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false" showVerticalScroll="false" showSheetTabs="false" xWindow="0" yWindow="0" windowWidth="16384" windowHeight="8192" tabRatio="582" firstSheet="0" activeTab="0"/>
  </bookViews>
  <sheets>
    <sheet name="Dados" sheetId="1" state="visible" r:id="rId2"/>
    <sheet name="Planilha1" sheetId="2" state="visible" r:id="rId3"/>
    <sheet name="Plan1" sheetId="3" state="hidden" r:id="rId4"/>
  </sheets>
  <externalReferences>
    <externalReference r:id="rId5"/>
  </externalReferences>
  <definedNames>
    <definedName function="false" hidden="false" localSheetId="0" name="_xlnm.Print_Area" vbProcedure="false">Dados!$A$19:$L$960</definedName>
    <definedName function="false" hidden="false" localSheetId="0" name="_xlnm.Print_Titles" vbProcedure="false">Dados!$1:$7</definedName>
    <definedName function="false" hidden="true" localSheetId="0" name="_xlnm._FilterDatabase" vbProcedure="false">Dados!$A$7:$S$7</definedName>
    <definedName function="false" hidden="true" localSheetId="1" name="_xlnm._FilterDatabase" vbProcedure="false">Planilha1!$A$1:$S$165</definedName>
    <definedName function="false" hidden="false" name="_xlfn_COUNTIFS" vbProcedure="false"/>
    <definedName function="false" hidden="false" name="_xlfn_SUMIFS" vbProcedure="false"/>
    <definedName function="false" hidden="false" localSheetId="0" name="title3_anchor" vbProcedure="false">Dados!$A$1153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<sst xmlns="http://schemas.openxmlformats.org/spreadsheetml/2006/main" count="17010" uniqueCount="6123">
  <si>
    <t xml:space="preserve">Atualizado em:</t>
  </si>
  <si>
    <t xml:space="preserve"> </t>
  </si>
  <si>
    <t xml:space="preserve">N° Processo</t>
  </si>
  <si>
    <t xml:space="preserve">Data</t>
  </si>
  <si>
    <t xml:space="preserve">Nome</t>
  </si>
  <si>
    <t xml:space="preserve">CNPJ</t>
  </si>
  <si>
    <t xml:space="preserve">N° do Convênio</t>
  </si>
  <si>
    <t xml:space="preserve">Instrum.</t>
  </si>
  <si>
    <t xml:space="preserve">Unidade</t>
  </si>
  <si>
    <t xml:space="preserve">Sub-Unidade</t>
  </si>
  <si>
    <t xml:space="preserve">Tipo</t>
  </si>
  <si>
    <t xml:space="preserve">Objeto</t>
  </si>
  <si>
    <t xml:space="preserve">Data Ass.</t>
  </si>
  <si>
    <t xml:space="preserve">Vigência </t>
  </si>
  <si>
    <t xml:space="preserve">Valor</t>
  </si>
  <si>
    <t xml:space="preserve">Coordenação</t>
  </si>
  <si>
    <t xml:space="preserve">Supervisor Financeiro</t>
  </si>
  <si>
    <t xml:space="preserve">Abrangência</t>
  </si>
  <si>
    <t xml:space="preserve">País</t>
  </si>
  <si>
    <t xml:space="preserve">Ano</t>
  </si>
  <si>
    <t xml:space="preserve">Valor Total do Processo</t>
  </si>
  <si>
    <t xml:space="preserve">23081.028981/2017-59</t>
  </si>
  <si>
    <t xml:space="preserve"> Associação de Educação Galileu Galilei/ AEGG</t>
  </si>
  <si>
    <t xml:space="preserve">04.922.973/0002-10</t>
  </si>
  <si>
    <t xml:space="preserve">CO</t>
  </si>
  <si>
    <t xml:space="preserve">HUSM</t>
  </si>
  <si>
    <t xml:space="preserve">Direção de Ensino e Pesquisa </t>
  </si>
  <si>
    <t xml:space="preserve">Estágio</t>
  </si>
  <si>
    <t xml:space="preserve">A UFSM/HUSM concederá estágio obrigatório a alunos regularmente matriculados na AEGG e que venham frequentando efetivamente o curso técnico em enfermagem e radiologia preservando, primeiramente, o interesse do Hospital Universitário de Santa Maria -HUSM.</t>
  </si>
  <si>
    <t xml:space="preserve">GEP/HUSM</t>
  </si>
  <si>
    <t xml:space="preserve">Privado Local</t>
  </si>
  <si>
    <t xml:space="preserve">23081.026265/2020-32</t>
  </si>
  <si>
    <t xml:space="preserve">12/08,/2020</t>
  </si>
  <si>
    <t xml:space="preserve"> ASSOCIAÇÃO DAS PEQUENAS INDÚSTRIAS DE LATICÍNIOS DO RIO GRANDE DO SUL (APIL)</t>
  </si>
  <si>
    <t xml:space="preserve">04.889.631/0001-64</t>
  </si>
  <si>
    <t xml:space="preserve">CCR</t>
  </si>
  <si>
    <t xml:space="preserve">DEPARTAMENTO DE TECNOLOGIA E CIÊNCIA ALIMENTOS </t>
  </si>
  <si>
    <t xml:space="preserve">Acordo de Cooperação Técnica</t>
  </si>
  <si>
    <t xml:space="preserve">Este convênio visa à realização do projeto de extensão "Mídias Digitais na Informação da Cadeia Produtiva do Leite #leite na mídia" que desenvolverá atividades extensionistas de pesquisa, ensino e criação de produtos (Resgate histórico dos derivados do leite - Queijo; criação fde maquetes e desenhos gráficos) com base nos Fatores Projetuais, criado no ano de 2019 pela Profa. Neila S.P.S. Richards.</t>
  </si>
  <si>
    <t xml:space="preserve">Neila S.P.S. Richards.</t>
  </si>
  <si>
    <t xml:space="preserve">Privado Estadual</t>
  </si>
  <si>
    <t xml:space="preserve">23081.046552/2021-40</t>
  </si>
  <si>
    <t xml:space="preserve"> CENTER FIT CONDICIONAMENTO FÍSICO, BISTRO E BEM-ESTAR LTDA.</t>
  </si>
  <si>
    <t xml:space="preserve">31.851.114/0001-79</t>
  </si>
  <si>
    <t xml:space="preserve">CEFD</t>
  </si>
  <si>
    <t xml:space="preserve">Curso de Educação Física - Bacharelado</t>
  </si>
  <si>
    <t xml:space="preserve">Concessão de estágio obrigatório e/ou não obrigatório a alunos regularmente matriculados na UFSM e que venham frequentando efetivamente os seus cursos técnicos, tecnológicos e superior.</t>
  </si>
  <si>
    <t xml:space="preserve">Coordenação do Curso</t>
  </si>
  <si>
    <t xml:space="preserve">23081.051626/2020-89</t>
  </si>
  <si>
    <t xml:space="preserve"> EMBRAPA CLIMA TEMPERADO PARA EXECUÇÃO DO PROJETO "PRÁTICAS MITIGADORAS ÀS MUDANÇAS CLIMÁTICAS EM SISTEMAS DE PRODUÇÃO EM TERRAS BAIXAS NO SUL DO BRASIL</t>
  </si>
  <si>
    <t xml:space="preserve">00.348.003/0001-10</t>
  </si>
  <si>
    <t xml:space="preserve">CCNE</t>
  </si>
  <si>
    <t xml:space="preserve">Depto de Física</t>
  </si>
  <si>
    <t xml:space="preserve">O presente Acordo tem por objeto a integração de esforços entre as partes, para a execução de trabalhos de pesquisa agropecuária, de interesse mútuo, consistente na execução de atividades com foco no estabelecimento de estimativa do grau de incerteza das medidas feitas pelo método da câmara estática manual para avaliação de emissões dos gases de efeito estufa dióxido de carbono (CO2 ) e metano (CH4 ), a partir da comparação da dinâmica de emissão desses gases de efeito estufa proporcionada pelo método micrometeorológico (Eddy Covariance),</t>
  </si>
  <si>
    <t xml:space="preserve">DEBORA REGINA ROBERTI</t>
  </si>
  <si>
    <t xml:space="preserve">Público Nacional</t>
  </si>
  <si>
    <t xml:space="preserve">23081.005805/2021-25</t>
  </si>
  <si>
    <t xml:space="preserve"> JOSEANE ALMEIDA FLORES - HUMANIZZE SOLUÇÕES EM GESTÃO DE PESSOAS</t>
  </si>
  <si>
    <t xml:space="preserve">30.683.549/0001-99</t>
  </si>
  <si>
    <t xml:space="preserve">CCSH</t>
  </si>
  <si>
    <t xml:space="preserve">Curso de Publicidade e Propaganda</t>
  </si>
  <si>
    <t xml:space="preserve">Agente de Integração</t>
  </si>
  <si>
    <t xml:space="preserve">Este Convênio tem por objetivo o 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Aprendizagem.</t>
  </si>
  <si>
    <t xml:space="preserve">23081.053599/2021-60</t>
  </si>
  <si>
    <t xml:space="preserve"> MUNICÍPIO DE VISTA ALEGRE/RS</t>
  </si>
  <si>
    <t xml:space="preserve">92.403.583/0001-10</t>
  </si>
  <si>
    <t xml:space="preserve">CE</t>
  </si>
  <si>
    <t xml:space="preserve">Curso de Pedagogia EAD</t>
  </si>
  <si>
    <t xml:space="preserve">Concessão de estágio obrigatório a alunos regularmente matriculados na UFSM e que venham frequentando efetivamente os seus cursos técnicos, tecnológicos e de graduação.</t>
  </si>
  <si>
    <t xml:space="preserve">Público Estadual</t>
  </si>
  <si>
    <t xml:space="preserve"> 23081.001425/2021-11</t>
  </si>
  <si>
    <t xml:space="preserve">123 PROJETEI SERVIÇOS DE ENGENHARIA LTDA</t>
  </si>
  <si>
    <t xml:space="preserve">277.263.48/0001-01</t>
  </si>
  <si>
    <t xml:space="preserve">CT</t>
  </si>
  <si>
    <t xml:space="preserve">Curso de Arquitetura e Urbanismo</t>
  </si>
  <si>
    <t xml:space="preserve">23081.062893/2020-81</t>
  </si>
  <si>
    <t xml:space="preserve">3E Gestão e Capacitação de Recursos Humanos Ltda</t>
  </si>
  <si>
    <t xml:space="preserve">09.198.580/0001-48</t>
  </si>
  <si>
    <t xml:space="preserve">Curso de Licenciatura em Ciências Sociais</t>
  </si>
  <si>
    <t xml:space="preserve">23081.059566/2021-23</t>
  </si>
  <si>
    <t xml:space="preserve">A Fundação Hospitalar Santa Terezinha de Erechim</t>
  </si>
  <si>
    <t xml:space="preserve">89.421.259/0001-10</t>
  </si>
  <si>
    <t xml:space="preserve">Campus Palmeira das Missões</t>
  </si>
  <si>
    <t xml:space="preserve">Curso de Nutrição PM</t>
  </si>
  <si>
    <t xml:space="preserve">Estágio </t>
  </si>
  <si>
    <t xml:space="preserve">23081.030004/2018-01</t>
  </si>
  <si>
    <t xml:space="preserve">A.C.I Conexão Delta </t>
  </si>
  <si>
    <t xml:space="preserve">28.621.551/0001-91</t>
  </si>
  <si>
    <t xml:space="preserve">Campus FW</t>
  </si>
  <si>
    <t xml:space="preserve">Direção do Campus de FW</t>
  </si>
  <si>
    <t xml:space="preserve">Acordo de Cooperação Técnica </t>
  </si>
  <si>
    <t xml:space="preserve">Conjugação de esforço entre a UFSM e A.C.I Conexão Delta para propiciar atividades de meditação para alunos e servidores da UFSM/ FW </t>
  </si>
  <si>
    <t xml:space="preserve">Privado  Estadual </t>
  </si>
  <si>
    <t xml:space="preserve">23081.013627/2021-14</t>
  </si>
  <si>
    <t xml:space="preserve">ABB Power Grids BrasilLTDA </t>
  </si>
  <si>
    <t xml:space="preserve">61.074.829/0006-38</t>
  </si>
  <si>
    <t xml:space="preserve">Curso de Engenharia Elétrica</t>
  </si>
  <si>
    <t xml:space="preserve">Privado Nacional</t>
  </si>
  <si>
    <t xml:space="preserve">23081.024942/2021-69</t>
  </si>
  <si>
    <t xml:space="preserve">ABRH-RS – ASSOCIAÇÃO BRASILEIRA DE
RECURSOS HUMANOS DO RS</t>
  </si>
  <si>
    <t xml:space="preserve">87.135.919/0001-70</t>
  </si>
  <si>
    <t xml:space="preserve">CCS</t>
  </si>
  <si>
    <t xml:space="preserve">Curso de Farmácia</t>
  </si>
  <si>
    <t xml:space="preserve">Este convênio tem por objetivoo 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 Estratégia de preparação geral para o trabalho e o exercício da cidadania, que complementa o processo de ensino e aprendizagem.                                                                </t>
  </si>
  <si>
    <t xml:space="preserve">23081.030241/2017-82</t>
  </si>
  <si>
    <t xml:space="preserve">Abrigo Espirita Jose Oscar Pithan</t>
  </si>
  <si>
    <t xml:space="preserve">95.619.144/0001-37</t>
  </si>
  <si>
    <t xml:space="preserve">Curso de Fisioterapia </t>
  </si>
  <si>
    <t xml:space="preserve">Aulas Práticas</t>
  </si>
  <si>
    <t xml:space="preserve">Este convênio tem por objetivo o desenvolvimento de ações de assistência, ensino, pesquisa e extensão no Abrigo Espirita Oscar Jose Pithan, visando a realização de auls práticas para os alunos do curso de graduação em Fisioterapia da UFSM, utilizando como recursos humanos professores, técnicos administrativos e acadêmicos da UFSM.</t>
  </si>
  <si>
    <t xml:space="preserve">Privado Municipal</t>
  </si>
  <si>
    <t xml:space="preserve">23081.011529/2017-58</t>
  </si>
  <si>
    <t xml:space="preserve">Abrilino Piccolli Corretora de Seguros - ME</t>
  </si>
  <si>
    <t xml:space="preserve">08.860.099/0001-03</t>
  </si>
  <si>
    <t xml:space="preserve">Curso de Administração</t>
  </si>
  <si>
    <t xml:space="preserve">Concessão de estágio obrigatório e/ou não obrigatório a alunos regularmente matriculados na UFSM e que venham freqüentando efetivamente os seus cursos técnicos, tecnológicos e de graduação.</t>
  </si>
  <si>
    <t xml:space="preserve">23081.027023/2019-22</t>
  </si>
  <si>
    <t xml:space="preserve">Academia Ativida </t>
  </si>
  <si>
    <t xml:space="preserve">25.174.394/0001-25</t>
  </si>
  <si>
    <r>
      <rPr>
        <sz val="10"/>
        <rFont val="Arial"/>
        <family val="2"/>
      </rPr>
      <t xml:space="preserve">Concessão de estágio obrigatório a alunos regularmente matriculados na </t>
    </r>
    <r>
      <rPr>
        <b val="true"/>
        <sz val="10"/>
        <rFont val="Arial"/>
        <family val="2"/>
      </rPr>
      <t xml:space="preserve">UFSM</t>
    </r>
    <r>
      <rPr>
        <sz val="10"/>
        <rFont val="Arial"/>
        <family val="2"/>
      </rPr>
      <t xml:space="preserve"> e que venham frequentando efetivamente os seus cursos técnicos, tecnológicos e de graduação.</t>
    </r>
  </si>
  <si>
    <t xml:space="preserve">Coordenação do Curso </t>
  </si>
  <si>
    <t xml:space="preserve">Privado Estadual </t>
  </si>
  <si>
    <t xml:space="preserve">23081.018761/2018-06</t>
  </si>
  <si>
    <t xml:space="preserve">Academia Barão Fitness</t>
  </si>
  <si>
    <t xml:space="preserve">00.420.578/0001-05</t>
  </si>
  <si>
    <t xml:space="preserve">23081.014713/2015-98</t>
  </si>
  <si>
    <t xml:space="preserve">Academia Boa Forma</t>
  </si>
  <si>
    <t xml:space="preserve">07.273.364/0001-94</t>
  </si>
  <si>
    <t xml:space="preserve">Concessão de estágio obrigatório a alunos regularmente matriculados na UFSM  e que venham frequentando efetivamente os seus cursos técnicos, tecnológicos e de graduação</t>
  </si>
  <si>
    <t xml:space="preserve">23081.014087/2017-00</t>
  </si>
  <si>
    <t xml:space="preserve">Academia Cia do Movimento</t>
  </si>
  <si>
    <t xml:space="preserve">03.455.621/0001-58</t>
  </si>
  <si>
    <t xml:space="preserve">Curso de Educação Fisica</t>
  </si>
  <si>
    <t xml:space="preserve">Concessão de estágio obrigatório a alunos regularmente matriculados na UFSM  e que venham frequentando efetivamente os seus cursos de nível médio, técnicos, tecnológicos e de graduação</t>
  </si>
  <si>
    <t xml:space="preserve">23081.040501/2016-47</t>
  </si>
  <si>
    <t xml:space="preserve">Acadêmia Crossfit Laçador</t>
  </si>
  <si>
    <t xml:space="preserve">22.306.814/0001-91</t>
  </si>
  <si>
    <t xml:space="preserve">Curso de Educação Física</t>
  </si>
  <si>
    <r>
      <rPr>
        <sz val="10"/>
        <rFont val="Arial"/>
        <family val="2"/>
      </rPr>
      <t xml:space="preserve">Concessão de </t>
    </r>
    <r>
      <rPr>
        <b val="true"/>
        <sz val="10"/>
        <rFont val="Arial"/>
        <family val="2"/>
      </rPr>
      <t xml:space="preserve">estágio obrigatório</t>
    </r>
    <r>
      <rPr>
        <sz val="10"/>
        <rFont val="Arial"/>
        <family val="2"/>
      </rPr>
      <t xml:space="preserve"> a alunos regularmente matriculados na UFSM e que venham frequentando efetivamente os seus cursos técnicos, tecnológicos e de graduação.</t>
    </r>
  </si>
  <si>
    <t xml:space="preserve">23081.000073/2019-62</t>
  </si>
  <si>
    <t xml:space="preserve">Academia de Associação dos Aposentados e Pensionistas de Caçapava do Sul </t>
  </si>
  <si>
    <t xml:space="preserve">87.085.411/0001-05</t>
  </si>
  <si>
    <t xml:space="preserve">Curso de Educação Física </t>
  </si>
  <si>
    <t xml:space="preserve">23081.021227/2018-79</t>
  </si>
  <si>
    <t xml:space="preserve">Academia de La Bona Creansa</t>
  </si>
  <si>
    <t xml:space="preserve">CTISM </t>
  </si>
  <si>
    <t xml:space="preserve">Curso Mestrao Acadêmico em Educação Profissional e Tecnológica </t>
  </si>
  <si>
    <t xml:space="preserve">Acordo de Cooperação Internacional </t>
  </si>
  <si>
    <t xml:space="preserve">Ambas as instituições firmatárias procurarão estimular e implementar programas de cooperação técnico-científica e cultural, em conformidade com a legislação vigente em seus respectivos países e com as Normas de Direito Internacional.</t>
  </si>
  <si>
    <t xml:space="preserve">Marcos Daniel Zancan</t>
  </si>
  <si>
    <t xml:space="preserve">Internacional</t>
  </si>
  <si>
    <t xml:space="preserve">23081.022361/2016-25</t>
  </si>
  <si>
    <t xml:space="preserve">Academia Espaço Fit</t>
  </si>
  <si>
    <t xml:space="preserve">24.260.486/0001-65</t>
  </si>
  <si>
    <t xml:space="preserve">Concessão de estágio obrigatório e/ou não obrigatório a alunos regularmente matriculados na UFSM  e que venham frequentando efetivamente os seus cursos técnicos, tecnológicos e de graduação</t>
  </si>
  <si>
    <t xml:space="preserve">23081.018092/2016-01</t>
  </si>
  <si>
    <t xml:space="preserve">Academia Espaço Vida</t>
  </si>
  <si>
    <t xml:space="preserve">23.794.529/0001-20</t>
  </si>
  <si>
    <t xml:space="preserve">Concessão de estágio obrigatório e/ou não obrigatório a alunos regularmente matriculados na UFSM e que venham frequentando efetivamente os seus cursos técnicos, tecnológicos e de graduação.</t>
  </si>
  <si>
    <t xml:space="preserve">23081.012462/2016-98</t>
  </si>
  <si>
    <t xml:space="preserve">Academia i9Gym</t>
  </si>
  <si>
    <t xml:space="preserve">15.032.560/0001-06</t>
  </si>
  <si>
    <t xml:space="preserve">23081.048642/2021-75</t>
  </si>
  <si>
    <t xml:space="preserve">Academia Incorpore</t>
  </si>
  <si>
    <t xml:space="preserve">38.227.141/0001-14</t>
  </si>
  <si>
    <t xml:space="preserve">A Concedente concederá estágio obrigatório a alunos regularmente matriculados na UFSM e que venham frequentando efetivamente os seus cursos técnicos, tecnológicos e superior.</t>
  </si>
  <si>
    <t xml:space="preserve">23081.041011/2020-44</t>
  </si>
  <si>
    <t xml:space="preserve">ACADEMIA LIFESTYLE</t>
  </si>
  <si>
    <t xml:space="preserve">06.181.792/0001-24</t>
  </si>
  <si>
    <t xml:space="preserve">23081.014572/2016-94</t>
  </si>
  <si>
    <t xml:space="preserve">Academia Nitro</t>
  </si>
  <si>
    <t xml:space="preserve">18.941.894/0001-80</t>
  </si>
  <si>
    <t xml:space="preserve">Concessão de estágio obrigatório a alunos regularmente matriculados na UFSM e que venham frequentando efetivamente  os seus cursos técnicos, tecnológicos e de graduação. </t>
  </si>
  <si>
    <t xml:space="preserve">23081.004469/2018-06</t>
  </si>
  <si>
    <t xml:space="preserve">Acessórios Irbo </t>
  </si>
  <si>
    <t xml:space="preserve">07.757.619/0001-94</t>
  </si>
  <si>
    <t xml:space="preserve">Curso de Admnistração </t>
  </si>
  <si>
    <t xml:space="preserve">Privado local</t>
  </si>
  <si>
    <t xml:space="preserve">23081.014573/2016-39</t>
  </si>
  <si>
    <t xml:space="preserve">Adacort Comércio de Cortinas Ltda</t>
  </si>
  <si>
    <t xml:space="preserve">00.836.272/0001-26</t>
  </si>
  <si>
    <t xml:space="preserve">23081.000842/2019-22</t>
  </si>
  <si>
    <t xml:space="preserve">Adelle Industria de Alimentos Ltda</t>
  </si>
  <si>
    <t xml:space="preserve">14.808.427/0002-06</t>
  </si>
  <si>
    <t xml:space="preserve">Curso de Medicina Veterinária </t>
  </si>
  <si>
    <t xml:space="preserve">23081.011344/2016-62</t>
  </si>
  <si>
    <t xml:space="preserve">Administração Nacional de Alimentos da Suécia</t>
  </si>
  <si>
    <t xml:space="preserve">Depto de Química</t>
  </si>
  <si>
    <t xml:space="preserve">Acordo de Cooperação Internacional</t>
  </si>
  <si>
    <t xml:space="preserve">Ionara Regina Pizzutti</t>
  </si>
  <si>
    <t xml:space="preserve">Holanda</t>
  </si>
  <si>
    <t xml:space="preserve">23081.014000/2017-96</t>
  </si>
  <si>
    <t xml:space="preserve">Advogada Mariana Ferraz Santos.</t>
  </si>
  <si>
    <t xml:space="preserve">CPF:015.807.110-73</t>
  </si>
  <si>
    <t xml:space="preserve">Curso de  Direito</t>
  </si>
  <si>
    <t xml:space="preserve">Cordenação do Curso</t>
  </si>
  <si>
    <t xml:space="preserve">23081.059757/2019-71</t>
  </si>
  <si>
    <t xml:space="preserve">Agencia De Integração Empresa Escola- Agiel</t>
  </si>
  <si>
    <t xml:space="preserve">01.406.617/0001-74</t>
  </si>
  <si>
    <t xml:space="preserve">Curso de Direito</t>
  </si>
  <si>
    <t xml:space="preserve">Este Convênio estabelece cooperação  entre as partes, visando o desenvolvimento de atividades conjuntas, que propicie "a promoção da integração ao mercado de trabalho", a "formação para o trabalho" de acordo com a Constituição Federal vigente (Art. 203 item III e 214 item IV), através da operacionalização de programa de Estágio de Estudantes.</t>
  </si>
  <si>
    <t xml:space="preserve">Coodenação do curso</t>
  </si>
  <si>
    <t xml:space="preserve">23081.007927/2018-51</t>
  </si>
  <si>
    <t xml:space="preserve">Agência de Talentos do Sul Eireli</t>
  </si>
  <si>
    <t xml:space="preserve">14.960.479/0001-12</t>
  </si>
  <si>
    <t xml:space="preserve">Curso de Educação Especial a Distância</t>
  </si>
  <si>
    <t xml:space="preserve">O presente convênio tem por objetivo o estabelecimento e a manutenção de um acordo de cooperação recíproca entre os particípes, visando o desenvolvimento de atividades conjuntas capazes de propiciarem a plena operacionalização da lei n. 11.788/08, que trata de estágio de estudantes, obrigatório ou não, entendido o estágio como uma estratégia de preparação geral para o trabalho e o exercicío da cidadania, que complementa o processo de ensino e aprendizagem.</t>
  </si>
  <si>
    <t xml:space="preserve">23081.051670/2017-93</t>
  </si>
  <si>
    <t xml:space="preserve">Agência Espacial Brasileira - TED</t>
  </si>
  <si>
    <t xml:space="preserve">86.900.545/0001-70</t>
  </si>
  <si>
    <t xml:space="preserve">Depto. eletrônica e computação</t>
  </si>
  <si>
    <t xml:space="preserve">Termo de Execução Descentralizada</t>
  </si>
  <si>
    <t xml:space="preserve">Contratar o lançamento do NANOSATC-BR2 e realizar operação em órbita, monitoramento e pesquisa do NANOSATCBR1 e NANOSATC-BR2.</t>
  </si>
  <si>
    <t xml:space="preserve">Andrei Piccinini Legg</t>
  </si>
  <si>
    <t xml:space="preserve">Público Federal </t>
  </si>
  <si>
    <t xml:space="preserve">23081.054548/2020-74</t>
  </si>
  <si>
    <t xml:space="preserve">AGÊNCIA ESPACIAL BRASILEIRA (PROJETO 053774)</t>
  </si>
  <si>
    <t xml:space="preserve">TED</t>
  </si>
  <si>
    <t xml:space="preserve">Departamento de Eletrônica e Computação</t>
  </si>
  <si>
    <t xml:space="preserve">O objeto deste TED é o desenvolvimento de um sistema online para Mapeamento e Análise
das Tecnologias Espaciais Brasileiras – “Sistema MAPTEC”.</t>
  </si>
  <si>
    <t xml:space="preserve">MARCELO SERRANO ZANETTI</t>
  </si>
  <si>
    <t xml:space="preserve">Público Federal</t>
  </si>
  <si>
    <t xml:space="preserve">23081.033122/2018-62</t>
  </si>
  <si>
    <t xml:space="preserve">Agência Holy Ltda </t>
  </si>
  <si>
    <t xml:space="preserve">22.578.831/0001-88</t>
  </si>
  <si>
    <t xml:space="preserve">Curso de Relações Públicas - Bacharelado FW</t>
  </si>
  <si>
    <t xml:space="preserve">23081.059416/2019-03</t>
  </si>
  <si>
    <t xml:space="preserve">Agren Agronegócio</t>
  </si>
  <si>
    <t xml:space="preserve">02.425.071/0001-61</t>
  </si>
  <si>
    <t xml:space="preserve">Curso de Agronomia</t>
  </si>
  <si>
    <t xml:space="preserve">Concessão de estágio obrigatório e/ou não obrigatório a alunos regularmente matriculados na UFSM e que venham frequentando efetivamente seus cursos técnicos, tecnológicos e de graduação.</t>
  </si>
  <si>
    <t xml:space="preserve">Coordenação do curso</t>
  </si>
  <si>
    <t xml:space="preserve">Privado</t>
  </si>
  <si>
    <t xml:space="preserve">Brasil</t>
  </si>
  <si>
    <t xml:space="preserve">23081.040704/2018-03</t>
  </si>
  <si>
    <t xml:space="preserve">Agrican </t>
  </si>
  <si>
    <t xml:space="preserve">03.051.916/0001-69</t>
  </si>
  <si>
    <t xml:space="preserve">23081.002900/2018-71</t>
  </si>
  <si>
    <t xml:space="preserve">Agrícola Werhmann Ltda</t>
  </si>
  <si>
    <t xml:space="preserve">00.291.633/0001-04</t>
  </si>
  <si>
    <t xml:space="preserve">Curso de Agronomia </t>
  </si>
  <si>
    <t xml:space="preserve">Privado Nacional </t>
  </si>
  <si>
    <t xml:space="preserve">23081.025836/2017-16</t>
  </si>
  <si>
    <t xml:space="preserve">Agrimec Agroindustrial e Mecânica Ltda</t>
  </si>
  <si>
    <t xml:space="preserve">88.093.141/0001-47</t>
  </si>
  <si>
    <t xml:space="preserve">23081.015253/2016-04</t>
  </si>
  <si>
    <t xml:space="preserve">AgriOvos</t>
  </si>
  <si>
    <t xml:space="preserve">12.999.213/0001-58</t>
  </si>
  <si>
    <t xml:space="preserve">CAFW</t>
  </si>
  <si>
    <t xml:space="preserve">Curso Técnico em Agropecuária Subsequente </t>
  </si>
  <si>
    <t xml:space="preserve">23081.083719/2021-53</t>
  </si>
  <si>
    <t xml:space="preserve">AGRO NORTE PESQUISA E SEMENTES SUL LTDA</t>
  </si>
  <si>
    <t xml:space="preserve">27.119.516/0001-06</t>
  </si>
  <si>
    <t xml:space="preserve">23081.036981/2016-41</t>
  </si>
  <si>
    <t xml:space="preserve">Agro Norte Pesquisas e Sementes </t>
  </si>
  <si>
    <t xml:space="preserve">03.503.798/0001-82</t>
  </si>
  <si>
    <t xml:space="preserve">23081.012572/2016-50</t>
  </si>
  <si>
    <t xml:space="preserve">Agro São Luiz Ltda</t>
  </si>
  <si>
    <t xml:space="preserve">18.589.528/0001-03</t>
  </si>
  <si>
    <t xml:space="preserve">Curso Técnico em Agropecuária - Noturno</t>
  </si>
  <si>
    <t xml:space="preserve">23081.020011/2016-24</t>
  </si>
  <si>
    <t xml:space="preserve">Agro Suínos do Vale LTDA</t>
  </si>
  <si>
    <t xml:space="preserve">23.072.888/0001-73</t>
  </si>
  <si>
    <t xml:space="preserve">Curso Técnico em Agropecuária</t>
  </si>
  <si>
    <t xml:space="preserve">23081.062461/2018-56</t>
  </si>
  <si>
    <t xml:space="preserve">Agroambiental Planejamento e Consultoria LTDA. ME</t>
  </si>
  <si>
    <t xml:space="preserve">15.544.568/00001-40</t>
  </si>
  <si>
    <t xml:space="preserve">Curso  de Engenharia Sanitária e Ambiental</t>
  </si>
  <si>
    <t xml:space="preserve">23081.004573/2016-21</t>
  </si>
  <si>
    <t xml:space="preserve">Agrobella Alimentos Ltda</t>
  </si>
  <si>
    <t xml:space="preserve">89.943.849/0001-02</t>
  </si>
  <si>
    <t xml:space="preserve">CAFW, CCR</t>
  </si>
  <si>
    <t xml:space="preserve">Curso Técnico em Agropecuária, Curso de Agronomia</t>
  </si>
  <si>
    <t xml:space="preserve">23081.027743/2020-21</t>
  </si>
  <si>
    <t xml:space="preserve">Agrocem LTDA</t>
  </si>
  <si>
    <t xml:space="preserve">04.783.864/0001-88</t>
  </si>
  <si>
    <t xml:space="preserve">A clínica concederá estágio obrigatório a alunos regularmente matriculados no Curso de Fonoaudiologia da UFSM</t>
  </si>
  <si>
    <t xml:space="preserve">23081.063181/2019-46</t>
  </si>
  <si>
    <t xml:space="preserve">Agroceres Multimix Nutrição Animal LTDA</t>
  </si>
  <si>
    <t xml:space="preserve">28.622.744/0001-67</t>
  </si>
  <si>
    <r>
      <rPr>
        <sz val="10"/>
        <rFont val="Arial"/>
        <family val="2"/>
      </rPr>
      <t xml:space="preserve">Concessão de estágio obrigatório e/ou não obrigatório a alunos regularmente matriculados na </t>
    </r>
    <r>
      <rPr>
        <b val="true"/>
        <sz val="10"/>
        <rFont val="Arial"/>
        <family val="2"/>
      </rPr>
      <t xml:space="preserve">UFSM</t>
    </r>
    <r>
      <rPr>
        <sz val="10"/>
        <rFont val="Arial"/>
        <family val="2"/>
      </rPr>
      <t xml:space="preserve"> e que venham frequentando efetivamente os seus cursos técnicos, tecnológicos e de graduação.</t>
    </r>
  </si>
  <si>
    <t xml:space="preserve">23081.003171/2020-95</t>
  </si>
  <si>
    <t xml:space="preserve">Agrocete Indústria de Fertilizantes Ltda</t>
  </si>
  <si>
    <t xml:space="preserve">75.007.385/0001-18</t>
  </si>
  <si>
    <t xml:space="preserve">Concessão de estágio obrigatório  a alunos regularmente matriculados na UFSM e que venham frequentando efetivamente os seus cursos técnicos, tecnológicos e superior.</t>
  </si>
  <si>
    <t xml:space="preserve">23081.033939/2019-11</t>
  </si>
  <si>
    <t xml:space="preserve">Agrocria Comércio e Ind. Ltda </t>
  </si>
  <si>
    <t xml:space="preserve">02.728.855/0001-69</t>
  </si>
  <si>
    <t xml:space="preserve">Curso de Zootecnia </t>
  </si>
  <si>
    <t xml:space="preserve">23081.0001105/2019-47</t>
  </si>
  <si>
    <t xml:space="preserve">Agroecologica Serviços Ambientais Ltda ME</t>
  </si>
  <si>
    <t xml:space="preserve">13.772.810/0001-08</t>
  </si>
  <si>
    <t xml:space="preserve">Privada Naciona</t>
  </si>
  <si>
    <t xml:space="preserve">23081.035857/2018-21</t>
  </si>
  <si>
    <t xml:space="preserve">Agroexata</t>
  </si>
  <si>
    <t xml:space="preserve">04.078.894/0001-93</t>
  </si>
  <si>
    <t xml:space="preserve">23081.007407/2020-62</t>
  </si>
  <si>
    <t xml:space="preserve">Agrofel Agro Comercial S/A</t>
  </si>
  <si>
    <t xml:space="preserve">03.415.222/0043-12</t>
  </si>
  <si>
    <t xml:space="preserve">Concessão de estágio obrigatório a alunos regularmente matriculados na UFSM e que venham frequentando efetivamente seus cursos técnicos, tecnológicos e superior.</t>
  </si>
  <si>
    <t xml:space="preserve">23081.038088/2021-18</t>
  </si>
  <si>
    <t xml:space="preserve">AGROINDUSTRIAL KONZEN LTDA</t>
  </si>
  <si>
    <t xml:space="preserve">33.585.664/0001-19</t>
  </si>
  <si>
    <t xml:space="preserve">CCR/CCSH</t>
  </si>
  <si>
    <t xml:space="preserve">Curso de Administração, Curso de Medicina Veterinária e Curso de Zootecnia</t>
  </si>
  <si>
    <t xml:space="preserve">23081.012696/2016-26</t>
  </si>
  <si>
    <t xml:space="preserve">Agronegócio Coyote</t>
  </si>
  <si>
    <t xml:space="preserve">18.359.553/0001-09</t>
  </si>
  <si>
    <t xml:space="preserve">Curso Técnico em Agropecuária Integrado</t>
  </si>
  <si>
    <t xml:space="preserve">23081.018878/2016/10</t>
  </si>
  <si>
    <t xml:space="preserve">Agropampa</t>
  </si>
  <si>
    <t xml:space="preserve">18.553.866/0001-95</t>
  </si>
  <si>
    <t xml:space="preserve">Curso Técnico em Agropecuária Integrado ao Ensino Médio</t>
  </si>
  <si>
    <t xml:space="preserve">23081.035299/2020-18</t>
  </si>
  <si>
    <t xml:space="preserve">Agropecuária João Osório Dumoncel</t>
  </si>
  <si>
    <t xml:space="preserve">463.873.310-72</t>
  </si>
  <si>
    <t xml:space="preserve">Curso de Zootecnia</t>
  </si>
  <si>
    <t xml:space="preserve">23081.015880/2015-56</t>
  </si>
  <si>
    <t xml:space="preserve">Agropecuária Nemitz Ltda</t>
  </si>
  <si>
    <t xml:space="preserve">17.842.672/0001-47</t>
  </si>
  <si>
    <t xml:space="preserve">23081.017870/2019-89</t>
  </si>
  <si>
    <t xml:space="preserve">Agropecuária Sereno Ltda</t>
  </si>
  <si>
    <t xml:space="preserve">06.2014.764/0001-66</t>
  </si>
  <si>
    <t xml:space="preserve">Privado Local </t>
  </si>
  <si>
    <t xml:space="preserve">23081.029964/2017-39</t>
  </si>
  <si>
    <t xml:space="preserve">Agroplan Planejamento e Consultoria Agropecuária Ltda </t>
  </si>
  <si>
    <t xml:space="preserve">01.356.174/0001-54</t>
  </si>
  <si>
    <t xml:space="preserve">23081.061460/2019-75</t>
  </si>
  <si>
    <t xml:space="preserve">Agroprecision Serviços Agrícolas LTDA</t>
  </si>
  <si>
    <t xml:space="preserve">10.676.205/0001-45</t>
  </si>
  <si>
    <t xml:space="preserve">23081.0488300/2017-79</t>
  </si>
  <si>
    <t xml:space="preserve">Agros Assessoria e Consultoria Agropecuária </t>
  </si>
  <si>
    <t xml:space="preserve">02.063.738/0001-23</t>
  </si>
  <si>
    <t xml:space="preserve">Cordenação do Curso </t>
  </si>
  <si>
    <t xml:space="preserve">23081010438/2020-09</t>
  </si>
  <si>
    <t xml:space="preserve">Agrum Agrotecnologias Integradas LTDA</t>
  </si>
  <si>
    <t xml:space="preserve">10.221.845/0001-60</t>
  </si>
  <si>
    <t xml:space="preserve">23081.015373/2015-12</t>
  </si>
  <si>
    <t xml:space="preserve">Águas Minerais Sarandi Ltda</t>
  </si>
  <si>
    <t xml:space="preserve">97.318.943/0001-07</t>
  </si>
  <si>
    <t xml:space="preserve">Curso de Tecnologia em Alimentos</t>
  </si>
  <si>
    <t xml:space="preserve">23081.051950/2019-63</t>
  </si>
  <si>
    <t xml:space="preserve">Alcance Engenharia e Construção LTDA</t>
  </si>
  <si>
    <t xml:space="preserve">20.501.854/0001-69</t>
  </si>
  <si>
    <t xml:space="preserve">Curso de Engenharia Civil</t>
  </si>
  <si>
    <t xml:space="preserve"> Estágio</t>
  </si>
  <si>
    <t xml:space="preserve">Concessão de estágio obrigatório e/ou não obrigatório a alunos regularmente matriculádos na UFSM que venham frequantando efetivamente os cursos técnicos, tecnológicos e superior</t>
  </si>
  <si>
    <t xml:space="preserve">23081.019008/2016-68</t>
  </si>
  <si>
    <t xml:space="preserve">Algae Biotecnologia </t>
  </si>
  <si>
    <t xml:space="preserve">00.319.336/0001-11</t>
  </si>
  <si>
    <t xml:space="preserve">23081. 060511/2018-61</t>
  </si>
  <si>
    <t xml:space="preserve">Algcom Indústria e serviços em Telecomunicações LTDA.</t>
  </si>
  <si>
    <t xml:space="preserve">05.985.391/0001-64</t>
  </si>
  <si>
    <t xml:space="preserve">Curso de Engenharia em Telecomunicações </t>
  </si>
  <si>
    <t xml:space="preserve">23081.013236/2017-13</t>
  </si>
  <si>
    <t xml:space="preserve">Algo Mais Consultoria e Gestão de Recursos Humanos LTDA.</t>
  </si>
  <si>
    <t xml:space="preserve">25.220.515/0001-28</t>
  </si>
  <si>
    <t xml:space="preserve">23081.029492/2020-10</t>
  </si>
  <si>
    <t xml:space="preserve">Alibem Alimentos S.A.</t>
  </si>
  <si>
    <t xml:space="preserve">03.941.052/0001-50</t>
  </si>
  <si>
    <t xml:space="preserve">23081.014853/2016-47</t>
  </si>
  <si>
    <t xml:space="preserve">Alkaest Indústria e Comércio de Produtos Químicos LTDA</t>
  </si>
  <si>
    <t xml:space="preserve">00.296.526/0001-60</t>
  </si>
  <si>
    <t xml:space="preserve">Reitoria</t>
  </si>
  <si>
    <t xml:space="preserve">AGITTEC</t>
  </si>
  <si>
    <t xml:space="preserve">Acordo de Parceria (Repercussão Financeira)</t>
  </si>
  <si>
    <r>
      <rPr>
        <sz val="10"/>
        <rFont val="Arial"/>
        <family val="2"/>
      </rPr>
      <t xml:space="preserve">Realização do Projeto intitulado "Obtenção de Produtos com Alto Valor Agregado a partir da reciclagem de Resíduos Poliméricos", aprovado no âmbito do Edital SCIT nº 01/2013, de acordo com os termos e condições estabelecidos neste instrumento e no Convênio 41/2013 e conforme Plano de Trabalho, aprovado entre a Secretaria de Estado de Desenvolvimento Econômico, Ciência e Tecnologia (SDECT) e a </t>
    </r>
    <r>
      <rPr>
        <b val="true"/>
        <sz val="10"/>
        <rFont val="Arial"/>
        <family val="2"/>
      </rPr>
      <t xml:space="preserve">UFSM.</t>
    </r>
  </si>
  <si>
    <t xml:space="preserve">Daniel Assumpção Bertuol</t>
  </si>
  <si>
    <t xml:space="preserve">23081.027294/2019-88</t>
  </si>
  <si>
    <t xml:space="preserve">Alliance One Brasil </t>
  </si>
  <si>
    <t xml:space="preserve">33.876.145/0001-00</t>
  </si>
  <si>
    <t xml:space="preserve">Curso de Engenharia Química </t>
  </si>
  <si>
    <t xml:space="preserve">23081.026152/2020-37</t>
  </si>
  <si>
    <t xml:space="preserve">Alloy Tecnologia em Serviços Digitais LTDA</t>
  </si>
  <si>
    <t xml:space="preserve">35.534.673/0001-06</t>
  </si>
  <si>
    <t xml:space="preserve">23081.021073/2020-30</t>
  </si>
  <si>
    <t xml:space="preserve">Alto Comissariado das Nações Unidas para Refugiados para manutenção da Cátedra Sergio Vieira de Mello</t>
  </si>
  <si>
    <t xml:space="preserve">07.100.754/0001-05</t>
  </si>
  <si>
    <t xml:space="preserve">Departamento de Direito</t>
  </si>
  <si>
    <t xml:space="preserve">Promover e difundir o Direito Internacional humanitário, o Direito Internacional dos Direitos Humanos e, em especial, o Direito Internacional dos refugiados que encontrem-se sob a proteção internacional do Governo do Brasil, bem como de desenvolver atividades que objetivem a incorporação da temática do refúgio na agenda acadêmica da instituição.</t>
  </si>
  <si>
    <t xml:space="preserve">Público Internacional</t>
  </si>
  <si>
    <t xml:space="preserve">23081.055732/2018-17</t>
  </si>
  <si>
    <t xml:space="preserve">Altus Sistema de Automação </t>
  </si>
  <si>
    <t xml:space="preserve">92.589.974/0001-43</t>
  </si>
  <si>
    <t xml:space="preserve">Curso de Engenharia de Controle e Automação</t>
  </si>
  <si>
    <t xml:space="preserve">23081.007471/2020-43</t>
  </si>
  <si>
    <t xml:space="preserve">Amanda Machado Imóveis</t>
  </si>
  <si>
    <t xml:space="preserve">28.333.176/0001-84</t>
  </si>
  <si>
    <t xml:space="preserve">23081.074376/2021-36</t>
  </si>
  <si>
    <t xml:space="preserve">AMBIÊNCIA ATELIER DE ARQUITETURA LTDA</t>
  </si>
  <si>
    <t xml:space="preserve">14.1999.79/0001-83</t>
  </si>
  <si>
    <t xml:space="preserve">Campus Cachoeira do Sul</t>
  </si>
  <si>
    <t xml:space="preserve">Curso de Arquitetura e Urbanismo CS</t>
  </si>
  <si>
    <t xml:space="preserve">23081.025744/2019-06</t>
  </si>
  <si>
    <t xml:space="preserve">Ampla Industrial Metalurgica Ltda.</t>
  </si>
  <si>
    <t xml:space="preserve">89.66.757/0001-15</t>
  </si>
  <si>
    <t xml:space="preserve">Curso de Engenharia Mecânica </t>
  </si>
  <si>
    <t xml:space="preserve">Concessão, reciprocamente, estágio obrigatório a alunos regularmente matriculados na UFSM e que venham frequentando efetivamente os seus cursos técnicos, tecnológicos e de graduação.</t>
  </si>
  <si>
    <t xml:space="preserve">Coordenação do curso </t>
  </si>
  <si>
    <t xml:space="preserve">23081.050131/2020-32</t>
  </si>
  <si>
    <t xml:space="preserve">Analysis Consultoria Geotécnica e Civil Ltda</t>
  </si>
  <si>
    <t xml:space="preserve">37.207.270/0001-88</t>
  </si>
  <si>
    <t xml:space="preserve">CURSO DE ENGENHARIA DE TRANPORTES E LOGÍSTICA - UFSM-CS</t>
  </si>
  <si>
    <t xml:space="preserve">O presente Acordo tem como objeto a conjugação de esforços entre a UFSM a Analysis Consultoria Geotécnica e Civil Ltda para propiciar a realização de projetos de Ensino, Pesquisa e Extensão, que visem atender os seguintes objetivos: desenvolvimento de pesquisas e estudos técnicos no que tange aos temas de barragens, meio ambiente, gestão de obras de infraestrutura; desenvolvimento de projetos de Pesquisa &amp; Desenvolvimento nas áreas de barragens, meio ambiente, gestão de obras de infraestrutura; desenvolver ações extensionistas com foco no desenvolvimento da troca de experiências entre a Equipe Técnica da UFSM e da Empresa</t>
  </si>
  <si>
    <t xml:space="preserve">LUCAS VEIGA AVILA</t>
  </si>
  <si>
    <t xml:space="preserve">23081.046435/2020-03</t>
  </si>
  <si>
    <t xml:space="preserve">Andrea Souza Bonotto - EBA Agropecuária</t>
  </si>
  <si>
    <t xml:space="preserve">574.954.590-34</t>
  </si>
  <si>
    <t xml:space="preserve">23081.032718/2016-83</t>
  </si>
  <si>
    <t xml:space="preserve">Angorá Music</t>
  </si>
  <si>
    <t xml:space="preserve">10.507.753/0001-41</t>
  </si>
  <si>
    <t xml:space="preserve">23081.011390/2017-42</t>
  </si>
  <si>
    <t xml:space="preserve">Animati Computação Aplicada à Saúde</t>
  </si>
  <si>
    <t xml:space="preserve">09.504.718/0001-90</t>
  </si>
  <si>
    <t xml:space="preserve">23081.004413/2015-09</t>
  </si>
  <si>
    <t xml:space="preserve">APAE Santa Maria</t>
  </si>
  <si>
    <t xml:space="preserve">95.627.121/0001-74</t>
  </si>
  <si>
    <t xml:space="preserve">Curso de Psicologia</t>
  </si>
  <si>
    <t xml:space="preserve">23081.030772/2019-37</t>
  </si>
  <si>
    <t xml:space="preserve">APAE Três de Maio </t>
  </si>
  <si>
    <t xml:space="preserve">88 505 821/0001-20</t>
  </si>
  <si>
    <t xml:space="preserve">Curso de Fonoaudiologia </t>
  </si>
  <si>
    <r>
      <rPr>
        <sz val="10"/>
        <rFont val="Arial"/>
        <family val="2"/>
      </rPr>
      <t xml:space="preserve">Concessão de estágio obrigatório a alunos regularmente matriculados no curso de graduação em Fonoaudiologia da </t>
    </r>
    <r>
      <rPr>
        <b val="true"/>
        <sz val="10"/>
        <rFont val="Arial"/>
        <family val="2"/>
      </rPr>
      <t xml:space="preserve">UFSM</t>
    </r>
    <r>
      <rPr>
        <sz val="10"/>
        <rFont val="Arial"/>
        <family val="2"/>
      </rPr>
      <t xml:space="preserve"> e que venham frequentando o curso efetivamente.</t>
    </r>
  </si>
  <si>
    <t xml:space="preserve">Privado Municipal </t>
  </si>
  <si>
    <t xml:space="preserve">23081.029611/2018-10</t>
  </si>
  <si>
    <t xml:space="preserve">Aprimore Treinamentos Empresariais </t>
  </si>
  <si>
    <t xml:space="preserve">95.591.764/0001-05</t>
  </si>
  <si>
    <t xml:space="preserve">Termo Particular de Parceria </t>
  </si>
  <si>
    <t xml:space="preserve">Através da presente parceria, as partes estabelecem as bases para mútua cooperação, objetivando a permuta previamente acordada e relacionada aos treinamentos DCC (Dale Carnegie Course) prestados pela SEGUNDA PARCEIRA, a serem realizados em uma sala localizada na sede da PRIMEIRA PARCEIRA.</t>
  </si>
  <si>
    <t xml:space="preserve">23081.033146/2016-50</t>
  </si>
  <si>
    <t xml:space="preserve">Arbórea Projetos Ambientais</t>
  </si>
  <si>
    <t xml:space="preserve">07.917.774/0001-20</t>
  </si>
  <si>
    <t xml:space="preserve">23081.070719/2021-93</t>
  </si>
  <si>
    <t xml:space="preserve">ARCENILDO SONZA JUNIOR (ARCENILDO SONZA JUNIOR)</t>
  </si>
  <si>
    <t xml:space="preserve">18.762.836/0001-99</t>
  </si>
  <si>
    <t xml:space="preserve">23081.039532/2016-55</t>
  </si>
  <si>
    <t xml:space="preserve">Arconic Industria e Comercio de Metais Ltda</t>
  </si>
  <si>
    <t xml:space="preserve">05.342.105/0002-23</t>
  </si>
  <si>
    <t xml:space="preserve">23081.014140/2016-83</t>
  </si>
  <si>
    <t xml:space="preserve">Argonauta Comércio e Serviços Oceanográficos Ltda (Aquário de Ubatuba)</t>
  </si>
  <si>
    <t xml:space="preserve">00.643.743/0001-80</t>
  </si>
  <si>
    <t xml:space="preserve">Curso de Medicina Veterinária</t>
  </si>
  <si>
    <t xml:space="preserve">23081.015933/2019-62</t>
  </si>
  <si>
    <t xml:space="preserve">ARHAT Psicologia Congnitiva</t>
  </si>
  <si>
    <t xml:space="preserve">29.334.725/0001-06</t>
  </si>
  <si>
    <t xml:space="preserve">Curso de Psicologia </t>
  </si>
  <si>
    <t xml:space="preserve">23081.013902/2016-24</t>
  </si>
  <si>
    <t xml:space="preserve">Armazém Homem e Mulher</t>
  </si>
  <si>
    <t xml:space="preserve">93.809.929/0001-47</t>
  </si>
  <si>
    <t xml:space="preserve">Curso de Administração - Noturno</t>
  </si>
  <si>
    <t xml:space="preserve">23081.032126/2020-48</t>
  </si>
  <si>
    <t xml:space="preserve">Arquiteta Cíntia Ribeiro Pereira da Silva</t>
  </si>
  <si>
    <t xml:space="preserve">025.137.660-59</t>
  </si>
  <si>
    <t xml:space="preserve">23081.029223/2018-39</t>
  </si>
  <si>
    <t xml:space="preserve">Arquiteta Cristiane Lawall Plautz </t>
  </si>
  <si>
    <t xml:space="preserve">881.717.650-53</t>
  </si>
  <si>
    <t xml:space="preserve">Curso de Arquitetura e Urbanismo - Cachoeira do Sul </t>
  </si>
  <si>
    <t xml:space="preserve">23081.062341/2018-59</t>
  </si>
  <si>
    <t xml:space="preserve">Arquiteta e Urbanismo Bruna Helena M. Kasper</t>
  </si>
  <si>
    <t xml:space="preserve">030.710.530-02</t>
  </si>
  <si>
    <t xml:space="preserve">Campus Cachoeira do Sul </t>
  </si>
  <si>
    <t xml:space="preserve">Curso de Arquitetura e Urbanismo </t>
  </si>
  <si>
    <t xml:space="preserve">23081.059868/2021-00</t>
  </si>
  <si>
    <t xml:space="preserve">Arquiteta e Urbanista Bruna de Freitas Müller</t>
  </si>
  <si>
    <t xml:space="preserve">019.024.630-80</t>
  </si>
  <si>
    <t xml:space="preserve">23081.062220/2019-98</t>
  </si>
  <si>
    <t xml:space="preserve">Arquiteta e Urbanista Carine Farias Maydana</t>
  </si>
  <si>
    <t xml:space="preserve">015.330.460-00</t>
  </si>
  <si>
    <t xml:space="preserve">Privado estadual</t>
  </si>
  <si>
    <t xml:space="preserve">23081.046316/2021-23</t>
  </si>
  <si>
    <t xml:space="preserve">Arquiteta e Urbanista Carla Regina Gonçalves Minuz</t>
  </si>
  <si>
    <t xml:space="preserve">019.506.330-98</t>
  </si>
  <si>
    <t xml:space="preserve">23081.099306/2021-91</t>
  </si>
  <si>
    <t xml:space="preserve">Arquiteta e Urbanista Cristine Eskeff Coelho</t>
  </si>
  <si>
    <t xml:space="preserve">375.916.140-53</t>
  </si>
  <si>
    <t xml:space="preserve">23081.066722/2021-11</t>
  </si>
  <si>
    <t xml:space="preserve">Arquiteta e Urbanista Isaura Lara Simões</t>
  </si>
  <si>
    <t xml:space="preserve">689.566.490- 49</t>
  </si>
  <si>
    <t xml:space="preserve">23081.061670/2021-88</t>
  </si>
  <si>
    <t xml:space="preserve">Arquiteta e Urbanista Jéssica Machado Colbeich</t>
  </si>
  <si>
    <t xml:space="preserve">035.938.240-19</t>
  </si>
  <si>
    <t xml:space="preserve">23081.029320/2018-21</t>
  </si>
  <si>
    <t xml:space="preserve">Arquiteta Flavia Peixoto Tischler </t>
  </si>
  <si>
    <t xml:space="preserve">011.500.700-80</t>
  </si>
  <si>
    <t xml:space="preserve">23081. 031003/2019-56</t>
  </si>
  <si>
    <t xml:space="preserve">Arquiteto e Urbanista Osni Schroeder</t>
  </si>
  <si>
    <t xml:space="preserve">136.833.730-91</t>
  </si>
  <si>
    <t xml:space="preserve">23081.010532/2019-16</t>
  </si>
  <si>
    <t xml:space="preserve">ART/Meio Comunicação Ltda</t>
  </si>
  <si>
    <t xml:space="preserve">87.076.782/0001-20</t>
  </si>
  <si>
    <t xml:space="preserve">Curso de Cominicação Social </t>
  </si>
  <si>
    <t xml:space="preserve">23081.047036/2020-51</t>
  </si>
  <si>
    <t xml:space="preserve">Artem Engenharia e Construções Ltda</t>
  </si>
  <si>
    <t xml:space="preserve">27.323.890/0001-29</t>
  </si>
  <si>
    <t xml:space="preserve">23081.020679/2018-33</t>
  </si>
  <si>
    <t xml:space="preserve">Arvus Tecnologia Ltda</t>
  </si>
  <si>
    <t xml:space="preserve">06.885.515/0001-00</t>
  </si>
  <si>
    <t xml:space="preserve">Curso de Engenharia de computação </t>
  </si>
  <si>
    <t xml:space="preserve">23081.02587/2017-79</t>
  </si>
  <si>
    <t xml:space="preserve">Arvut Engenharia e Meio Ambiente Ltda</t>
  </si>
  <si>
    <t xml:space="preserve">27.805.836/0001-10</t>
  </si>
  <si>
    <t xml:space="preserve">23081.035125/2019-11</t>
  </si>
  <si>
    <t xml:space="preserve">Arysta Lifescience do Brasil Indústria Química Agropecuária S.A</t>
  </si>
  <si>
    <t xml:space="preserve">62.182.092/0018-73</t>
  </si>
  <si>
    <r>
      <rPr>
        <sz val="10"/>
        <rFont val="Arial"/>
        <family val="2"/>
      </rPr>
      <t xml:space="preserve">Concessão de</t>
    </r>
    <r>
      <rPr>
        <b val="true"/>
        <sz val="10"/>
        <rFont val="Arial"/>
        <family val="2"/>
      </rPr>
      <t xml:space="preserve"> estágio obrigatório</t>
    </r>
    <r>
      <rPr>
        <sz val="10"/>
        <rFont val="Arial"/>
        <family val="2"/>
      </rPr>
      <t xml:space="preserve"> a alunos regularmente matriculados na </t>
    </r>
    <r>
      <rPr>
        <b val="true"/>
        <sz val="10"/>
        <rFont val="Arial"/>
        <family val="2"/>
      </rPr>
      <t xml:space="preserve">UFSM</t>
    </r>
    <r>
      <rPr>
        <sz val="10"/>
        <rFont val="Arial"/>
        <family val="2"/>
      </rPr>
      <t xml:space="preserve"> e que venham frequentando efetivamente os seus cursos técnicos, tecnológicos e superior.</t>
    </r>
  </si>
  <si>
    <t xml:space="preserve">23081.021588/2018-15</t>
  </si>
  <si>
    <t xml:space="preserve">Asilo Vila Itagiba </t>
  </si>
  <si>
    <t xml:space="preserve">87.493.243/0001-97</t>
  </si>
  <si>
    <t xml:space="preserve">Colégio Politécnico</t>
  </si>
  <si>
    <t xml:space="preserve">Curso Técnico Cuidador de Idosos</t>
  </si>
  <si>
    <t xml:space="preserve">23081.054707/2018-16</t>
  </si>
  <si>
    <t xml:space="preserve">Assembléia Legislativa do Estado do Rio Grande do Sul</t>
  </si>
  <si>
    <t xml:space="preserve">88.243.688/0001-68</t>
  </si>
  <si>
    <t xml:space="preserve">Gabinete do Reitor</t>
  </si>
  <si>
    <t xml:space="preserve">Protocolo de Intenções</t>
  </si>
  <si>
    <t xml:space="preserve">O presente Protocolo de Intenções estabelece a cooperação mútua entre a ALERGS e a UFSM, e tem por finalidade preservar a história política dessa Instituição junto ao Memorial do Legislativo, vinculado à Assembleia Legislativa do Estado do Rio Grande do Sul, assim como aprimorar a disponibilização e divulgação do acesso ao patrimônio arquivístico, histórico e cultural, que registra a trajetória político-legal do Estado do Rio Grande do Sul e seus legisladores ao longo de dois séculos, na forma mais conveniente a ambas as Instituições.</t>
  </si>
  <si>
    <t xml:space="preserve">Maria Medianeira Padoin</t>
  </si>
  <si>
    <t xml:space="preserve">88.243.688/0001-81</t>
  </si>
  <si>
    <t xml:space="preserve">TA1</t>
  </si>
  <si>
    <t xml:space="preserve">TA2</t>
  </si>
  <si>
    <t xml:space="preserve">Prorrogar a vigência por mais 12 meses a partir do dia 31/01/2021</t>
  </si>
  <si>
    <t xml:space="preserve">23081.026368/2017-05</t>
  </si>
  <si>
    <t xml:space="preserve">Assessoria Agropecuária Marcon Ltda</t>
  </si>
  <si>
    <t xml:space="preserve">01.260.026/0001-31</t>
  </si>
  <si>
    <t xml:space="preserve">23081.019946/2018-20</t>
  </si>
  <si>
    <t xml:space="preserve">Assoc. Internacional. Est. C. Econômicas e Comerciais de SM - AIESEC em Santa Maria </t>
  </si>
  <si>
    <t xml:space="preserve">00.880.323/0001-17</t>
  </si>
  <si>
    <t xml:space="preserve">O presente acordo de cooperação tem como objeto a conjugação de esforços entre a UFSM e a AIESEC em Santa Maria para propiciar oportunidades de desenvolvimento de liderança aos estudantes da UFSM.</t>
  </si>
  <si>
    <t xml:space="preserve">Gabinete do Reitor </t>
  </si>
  <si>
    <t xml:space="preserve">23081.020801/2019-52</t>
  </si>
  <si>
    <t xml:space="preserve">Associação Atletica Banco do Brasil Santa Maria  (AABB)</t>
  </si>
  <si>
    <t xml:space="preserve">95.618.823/0001-91</t>
  </si>
  <si>
    <t xml:space="preserve">23081.012577/2016-82</t>
  </si>
  <si>
    <t xml:space="preserve">Associação Atlética Beneficente e Cultural São José - AABC</t>
  </si>
  <si>
    <t xml:space="preserve">10.859.542/0001-78</t>
  </si>
  <si>
    <t xml:space="preserve">23081.005493/2018-54</t>
  </si>
  <si>
    <t xml:space="preserve">Associação Brasileira de Criadores de Ovinos - ARCO</t>
  </si>
  <si>
    <t xml:space="preserve">87.410.445/0001-28</t>
  </si>
  <si>
    <t xml:space="preserve">Concessão de estágio obrigatório a alunos regularmente matriculados na UFSM e que venham frequentando efetivamente os seus cursos de Medicina Veterinária, Agronomia e Zootecnia.</t>
  </si>
  <si>
    <t xml:space="preserve">23081.011639/2016-39</t>
  </si>
  <si>
    <t xml:space="preserve">Associação Brasileira de Pesquisadores em Jornalismo - SBPJor</t>
  </si>
  <si>
    <t xml:space="preserve">06.290.665/0001-63</t>
  </si>
  <si>
    <t xml:space="preserve">Curso de Comunicação Social - Jornalismo</t>
  </si>
  <si>
    <t xml:space="preserve">23081.014576/2016-72</t>
  </si>
  <si>
    <t xml:space="preserve">Associação Brasileira de Recursos Humanos - ABRH-RS</t>
  </si>
  <si>
    <t xml:space="preserve">Estabelecimento e a manutenção de um Esquema de Cooperação Recíproca entre os partícipes, visando o desenvolvimento de atividades conjuntas capazes de propiciarem a pelna operacionalização da Lei n. 11.788/08, que trata de Estágio de de Preparação Geral para o Trabalho e o Exercício da Cidadania, que complementa o processo de Ensino e Apredizagem.</t>
  </si>
  <si>
    <t xml:space="preserve">23081.060312/2021-58</t>
  </si>
  <si>
    <t xml:space="preserve">Associação Casa Familiar Rural Santo Isidoro</t>
  </si>
  <si>
    <t xml:space="preserve">05.739.320/0001-81</t>
  </si>
  <si>
    <t xml:space="preserve">Campus Frederico Westphalen</t>
  </si>
  <si>
    <t xml:space="preserve">Curso de Jornalismo - Bacharelado FW</t>
  </si>
  <si>
    <t xml:space="preserve">23081.069273/2021-54</t>
  </si>
  <si>
    <t xml:space="preserve">Associação Comercial Cultural e Industrial de Júlio de Castilhos</t>
  </si>
  <si>
    <t xml:space="preserve">91.098.434/0001-21</t>
  </si>
  <si>
    <t xml:space="preserve">Ciência da Computação - Bacharelado</t>
  </si>
  <si>
    <t xml:space="preserve">23081.020814/2018-41</t>
  </si>
  <si>
    <t xml:space="preserve">Associação Comercial e Industrial de Bagé - ACIBA</t>
  </si>
  <si>
    <t xml:space="preserve">90.940.214/0001-30</t>
  </si>
  <si>
    <t xml:space="preserve">Curso de Administração </t>
  </si>
  <si>
    <t xml:space="preserve">Este acordo tem por objetivo o estabelecimento e a manutenção de um acordo de cooperação recíproca entre os partícipes, visando o desenvolvimento de atividades conjuntas capazes de propiciarem a plena operacionalização da Lei n. 11.788/08, que trata de estágios de estudantes , obrigatório ou não, entendi o estágio como um estratégia de preparação geral para o trabalho e o exercício da cidadania, que complementa o processo de ensino e aprendizagem.</t>
  </si>
  <si>
    <t xml:space="preserve">23081.004060/2020-04</t>
  </si>
  <si>
    <t xml:space="preserve">Associação Comercial, Industrial e de Prestação de Serviços ACI-FW</t>
  </si>
  <si>
    <t xml:space="preserve">89.988.265/000153</t>
  </si>
  <si>
    <t xml:space="preserve">Curso de Jornalismo FW</t>
  </si>
  <si>
    <t xml:space="preserve">Concessão de estágio obrigatório e/ou não obrigatório a alunos regularmente matriculádos na UFSM que venham frequantando efetivamente os cursos técnicos, tecnológicos e superior.</t>
  </si>
  <si>
    <t xml:space="preserve">23081.020869/2020-75</t>
  </si>
  <si>
    <t xml:space="preserve">Associação Cultural Orquestra Sinfônica de Santa Maria</t>
  </si>
  <si>
    <t xml:space="preserve">91.096.040/0001-34</t>
  </si>
  <si>
    <t xml:space="preserve">PRE</t>
  </si>
  <si>
    <t xml:space="preserve">O presente Acordo tem como objeto a conjugação de esforços entre a UFSM e a ACOSSM, para ações conjuntas de cunho técnico, científico e cultural, com a finalidade de concretizar iniciativas para o desenvolvimento das atividades da Orquestra Sinfônica de Santa Maria, com o objetivo tanto de manter um ambiente propício ao desenvolvimento 
artístico, cultural e profissional dos estudantes de música da UFSM, como para satisfazer as necessidades de formação de público e desenvolvimento cultural da região e promover a divulgação da cultura e estímulo à música orquestral</t>
  </si>
  <si>
    <t xml:space="preserve">Vera Lucia Portinho Vianna</t>
  </si>
  <si>
    <t xml:space="preserve">23081.034731/2019-10</t>
  </si>
  <si>
    <t xml:space="preserve">Associação das Damas de Caridade- Lar de Idosos São Vicente de Paulo </t>
  </si>
  <si>
    <t xml:space="preserve">89.076.376/0001-93</t>
  </si>
  <si>
    <t xml:space="preserve">Curso de Nutrição - PM </t>
  </si>
  <si>
    <t xml:space="preserve">Privado Estadual  </t>
  </si>
  <si>
    <t xml:space="preserve">23081.033776/2019-77</t>
  </si>
  <si>
    <t xml:space="preserve">Associação de Apicultores de Santa Maria - APISMAR</t>
  </si>
  <si>
    <t xml:space="preserve">90.935.503/0001-41</t>
  </si>
  <si>
    <t xml:space="preserve">Depto de Zootecnia</t>
  </si>
  <si>
    <t xml:space="preserve">O presente Acordo tem como objeto a conjuigação de esforços entre a UFSM e a APISMAR para congregar os apicultores e pessoas ligadas ao setor apícola, para intercâmbio cultural e social. </t>
  </si>
  <si>
    <t xml:space="preserve">Fernanda Cristina Breda Mello</t>
  </si>
  <si>
    <t xml:space="preserve">23081.025140/2017-90</t>
  </si>
  <si>
    <t xml:space="preserve">Associação de Desenvolvimento Social do Norte do RS - CUFA (Central única das Favelas)</t>
  </si>
  <si>
    <t xml:space="preserve">12.149.188/0001-13</t>
  </si>
  <si>
    <t xml:space="preserve">Curso de Jornalismo </t>
  </si>
  <si>
    <t xml:space="preserve">23081.024088/2018-35</t>
  </si>
  <si>
    <t xml:space="preserve">Associação de Poupança e Emprestimo - POUPEX </t>
  </si>
  <si>
    <t xml:space="preserve">00.655.522/0001-21</t>
  </si>
  <si>
    <t xml:space="preserve">Reitoria </t>
  </si>
  <si>
    <t xml:space="preserve">Convênio</t>
  </si>
  <si>
    <t xml:space="preserve">O presente convênio tem por objeto a concessão de linhas de crédito imobiliário, aos empregados ativos, inativos e pensionistas do CONVENENTE, beneficiários deste convênio, mediante consignação em folha de pagamento dos encargos mensais referentes aos financiamentos imobiliarios , concedidos dentro das regras do sistema financeiro da habitação estabelecidas pelo BACEN. </t>
  </si>
  <si>
    <t xml:space="preserve">23081.037561/2019-25</t>
  </si>
  <si>
    <t xml:space="preserve">Associação do Hospital de Caridade de Palmeira das Missões</t>
  </si>
  <si>
    <t xml:space="preserve">91.945.204/0001-50</t>
  </si>
  <si>
    <t xml:space="preserve">Curso de Nutrição- PM</t>
  </si>
  <si>
    <t xml:space="preserve">23081.056471/2018-52</t>
  </si>
  <si>
    <t xml:space="preserve">Associação dos Familiares de Vítimas e Sobreviventes da Tragédia de Santa Maria - AVTSM </t>
  </si>
  <si>
    <t xml:space="preserve">17.802.573/0001-31</t>
  </si>
  <si>
    <t xml:space="preserve">Departamento de Ciências Sociais </t>
  </si>
  <si>
    <r>
      <rPr>
        <sz val="10"/>
        <rFont val="Arial"/>
        <family val="2"/>
      </rPr>
      <t xml:space="preserve">O presente Acordo tem como objeto a conjugação de esforços entre a </t>
    </r>
    <r>
      <rPr>
        <b val="true"/>
        <sz val="10"/>
        <rFont val="Arial"/>
        <family val="2"/>
      </rPr>
      <t xml:space="preserve">UFSM </t>
    </r>
    <r>
      <rPr>
        <sz val="10"/>
        <rFont val="Arial"/>
        <family val="2"/>
      </rPr>
      <t xml:space="preserve">e</t>
    </r>
    <r>
      <rPr>
        <b val="true"/>
        <sz val="10"/>
        <rFont val="Arial"/>
        <family val="2"/>
      </rPr>
      <t xml:space="preserve"> a AVTSM</t>
    </r>
    <r>
      <rPr>
        <sz val="10"/>
        <rFont val="Arial"/>
        <family val="2"/>
      </rPr>
      <t xml:space="preserve"> para propiciar a curadoria do futuro Memorial às Vítimas da Boate Kiss com vistas a definir as estratégias e dispositivos museológicos a serem implementados no processo de comunicação com o público visitante do memorial. Estes serviços incluem: a) planejamento de uso dos espaços com base no projeto arquitetônico existente, b) desenvolvimento da exposição de longa duração c) definição da estrutura de gestão do espaço como um todo. </t>
    </r>
  </si>
  <si>
    <t xml:space="preserve">Virginia Vecchioli</t>
  </si>
  <si>
    <t xml:space="preserve">23081.057224/2019-54</t>
  </si>
  <si>
    <t xml:space="preserve">Associação dos Professores Universitários de Santa Maria - APUSM</t>
  </si>
  <si>
    <t xml:space="preserve">95.628.194/0001-80</t>
  </si>
  <si>
    <t xml:space="preserve">Curso de Educação Física Bacharelado</t>
  </si>
  <si>
    <t xml:space="preserve">23081.047110/2018-15</t>
  </si>
  <si>
    <t xml:space="preserve">Associação dos Servidores da Universidade Federal de Santa Maria Seção Sindical Sintest RS (Assufsm/Sintest)</t>
  </si>
  <si>
    <t xml:space="preserve">88.112.420/0001-00</t>
  </si>
  <si>
    <t xml:space="preserve">Curso de Comunicação - Jornalismo</t>
  </si>
  <si>
    <t xml:space="preserve">Associação Educacional Galileu Galilei </t>
  </si>
  <si>
    <t xml:space="preserve">04.922.973/001-10</t>
  </si>
  <si>
    <t xml:space="preserve">DEPE</t>
  </si>
  <si>
    <t xml:space="preserve">Acrescentar o curso de óptica da AEGG.</t>
  </si>
  <si>
    <t xml:space="preserve">23081.028891/2017-59</t>
  </si>
  <si>
    <t xml:space="preserve">Associação Educacional Galileu Galilei- AEGG</t>
  </si>
  <si>
    <t xml:space="preserve">GEP/ HUSM/ EBSERH</t>
  </si>
  <si>
    <r>
      <rPr>
        <sz val="10"/>
        <rFont val="Arial"/>
        <family val="2"/>
      </rPr>
      <t xml:space="preserve">O presente termo adtivo tem como objetivo acrescentar à Clàusula Primeira a Qualificação Profissional em Instrumentação Cirúrgica da </t>
    </r>
    <r>
      <rPr>
        <b val="true"/>
        <sz val="10"/>
        <rFont val="Arial"/>
        <family val="2"/>
      </rPr>
      <t xml:space="preserve">Associação Educacional Galileu Galilei- AEGG,</t>
    </r>
    <r>
      <rPr>
        <sz val="10"/>
        <rFont val="Arial"/>
        <family val="2"/>
      </rPr>
      <t xml:space="preserve"> bem como prorrogar a vigência do convênio por mais três anos, a partir de 19 de julho de 2019 até </t>
    </r>
    <r>
      <rPr>
        <b val="true"/>
        <sz val="10"/>
        <rFont val="Arial"/>
        <family val="2"/>
      </rPr>
      <t xml:space="preserve">18 de julho de 2022</t>
    </r>
    <r>
      <rPr>
        <sz val="10"/>
        <rFont val="Arial"/>
        <family val="2"/>
      </rPr>
      <t xml:space="preserve">.</t>
    </r>
  </si>
  <si>
    <t xml:space="preserve">23081.053756/2020-56</t>
  </si>
  <si>
    <t xml:space="preserve">ASSOCIAÇÃO ESPORTIVA JOGADA CERTA</t>
  </si>
  <si>
    <t xml:space="preserve">38.240.129/0001-40</t>
  </si>
  <si>
    <t xml:space="preserve">23081.018169/2017-15</t>
  </si>
  <si>
    <t xml:space="preserve">Associação Esportiva Santa Maria Soldiers</t>
  </si>
  <si>
    <t xml:space="preserve">12.439.586/0001-74</t>
  </si>
  <si>
    <t xml:space="preserve">23081.003156/2018-22</t>
  </si>
  <si>
    <t xml:space="preserve">Associação Hospital Bom Pastor</t>
  </si>
  <si>
    <t xml:space="preserve">92.004.225/0001-34</t>
  </si>
  <si>
    <t xml:space="preserve">Curso de Enfermagem - Campus Palmeiras das Missões</t>
  </si>
  <si>
    <t xml:space="preserve">23081.015039/2015-69</t>
  </si>
  <si>
    <t xml:space="preserve">CESNORS</t>
  </si>
  <si>
    <t xml:space="preserve">23081.027615/2019-44</t>
  </si>
  <si>
    <t xml:space="preserve">Associação Hospitalar Beneficente São Vicente de Paulo </t>
  </si>
  <si>
    <t xml:space="preserve">92.021.062/0001-06</t>
  </si>
  <si>
    <t xml:space="preserve">Campus de Palmeira das Missôes</t>
  </si>
  <si>
    <t xml:space="preserve">O presente termo de convênio tem por objeto: Viabilizar o estágio supervisionado na Àrea da Saúde aos alunos regularmente matriculados na Universidade Conveniada e em condições de realizar estágio.</t>
  </si>
  <si>
    <t xml:space="preserve">23081.042139/2020-25</t>
  </si>
  <si>
    <t xml:space="preserve">Associação Hospitalar Caridade Santa Rosa - Hospital Vida e saúde</t>
  </si>
  <si>
    <t xml:space="preserve">95.815.668/0001-01</t>
  </si>
  <si>
    <t xml:space="preserve">Campus Palmeira das Missões/ CCS</t>
  </si>
  <si>
    <t xml:space="preserve">Curso de Nutrição/ Curso de Medicina</t>
  </si>
  <si>
    <t xml:space="preserve">23081.051159/2017-91</t>
  </si>
  <si>
    <t xml:space="preserve">Associação Mata Ciliar </t>
  </si>
  <si>
    <t xml:space="preserve">61.056.933/0001-95</t>
  </si>
  <si>
    <t xml:space="preserve">23081.053018/2018-94</t>
  </si>
  <si>
    <t xml:space="preserve">Associação Orquestrando Arte </t>
  </si>
  <si>
    <t xml:space="preserve">Protocolo de Intenções </t>
  </si>
  <si>
    <t xml:space="preserve">Propiciar condições para o estabelecimento de ações conjuntas de cunho técnico, científico e cultural, entre a UFSM e a Associação Orquestrando Arte, na forma mais conveniente a ambas as Instituições fundamentalmente voltadas para intercâmbio educacional e ao aprimoramento de projetos de pesquisa, ensino e de extensão, e ao aperfeiçoamento.</t>
  </si>
  <si>
    <t xml:space="preserve">Aparecida de Fátima Alves Pereira Mourad</t>
  </si>
  <si>
    <t xml:space="preserve">23081.029083/2016-37</t>
  </si>
  <si>
    <t xml:space="preserve">Associação Parceiros do Clube do Coração do Rio Grande - APCC</t>
  </si>
  <si>
    <t xml:space="preserve">17.889.169/0001-47</t>
  </si>
  <si>
    <t xml:space="preserve">Curso de Estatística</t>
  </si>
  <si>
    <t xml:space="preserve">23081.002006/2017-11</t>
  </si>
  <si>
    <t xml:space="preserve">Associação Santa Maria Turismo</t>
  </si>
  <si>
    <t xml:space="preserve">22.958.800/0001-52</t>
  </si>
  <si>
    <t xml:space="preserve">Unidade Descentralizada Educ. Superior de Santa Maria</t>
  </si>
  <si>
    <t xml:space="preserve">Curso Superior de Tecnologia em Gestão de Turismo</t>
  </si>
  <si>
    <r>
      <rPr>
        <sz val="12"/>
        <rFont val="Arial"/>
        <family val="2"/>
      </rPr>
      <t xml:space="preserve">concessão de estágio obrigatório e/ou não obrigatório a alunos regularmente matriculados na </t>
    </r>
    <r>
      <rPr>
        <b val="true"/>
        <sz val="12"/>
        <rFont val="Arial"/>
        <family val="2"/>
      </rPr>
      <t xml:space="preserve">UFSM</t>
    </r>
    <r>
      <rPr>
        <sz val="12"/>
        <rFont val="Arial"/>
        <family val="2"/>
      </rPr>
      <t xml:space="preserve"> e que venham frequentando efetivamente os seus cursos técnicos, tecnológicos e de graduação.</t>
    </r>
  </si>
  <si>
    <t xml:space="preserve">23081.054816/2018-33</t>
  </si>
  <si>
    <t xml:space="preserve">Associação Santa Mariense de Handebol</t>
  </si>
  <si>
    <t xml:space="preserve">Pró- Reitoria de Extensão </t>
  </si>
  <si>
    <t xml:space="preserve">A conjunção de esforço entre a UFSM e ASH para o desenvolvimento do Handebol em Santa Maria e sobretudo com o propósito de visibilização das equipes de handebol no campeonato estadual, adulto masculino nos anos de 2018 e 2019. </t>
  </si>
  <si>
    <t xml:space="preserve">César Alcides Geller</t>
  </si>
  <si>
    <t xml:space="preserve">23081.047989/2017-14</t>
  </si>
  <si>
    <t xml:space="preserve">Associação Vêneta de Vale Vêneto </t>
  </si>
  <si>
    <t xml:space="preserve">91.096792/0001-03</t>
  </si>
  <si>
    <t xml:space="preserve">Curso de Arquivologia </t>
  </si>
  <si>
    <t xml:space="preserve">23081.008643/2020-04</t>
  </si>
  <si>
    <t xml:space="preserve">ASSUPERO ENSINO SUPERIOR LTDA/ UNIVERSIDADE PAULISTA - UNIP</t>
  </si>
  <si>
    <t xml:space="preserve">06.099.229/0001-01</t>
  </si>
  <si>
    <t xml:space="preserve">Curso PG em Ciência e Tecnologia Ambiental </t>
  </si>
  <si>
    <t xml:space="preserve">Acordo de Cooperação técnica</t>
  </si>
  <si>
    <t xml:space="preserve">Associação de esforços e a coordenação de suas ações para promover a qualidade das atividades de ensino e de pesquisa de ambas instituições e o reforço da interação e da colaboração mútua no sentido de troca de informações e apoio ao desenvolvimento científico e social das instituições e das comunidades</t>
  </si>
  <si>
    <t xml:space="preserve">Genésio Mario da Rosa</t>
  </si>
  <si>
    <t xml:space="preserve">23081.024968/2017-21</t>
  </si>
  <si>
    <t xml:space="preserve">Astoria</t>
  </si>
  <si>
    <t xml:space="preserve">06.019.420/0001-04</t>
  </si>
  <si>
    <t xml:space="preserve">23081.033607/2021-51</t>
  </si>
  <si>
    <t xml:space="preserve">ATELIER W PRODUCOES CINEMATOGRAFICAS LTDA</t>
  </si>
  <si>
    <t xml:space="preserve">10.468.552/0001-82</t>
  </si>
  <si>
    <t xml:space="preserve">Curso de História - Bacharelado</t>
  </si>
  <si>
    <t xml:space="preserve">23081.018677/2017-01</t>
  </si>
  <si>
    <t xml:space="preserve">Attento</t>
  </si>
  <si>
    <t xml:space="preserve">24.339.753/0001-94</t>
  </si>
  <si>
    <t xml:space="preserve">CCSH </t>
  </si>
  <si>
    <t xml:space="preserve">Curso de Ciências Contábeis</t>
  </si>
  <si>
    <t xml:space="preserve">23081.028615/2020-03</t>
  </si>
  <si>
    <t xml:space="preserve">AUDIOMED Medicina do Trabalho Audiometria e Fonoterapia LTDA</t>
  </si>
  <si>
    <t xml:space="preserve">01.188.703/0001-58</t>
  </si>
  <si>
    <t xml:space="preserve">23081.014401/2018-27</t>
  </si>
  <si>
    <t xml:space="preserve">Audiosom</t>
  </si>
  <si>
    <t xml:space="preserve">18.070.123/0001-64</t>
  </si>
  <si>
    <t xml:space="preserve">Concessão de estágio obrigatório a alunos regularmente matriculados na UFSM e que venham frequentando efetivamente o de fonoaudiologia da UFSM.</t>
  </si>
  <si>
    <t xml:space="preserve">23081.005225/2017-51</t>
  </si>
  <si>
    <t xml:space="preserve">Auster Tecnologia</t>
  </si>
  <si>
    <t xml:space="preserve">26.281.333/0001-20</t>
  </si>
  <si>
    <t xml:space="preserve">23081.022448/2020-89</t>
  </si>
  <si>
    <t xml:space="preserve">AUTORIDADE BRASILEIRA DE CONTROLE DE DOPAGEM (ABCD), VINCULADA À SECRETARIA ESPECIAL DO ESPORTE DO MINISTÉRIO DA CIDADANIA</t>
  </si>
  <si>
    <t xml:space="preserve">07.756.246/0001-01</t>
  </si>
  <si>
    <t xml:space="preserve">Depto de Métodos e Técnicas Desportivas</t>
  </si>
  <si>
    <t xml:space="preserve">Execução do projeto "Inserção de ações de caráter Científico/Educativo no âmbito acadêmico sobre o uso de substâncias e/ou métodos proibidos no Esporte nos cursos de educação Física" </t>
  </si>
  <si>
    <t xml:space="preserve">LUIZ FERNANDO FREIRE ROYES</t>
  </si>
  <si>
    <t xml:space="preserve">23081.002570/2015-71</t>
  </si>
  <si>
    <t xml:space="preserve">Autoridade Holandesa de Segurança Alimentar e Produtos Consumíveis</t>
  </si>
  <si>
    <t xml:space="preserve">23081.011868/2017-34</t>
  </si>
  <si>
    <t xml:space="preserve">Ávato Tecnologia LTDA.</t>
  </si>
  <si>
    <t xml:space="preserve">07.756.651/0001-55</t>
  </si>
  <si>
    <t xml:space="preserve">23081.037532/2018-82</t>
  </si>
  <si>
    <t xml:space="preserve">Avibras Industria Aeroespacial S.A</t>
  </si>
  <si>
    <t xml:space="preserve">60.181.468/0001-51</t>
  </si>
  <si>
    <t xml:space="preserve">Direção do Centro de Tecnologia </t>
  </si>
  <si>
    <t xml:space="preserve">Acordo de Parceria </t>
  </si>
  <si>
    <t xml:space="preserve">Constitui o objeto do presente Acordo a ampla cooperação entre as Partícipes, com a finalidade de desenvolvimento de projetos de pesquisa e desenvolvimento científico e tecnológico nas áreas de Espaço, Desfesa e Segurança Pública, não limitando a essas áreas.</t>
  </si>
  <si>
    <t xml:space="preserve">André Luis da Silva </t>
  </si>
  <si>
    <t xml:space="preserve">23081.064393/2019-41</t>
  </si>
  <si>
    <t xml:space="preserve">Avibras Indútria Aeroespacial S.A.</t>
  </si>
  <si>
    <t xml:space="preserve">60.181.468/0005-85</t>
  </si>
  <si>
    <t xml:space="preserve">   CT</t>
  </si>
  <si>
    <t xml:space="preserve">Engenharia Aeroespacial</t>
  </si>
  <si>
    <t xml:space="preserve">23081.000093/2017-71</t>
  </si>
  <si>
    <t xml:space="preserve">Baldo S.A Comércio Indústria e Exportação</t>
  </si>
  <si>
    <t xml:space="preserve">91.473.678/0001-47</t>
  </si>
  <si>
    <t xml:space="preserve">Curso de Engenharia Mecânica</t>
  </si>
  <si>
    <t xml:space="preserve">23081.015787/2015-41</t>
  </si>
  <si>
    <t xml:space="preserve">Banco da Esperança</t>
  </si>
  <si>
    <t xml:space="preserve">95.615.266/0094-54</t>
  </si>
  <si>
    <t xml:space="preserve">23081.039793/2017-56</t>
  </si>
  <si>
    <t xml:space="preserve">Banriponto Acampamento </t>
  </si>
  <si>
    <t xml:space="preserve">68.807.999/0001-19</t>
  </si>
  <si>
    <t xml:space="preserve">23081.024149/2016-01</t>
  </si>
  <si>
    <t xml:space="preserve">Banrisul - Agência de Agudo</t>
  </si>
  <si>
    <t xml:space="preserve">92.702.067/0244-51</t>
  </si>
  <si>
    <t xml:space="preserve">23081.066909/2021-14</t>
  </si>
  <si>
    <t xml:space="preserve">Barcellos e Barcellos Ltda</t>
  </si>
  <si>
    <t xml:space="preserve">21.315.493/0001-29</t>
  </si>
  <si>
    <t xml:space="preserve">CURSO DE COMUNICAÇÃO SOCIAL - PRODUÇÃO EDITORIAL</t>
  </si>
  <si>
    <t xml:space="preserve">23081.035486/2017-04</t>
  </si>
  <si>
    <t xml:space="preserve">Baristo Máquinas e Serviços Ltda - Epp</t>
  </si>
  <si>
    <t xml:space="preserve">10.299.839/0001-26</t>
  </si>
  <si>
    <t xml:space="preserve">23081.022693/2019-52</t>
  </si>
  <si>
    <t xml:space="preserve">Barth Tondo Advogados Associados </t>
  </si>
  <si>
    <t xml:space="preserve">Curso de Ciências Contábeis- Diurno </t>
  </si>
  <si>
    <r>
      <rPr>
        <sz val="10"/>
        <rFont val="Arial"/>
        <family val="2"/>
      </rPr>
      <t xml:space="preserve">Concessão estágio obrigatório e/ou não obrigatório a alunos regularmente matriculados na </t>
    </r>
    <r>
      <rPr>
        <b val="true"/>
        <sz val="10"/>
        <rFont val="Arial"/>
        <family val="2"/>
      </rPr>
      <t xml:space="preserve">UFSM</t>
    </r>
    <r>
      <rPr>
        <sz val="10"/>
        <rFont val="Arial"/>
        <family val="2"/>
      </rPr>
      <t xml:space="preserve"> e que venham frequentando efetivamente os seus cursos técnicos, tecnológicos e de graduação.</t>
    </r>
  </si>
  <si>
    <t xml:space="preserve">23081.029321/2016-12</t>
  </si>
  <si>
    <t xml:space="preserve">Base Aérea de Santa Maria</t>
  </si>
  <si>
    <t xml:space="preserve">00.394.429/0016-97</t>
  </si>
  <si>
    <t xml:space="preserve">Curso de Odontologia</t>
  </si>
  <si>
    <t xml:space="preserve">23081.097293/2021-15</t>
  </si>
  <si>
    <t xml:space="preserve">BASE ASSESSORIA AGRONÔMICA LTDA</t>
  </si>
  <si>
    <t xml:space="preserve">07.009.659/0001-58</t>
  </si>
  <si>
    <t xml:space="preserve">23081.064390/2019-15</t>
  </si>
  <si>
    <t xml:space="preserve">BASF S.A.</t>
  </si>
  <si>
    <t xml:space="preserve">48.539.407/0034-86</t>
  </si>
  <si>
    <t xml:space="preserve">23081.020473/2019-94</t>
  </si>
  <si>
    <t xml:space="preserve">Bauer Banco de Estágios e Processamento de Dados- Banestágio EIRELI.</t>
  </si>
  <si>
    <t xml:space="preserve">91.316.224/0001-62</t>
  </si>
  <si>
    <t xml:space="preserve">Curso de Pedagogia </t>
  </si>
  <si>
    <t xml:space="preserve">Estabelecimento e a manutenção de um acordo de cooperação recíproca entre os partícipes, visando o desenvolvimento de atividades conjuntas capazes de propiciarem a plena operacionalização da Lei n. 11.788/08, que trata de Estágio de Estudates, obrigátorio e não, entendido o Estágio como uma Estratégia de Preparação Geral para o Trabalho e o Exercício da Cidadania, que complementa o Processo de Ensino e Aprendizagem.  </t>
  </si>
  <si>
    <t xml:space="preserve">23081.012975/2016-07</t>
  </si>
  <si>
    <t xml:space="preserve">Beltrame Comércio de Materiais de Construção LTDA</t>
  </si>
  <si>
    <t xml:space="preserve">87.791.992/0001-09</t>
  </si>
  <si>
    <t xml:space="preserve">23081.038676/2019-37</t>
  </si>
  <si>
    <t xml:space="preserve">Bianchin Indústria Arrozeira LTDA</t>
  </si>
  <si>
    <t xml:space="preserve">11.734.608/0001-66</t>
  </si>
  <si>
    <t xml:space="preserve">23081.058745/2020-62</t>
  </si>
  <si>
    <t xml:space="preserve">Bioagreen Comércio e Distribuição de Insumos Agrícolas LTDA</t>
  </si>
  <si>
    <t xml:space="preserve">35.541.680/0001- 35</t>
  </si>
  <si>
    <t xml:space="preserve">23081.022117/2016-62</t>
  </si>
  <si>
    <t xml:space="preserve">Biotrigo Genética</t>
  </si>
  <si>
    <t xml:space="preserve">09.460.581/0001-19</t>
  </si>
  <si>
    <t xml:space="preserve">23081.036807/2019-41</t>
  </si>
  <si>
    <t xml:space="preserve">Biotrigo Genética Ltda.</t>
  </si>
  <si>
    <t xml:space="preserve">23081.033033/2021-11</t>
  </si>
  <si>
    <t xml:space="preserve">20/14/2021</t>
  </si>
  <si>
    <t xml:space="preserve">BIOTROP SOLUÇÕES BIOLÓGICAS E PARTICIPAÇÕES LTDA</t>
  </si>
  <si>
    <t xml:space="preserve">30.284.246/0001-01</t>
  </si>
  <si>
    <t xml:space="preserve">23081.029122/2017-87</t>
  </si>
  <si>
    <t xml:space="preserve">Bistex Alimentos Ltda</t>
  </si>
  <si>
    <t xml:space="preserve">92.262146/0001-23</t>
  </si>
  <si>
    <t xml:space="preserve">Curso Superios de Tecnologia em Alimentos </t>
  </si>
  <si>
    <t xml:space="preserve">23081.038132/2016-22</t>
  </si>
  <si>
    <t xml:space="preserve">Boa Vista Comércio de Produtos Agropecuários Ltda</t>
  </si>
  <si>
    <t xml:space="preserve">01.292.579/0003-38</t>
  </si>
  <si>
    <t xml:space="preserve">23081.061762/2018-62</t>
  </si>
  <si>
    <t xml:space="preserve">Bom Futuro Agricola LTDA.</t>
  </si>
  <si>
    <t xml:space="preserve">10.425.282/0001-22</t>
  </si>
  <si>
    <t xml:space="preserve">23081.043132/2017-25</t>
  </si>
  <si>
    <t xml:space="preserve">Bom Jesus Agropecuária </t>
  </si>
  <si>
    <t xml:space="preserve">08.895.796/0001-08</t>
  </si>
  <si>
    <t xml:space="preserve">Privado Federal</t>
  </si>
  <si>
    <t xml:space="preserve">23081.055942/2018-13</t>
  </si>
  <si>
    <t xml:space="preserve">Bone Smart Technology </t>
  </si>
  <si>
    <t xml:space="preserve">29.937.397/0001-24</t>
  </si>
  <si>
    <t xml:space="preserve">23081.013177/2017-75</t>
  </si>
  <si>
    <t xml:space="preserve">Bortoluzzi Comercio e Distribuições</t>
  </si>
  <si>
    <t xml:space="preserve">26.721.531/0001-67</t>
  </si>
  <si>
    <t xml:space="preserve">23081.028851/2020-11</t>
  </si>
  <si>
    <t xml:space="preserve">Bradesco S.A. - Agência 2941</t>
  </si>
  <si>
    <t xml:space="preserve">60.746.948/5843-51</t>
  </si>
  <si>
    <t xml:space="preserve">23081.035840/2018-73</t>
  </si>
  <si>
    <t xml:space="preserve">Brandenburg University Of Technology - Alemanha </t>
  </si>
  <si>
    <t xml:space="preserve">Curso Programa PG em Engenharia Elétrica</t>
  </si>
  <si>
    <t xml:space="preserve">BTU e a UFSM celebram esse acordo de cooperação para estabelecer um programa de intercâmbio e colaboração nas áreas de interesse que beneficiam ambas instituições.</t>
  </si>
  <si>
    <t xml:space="preserve">Fábio Bisogno </t>
  </si>
  <si>
    <t xml:space="preserve">Internacional </t>
  </si>
  <si>
    <t xml:space="preserve">23081.015251/2015-26</t>
  </si>
  <si>
    <t xml:space="preserve">Braskem S.A.</t>
  </si>
  <si>
    <t xml:space="preserve">42.150.391/0001-70</t>
  </si>
  <si>
    <t xml:space="preserve">Curso de Engenharia Química</t>
  </si>
  <si>
    <t xml:space="preserve">23081.030189/2018-45</t>
  </si>
  <si>
    <t xml:space="preserve">Bravium Comércio Ltda </t>
  </si>
  <si>
    <t xml:space="preserve">17.389.660/0001-09</t>
  </si>
  <si>
    <t xml:space="preserve">Curso de Engenharia de Produção</t>
  </si>
  <si>
    <t xml:space="preserve">23081.028907/2020-38</t>
  </si>
  <si>
    <t xml:space="preserve">Bretanha Importação e Exportação LTDA</t>
  </si>
  <si>
    <t xml:space="preserve">04.442.366/0001-71</t>
  </si>
  <si>
    <t xml:space="preserve">Curso de Medicina Veterinária/ Curso de Zootecnia</t>
  </si>
  <si>
    <t xml:space="preserve">23081.064370/2018-55</t>
  </si>
  <si>
    <t xml:space="preserve">BRF S.A</t>
  </si>
  <si>
    <t xml:space="preserve">01.838.723/0401-88</t>
  </si>
  <si>
    <t xml:space="preserve">Curso de Engenharia  Ambiental e Sanitária </t>
  </si>
  <si>
    <t xml:space="preserve">23081.025426/2017-75</t>
  </si>
  <si>
    <t xml:space="preserve">Brilhos e Fantasias</t>
  </si>
  <si>
    <t xml:space="preserve">19.999.529/0001-99</t>
  </si>
  <si>
    <t xml:space="preserve">23081.056203/2018-31</t>
  </si>
  <si>
    <t xml:space="preserve">Bruning Tecnometal</t>
  </si>
  <si>
    <t xml:space="preserve">89.673.164/0001-93</t>
  </si>
  <si>
    <t xml:space="preserve">Curso de Comunicação Social </t>
  </si>
  <si>
    <t xml:space="preserve">23081.019514/2018-19</t>
  </si>
  <si>
    <t xml:space="preserve">Bruno Menezes e Mario Cipriani Advocacia Criminal </t>
  </si>
  <si>
    <t xml:space="preserve">15.108.912/0001-59</t>
  </si>
  <si>
    <t xml:space="preserve">23081.011398/2016-28</t>
  </si>
  <si>
    <t xml:space="preserve">Bureau de Coopération Interuniversitarie (Canadá)</t>
  </si>
  <si>
    <t xml:space="preserve">SAI</t>
  </si>
  <si>
    <t xml:space="preserve">O objetivo do Programa de Intercâmbio de Estudantes (PIE) do BCI é favorecer a mobilidade internacional dos estudantes, de modo a possibilitar que o estudante matriculado em tempo integral em um estabelecimento universitário continue seus estudos em outro establecimento universitário a fim de satisfazer uma parte das exigências para a obtenção do diploma em suaárea de estudos junto à sua instituição de origem.</t>
  </si>
  <si>
    <t xml:space="preserve">Canadá</t>
  </si>
  <si>
    <t xml:space="preserve">23081.030207/2018-99</t>
  </si>
  <si>
    <t xml:space="preserve">C&amp;R Assessorias Ltda </t>
  </si>
  <si>
    <t xml:space="preserve">03.474.135/0001-87</t>
  </si>
  <si>
    <t xml:space="preserve">23081.030277/2020-61</t>
  </si>
  <si>
    <t xml:space="preserve">14/092020</t>
  </si>
  <si>
    <t xml:space="preserve">C.A. RURAL DISTRIBUIDORA DE DEFENSIVOS LTDA</t>
  </si>
  <si>
    <t xml:space="preserve">24.891.718/0001-83</t>
  </si>
  <si>
    <t xml:space="preserve">23081.029649/2017-10</t>
  </si>
  <si>
    <t xml:space="preserve">C.Vale  Cooperativa Agroindustrial </t>
  </si>
  <si>
    <t xml:space="preserve">77.863.223/0001-07</t>
  </si>
  <si>
    <t xml:space="preserve">Privado Federal </t>
  </si>
  <si>
    <t xml:space="preserve">23081.004275/2017-11</t>
  </si>
  <si>
    <t xml:space="preserve">Calçados Di Cristalli Ltda</t>
  </si>
  <si>
    <t xml:space="preserve">02.452.360/0004-00</t>
  </si>
  <si>
    <t xml:space="preserve">CTISM</t>
  </si>
  <si>
    <t xml:space="preserve">Coordenação do Curso Técnico em Segurança do Trabalho</t>
  </si>
  <si>
    <t xml:space="preserve">Concessão de estágio obrigatório e/ou não obrigatório a alunos regularmente matriculados na UFSM e que venham freqüentando efetivamente os seus cursos técnicos, tecnológicos e superior.</t>
  </si>
  <si>
    <t xml:space="preserve">23081.055559/2018-57</t>
  </si>
  <si>
    <t xml:space="preserve">Calix Agropecuária </t>
  </si>
  <si>
    <t xml:space="preserve">08.843.566/0003-59</t>
  </si>
  <si>
    <t xml:space="preserve">Engenharia Agrícola</t>
  </si>
  <si>
    <t xml:space="preserve">23081.053834/2019-89</t>
  </si>
  <si>
    <t xml:space="preserve">Câmara de Dirigentes Lojistas - CDL</t>
  </si>
  <si>
    <t xml:space="preserve">95.627.733/0001-67</t>
  </si>
  <si>
    <t xml:space="preserve">Acordo de Cooperação</t>
  </si>
  <si>
    <r>
      <rPr>
        <sz val="10"/>
        <rFont val="Arial"/>
        <family val="2"/>
      </rPr>
      <t xml:space="preserve">O presente Acordo tem como objeto a conjugação de esforços entre a </t>
    </r>
    <r>
      <rPr>
        <b val="true"/>
        <sz val="10"/>
        <rFont val="Arial"/>
        <family val="2"/>
      </rPr>
      <t xml:space="preserve">UFSM </t>
    </r>
    <r>
      <rPr>
        <sz val="10"/>
        <rFont val="Arial"/>
        <family val="2"/>
      </rPr>
      <t xml:space="preserve">a CDL para propiciar a realização de projetos de Ensino, Pesquisa e Extensão, que visem o desenvolvimento do Município.</t>
    </r>
  </si>
  <si>
    <t xml:space="preserve">23081.024393/2017-46</t>
  </si>
  <si>
    <t xml:space="preserve">Câmara de Dirigentes Lojistas de Cachoeira do Sul</t>
  </si>
  <si>
    <t xml:space="preserve">87.523.585/0001-02</t>
  </si>
  <si>
    <t xml:space="preserve">Curso de Farmácia e Bioquímica</t>
  </si>
  <si>
    <t xml:space="preserve">Este convênio tempor objetivo o estabelecimento e a manutenção de um acordo de cooperação recíproca entre os partícipes, visando o desenvolvimento de atividades conjuntas capazes de propiciarem a pelan operacionalização da Lei n. 11.788/08, que trata de estágio de estudantes, obrigatório ou não, entendido estagio como uma estratégia de preparação geral para o trabalho e o exercício da cidadania, que complementa o processo de ensino e aprendizagem. </t>
  </si>
  <si>
    <t xml:space="preserve">23081.021190/2020-01</t>
  </si>
  <si>
    <t xml:space="preserve">Câmara de Dirigentes Lojistas de Rosário do Sul - CDL </t>
  </si>
  <si>
    <t xml:space="preserve">95.283.941/0001-96</t>
  </si>
  <si>
    <t xml:space="preserve">Curso de Engenharia de Transportes e Logística</t>
  </si>
  <si>
    <t xml:space="preserve">O presente Acordo tem como objeto a conjugação de esforços entre a UFSM e o CDL - Rosário do Sul para propiciar a realização de projetos de Ensino, Pesquisa e Extensão, que visem o desenvolvimento de um Plano Estratégico para o desenvolvimento do Município.</t>
  </si>
  <si>
    <t xml:space="preserve">Lucas Avila Veiga</t>
  </si>
  <si>
    <t xml:space="preserve">23081.023219/2020-81</t>
  </si>
  <si>
    <t xml:space="preserve">Câmara Municipal de Vereadores de Santa Maria</t>
  </si>
  <si>
    <t xml:space="preserve">89.250.708/0001-04</t>
  </si>
  <si>
    <t xml:space="preserve">REITORIA</t>
  </si>
  <si>
    <t xml:space="preserve">Núcleo TV Universitária</t>
  </si>
  <si>
    <t xml:space="preserve">Cooperação na área de telecomunicações para o intercâmbio de programas de televisão para uso mútuo na grade de programação das emissoras.</t>
  </si>
  <si>
    <t xml:space="preserve">TV Campus</t>
  </si>
  <si>
    <t xml:space="preserve">Público Municipal</t>
  </si>
  <si>
    <t xml:space="preserve">23081.042306/2019-02</t>
  </si>
  <si>
    <t xml:space="preserve">Câmara Municipal de Vereadores de Santa Maria/ Prefeitura Municipal de Santa Maria/Prefeitura Municipal de São Gabriel</t>
  </si>
  <si>
    <t xml:space="preserve">89.250.708/0001-04 - 88.488.366/0001-00 - 88.768.080/0001-70</t>
  </si>
  <si>
    <r>
      <rPr>
        <sz val="12"/>
        <rFont val="Arial"/>
        <family val="2"/>
      </rPr>
      <t xml:space="preserve">O presente Acordo tem como objeto a conjugação de esforços entre a </t>
    </r>
    <r>
      <rPr>
        <b val="true"/>
        <sz val="12"/>
        <rFont val="Arial"/>
        <family val="2"/>
      </rPr>
      <t xml:space="preserve">UFSM, a CMVSM, a PMSM e a PMSG</t>
    </r>
    <r>
      <rPr>
        <sz val="12"/>
        <rFont val="Arial"/>
        <family val="2"/>
      </rPr>
      <t xml:space="preserve"> para propiciar a elaboração do projeto de uma ponte rodoviária no distrito de Santa Flora, cidade de Santa Maria -RS.</t>
    </r>
  </si>
  <si>
    <t xml:space="preserve">23081.015550/2017-22</t>
  </si>
  <si>
    <t xml:space="preserve">Camara Municipal de Vereadores de São João do Polêsine</t>
  </si>
  <si>
    <t xml:space="preserve">94.444.247/0001-40</t>
  </si>
  <si>
    <t xml:space="preserve">Publico Municipal</t>
  </si>
  <si>
    <t xml:space="preserve">23081.010524/2017-16</t>
  </si>
  <si>
    <t xml:space="preserve">Camera Agroalimentos S/A</t>
  </si>
  <si>
    <t xml:space="preserve">98.248.644/0006-02</t>
  </si>
  <si>
    <t xml:space="preserve">Curso Superior de Tecnologia em Alimentos</t>
  </si>
  <si>
    <t xml:space="preserve">23081.015714/2019-83</t>
  </si>
  <si>
    <t xml:space="preserve">Camilotti Isaia &amp; Advogados Associados </t>
  </si>
  <si>
    <t xml:space="preserve">09.062.473/0001-98</t>
  </si>
  <si>
    <t xml:space="preserve">Curso de Direito- Noturno </t>
  </si>
  <si>
    <t xml:space="preserve">23081.026549/2020-29</t>
  </si>
  <si>
    <t xml:space="preserve">Carlos Henrique Cruz Advocacia - CHC ADVOCACIA</t>
  </si>
  <si>
    <t xml:space="preserve">02.541.671/0001-95</t>
  </si>
  <si>
    <t xml:space="preserve">CURSO DE DIREITO</t>
  </si>
  <si>
    <t xml:space="preserve">23081.062374/2019-80</t>
  </si>
  <si>
    <t xml:space="preserve">Carrer Alimentos</t>
  </si>
  <si>
    <t xml:space="preserve">07.520.001/0007-00</t>
  </si>
  <si>
    <t xml:space="preserve">coordenação do curso</t>
  </si>
  <si>
    <t xml:space="preserve">23081.019418/2019-51</t>
  </si>
  <si>
    <t xml:space="preserve">Casa  Maria </t>
  </si>
  <si>
    <t xml:space="preserve">20.214.874/0001-59</t>
  </si>
  <si>
    <t xml:space="preserve">23081.015919/2017-05</t>
  </si>
  <si>
    <t xml:space="preserve">Casa Cook Cozinha Criativa </t>
  </si>
  <si>
    <t xml:space="preserve">26.453.612/0002-04</t>
  </si>
  <si>
    <t xml:space="preserve">23081.015118/2018-12</t>
  </si>
  <si>
    <t xml:space="preserve">Casa das Linguiças </t>
  </si>
  <si>
    <t xml:space="preserve">15.209.639/0001-59</t>
  </si>
  <si>
    <t xml:space="preserve">23081.055526/2020-21</t>
  </si>
  <si>
    <t xml:space="preserve">CASA DE CARNES FERNANDES LTDA</t>
  </si>
  <si>
    <t xml:space="preserve">08.208.273/0001-38</t>
  </si>
  <si>
    <t xml:space="preserve">23081.030853/2017-75</t>
  </si>
  <si>
    <t xml:space="preserve">Cassio Souza Bonotto</t>
  </si>
  <si>
    <t xml:space="preserve">CPF:511.694.100-06</t>
  </si>
  <si>
    <t xml:space="preserve">23081.011289/2017-91</t>
  </si>
  <si>
    <t xml:space="preserve">Castro e Quinto Ltda (Okay Café)</t>
  </si>
  <si>
    <t xml:space="preserve">13.677.709/0002-59</t>
  </si>
  <si>
    <t xml:space="preserve">23081.000071/2019-73</t>
  </si>
  <si>
    <t xml:space="preserve">Cavion Comércio de Aparelhos Auditivos Ltda.</t>
  </si>
  <si>
    <t xml:space="preserve">04.471.676/0001-14</t>
  </si>
  <si>
    <t xml:space="preserve">Concessão de estágio obrigatório a alunos regularmente matriculados na UFSM e que venham frequentando o curso efetivamente.</t>
  </si>
  <si>
    <t xml:space="preserve">23081.062343/2019-29</t>
  </si>
  <si>
    <t xml:space="preserve">CBA Empreendimentos Imobiliários</t>
  </si>
  <si>
    <t xml:space="preserve">22.407.836/0001-48</t>
  </si>
  <si>
    <t xml:space="preserve">23081.002244/2018-15</t>
  </si>
  <si>
    <t xml:space="preserve">Cecrisa Revestimento Ceramicos </t>
  </si>
  <si>
    <t xml:space="preserve">79.655.916/0001-30</t>
  </si>
  <si>
    <t xml:space="preserve">23081.013596/2016-26</t>
  </si>
  <si>
    <t xml:space="preserve">Center Fitness Equilibrium Assessoria Esportiva Ltda</t>
  </si>
  <si>
    <t xml:space="preserve">22.529.509/0001-69</t>
  </si>
  <si>
    <t xml:space="preserve">23081.031322/2016-19</t>
  </si>
  <si>
    <t xml:space="preserve">Central de Sobrancelhas</t>
  </si>
  <si>
    <t xml:space="preserve">16.480.536/0001-91</t>
  </si>
  <si>
    <t xml:space="preserve">23081.009760/2010-13</t>
  </si>
  <si>
    <t xml:space="preserve">Centro Alemão de Pesquisa em Biomassa e Outros – Alemanha - Carta de Intenções</t>
  </si>
  <si>
    <t xml:space="preserve">Departamento de Engenharia Química - DEC</t>
  </si>
  <si>
    <t xml:space="preserve">Criação de uma base para a implantação de plantas de biogás para a digestão de resíduos orgânicos no Sul do Brasil</t>
  </si>
  <si>
    <t xml:space="preserve">Indeterminado</t>
  </si>
  <si>
    <t xml:space="preserve">Djalma Dias da Silveira</t>
  </si>
  <si>
    <t xml:space="preserve">Alemanha</t>
  </si>
  <si>
    <t xml:space="preserve">23081.039579/2019-61</t>
  </si>
  <si>
    <t xml:space="preserve">Centro de Convivência Irmãs Palotinas- Congregação das Irmãs do Apostolado Católico Palotinas</t>
  </si>
  <si>
    <t xml:space="preserve">87.026.597/0026-80</t>
  </si>
  <si>
    <t xml:space="preserve">Curso Tecnico em Cuidados de Idosos</t>
  </si>
  <si>
    <t xml:space="preserve">Concessão de estágio obrigatório e/ou não obrigatório a alunos regularmente matriculados na UFSM e que venham frequentando efetivamente os seus cursos técnicos, tecnológicos e de graduação</t>
  </si>
  <si>
    <t xml:space="preserve">23081.019672/2019-50</t>
  </si>
  <si>
    <t xml:space="preserve">Centro de Desenvolvimento Profissional - CEDEP</t>
  </si>
  <si>
    <t xml:space="preserve">07.232.304/0001-23</t>
  </si>
  <si>
    <t xml:space="preserve">Agente de Integração </t>
  </si>
  <si>
    <t xml:space="preserve">O presente Acordo de Coperação de Estágio objetiva desenvolver ações conjuntas para implementar Programas de Estágio de Estudantes, de caráter compulsório ou facultativo, mas de interesse curricular, cumprindo durante o curso e apto a proporcionar ao estudante treinamento prático em sua formação profissional específica e em situação real do cotidiano. </t>
  </si>
  <si>
    <t xml:space="preserve">23081.059210/2018-94</t>
  </si>
  <si>
    <t xml:space="preserve">Centro de Diagnóstico Otorrinolaringologia LTDA. AMPLIFIC</t>
  </si>
  <si>
    <t xml:space="preserve">08.106.469/ 0001-11</t>
  </si>
  <si>
    <t xml:space="preserve">Curso de Fonoaudiologia</t>
  </si>
  <si>
    <t xml:space="preserve">Concessão de estágio obrigatório a alunos regularmente matriculados na UFSM e que venham frequentando efetivamente.</t>
  </si>
  <si>
    <t xml:space="preserve">23081.014545/2015-31</t>
  </si>
  <si>
    <t xml:space="preserve">Centro de Ensino Superior dos Campos Gerais - CESCAGE</t>
  </si>
  <si>
    <t xml:space="preserve">03.014.204/0001-70</t>
  </si>
  <si>
    <t xml:space="preserve">Hospital Veterinário Universitário</t>
  </si>
  <si>
    <t xml:space="preserve">A UFSM e a CESCAGE concederão, reciprocamente, estágios obrigatórios a alunos regularmente matriculados e que venham frequentando efetivamente seus cursos técnicos, tecnológicos e de graduação</t>
  </si>
  <si>
    <t xml:space="preserve">23081.022210/2020-53</t>
  </si>
  <si>
    <t xml:space="preserve">Centro de Integração Empresa Escola  - CIEE SP</t>
  </si>
  <si>
    <t xml:space="preserve">61.600.839/0001-55</t>
  </si>
  <si>
    <t xml:space="preserve">Curso de Administração/ Curso de Ciências Contábeis</t>
  </si>
  <si>
    <t xml:space="preserve"> Este Acordo de Cooperação, estabelecem Cooperação Recíproca entre as partes e o préstimo de serviços socioassistenciais pelo CIEE, visando o desenvolvimento de atividades para promoção da integração de estudantes ao mercado de trabalho, por meio de programas de Estágio de Estudantes, de acordo com a Constituição Federal vigente (Art. 203, Inciso III e Art. 214, Inciso IV). </t>
  </si>
  <si>
    <t xml:space="preserve">23081.006238/2018-29</t>
  </si>
  <si>
    <t xml:space="preserve">Centro de Integração Empresa Escola do Estado do Rio de Janeiro - CIEE Rio</t>
  </si>
  <si>
    <t xml:space="preserve">33.661.745/0001-50</t>
  </si>
  <si>
    <t xml:space="preserve">CCR </t>
  </si>
  <si>
    <t xml:space="preserve">O objetivo deste convênio é estabelecer uma cooperação recíproca entre as partes, visando o desenvolvimento de atividades conjuntas, capazes de propiciar a plena operaciomalização de estágio de educandos,  regularmente matriculados e que venham frequentando, efetivamente, cursos de educação superior, de ensino médio, de interesse curricular , obrigatório ou não, entendido o estágio como uma estratégia de profissionalização, que complementa o processo ensino aprendizagem.</t>
  </si>
  <si>
    <t xml:space="preserve">23081.057276/2018-40</t>
  </si>
  <si>
    <t xml:space="preserve">Centro de Integração Empresa- Escola do Paraná - CIEE/PR</t>
  </si>
  <si>
    <t xml:space="preserve">76.610.591/0001-80</t>
  </si>
  <si>
    <t xml:space="preserve">Estágio é o ato educativo escolar supervisionado, desenvolvido no ambiente de trabalho, que visa à preparação para o o trabalho produtivo de educandos que estejam frequentando o ensino regular em instiuições de educação superior, de educação profissional, de ensino médio, da educação especial e dos anos finais de ensino fundamental, na modalidade profissional da educação de jovens e adultos, podendo ocorrer sob a forma de  estágio obrigatório ou não- obrigatório.</t>
  </si>
  <si>
    <t xml:space="preserve">23081.012721/2016-81</t>
  </si>
  <si>
    <t xml:space="preserve">Centro de Integração Nacional de Estágios para Estudantes - CEINEE</t>
  </si>
  <si>
    <t xml:space="preserve">07.136.551/0001-26</t>
  </si>
  <si>
    <t xml:space="preserve">23081.039597/2019-43</t>
  </si>
  <si>
    <t xml:space="preserve">Centro Geriátrico Inova</t>
  </si>
  <si>
    <t xml:space="preserve">23.788.516/0001-04</t>
  </si>
  <si>
    <t xml:space="preserve">Colégio Politécnico da UFSM</t>
  </si>
  <si>
    <t xml:space="preserve">Curso Técnico em Cuiados de Idoso</t>
  </si>
  <si>
    <t xml:space="preserve">23081.026427/2019-07</t>
  </si>
  <si>
    <t xml:space="preserve">Centro Integrado em Reabilitação e Exercício Ltda (CIRE).</t>
  </si>
  <si>
    <t xml:space="preserve">21.439.900/0002-90</t>
  </si>
  <si>
    <t xml:space="preserve">Curso de Educação Física-Bacharelado </t>
  </si>
  <si>
    <t xml:space="preserve">23081.009752/2015-73</t>
  </si>
  <si>
    <t xml:space="preserve">Centro Internacional de Energias Renováveis - BIOGÁS</t>
  </si>
  <si>
    <t xml:space="preserve">18.366.966/0001-02</t>
  </si>
  <si>
    <t xml:space="preserve">Depto de Eng. Química</t>
  </si>
  <si>
    <t xml:space="preserve">Cooperação Técnica, Científica e/ou Cultural </t>
  </si>
  <si>
    <t xml:space="preserve">Estabelecer a cooperação técnico-científica entre os partícipes para o desenvolvimento e execução conjunta de ações, programas e projetos de interesse e objetivos em comuns, o intercâmbio em assuntos educacionais, científicos, tecnológicos. Culturais e de pesquisa e o estabelecimento de mecanismos para sua realização.</t>
  </si>
  <si>
    <t xml:space="preserve">Flávio Dias Mayer</t>
  </si>
  <si>
    <t xml:space="preserve">23081.000162/2019-17</t>
  </si>
  <si>
    <t xml:space="preserve">Centro Nacional de Primatas CENP </t>
  </si>
  <si>
    <t xml:space="preserve">00.394544/0022-00</t>
  </si>
  <si>
    <t xml:space="preserve">23081.004429/2010-07</t>
  </si>
  <si>
    <t xml:space="preserve">Centro Regional de Educação em Ciência e Tecnologia Espacial para a América Latina e o Caribe - México - Campus Brasil/CRECTEALC - Memorando de Entendimento </t>
  </si>
  <si>
    <t xml:space="preserve">Brindar um marco para identificar áreas de colaboração, desenvolver atividades e projetos de cooperação e intercambiar serviços com a finalidade de desenvolver capacidades na aplicação de ciência e tecnologia espacial em temas relacionados com o meio-ambiente e recursos naturais, meteorologia, desastres naturais, direito espacial, ciências básicas e atmosféricas...</t>
  </si>
  <si>
    <t xml:space="preserve"> Waterloo Pereira Filho</t>
  </si>
  <si>
    <t xml:space="preserve">México</t>
  </si>
  <si>
    <t xml:space="preserve">23081.050451/2019-59</t>
  </si>
  <si>
    <t xml:space="preserve">Centro Universitário Aparício Carvalho - FIMCA</t>
  </si>
  <si>
    <t xml:space="preserve">12.148.525/0001-58</t>
  </si>
  <si>
    <t xml:space="preserve">HVU</t>
  </si>
  <si>
    <r>
      <rPr>
        <sz val="10"/>
        <rFont val="Arial"/>
        <family val="2"/>
      </rPr>
      <t xml:space="preserve">A </t>
    </r>
    <r>
      <rPr>
        <b val="true"/>
        <sz val="10"/>
        <rFont val="Arial"/>
        <family val="2"/>
      </rPr>
      <t xml:space="preserve">UFSM </t>
    </r>
    <r>
      <rPr>
        <sz val="10"/>
        <rFont val="Arial"/>
        <family val="2"/>
      </rPr>
      <t xml:space="preserve">e a</t>
    </r>
    <r>
      <rPr>
        <b val="true"/>
        <sz val="10"/>
        <rFont val="Arial"/>
        <family val="2"/>
      </rPr>
      <t xml:space="preserve"> FIMCA</t>
    </r>
    <r>
      <rPr>
        <sz val="10"/>
        <rFont val="Arial"/>
        <family val="2"/>
      </rPr>
      <t xml:space="preserve"> concederão, reciprocamente, </t>
    </r>
    <r>
      <rPr>
        <b val="true"/>
        <sz val="10"/>
        <rFont val="Arial"/>
        <family val="2"/>
      </rPr>
      <t xml:space="preserve">estágios obrigatórios</t>
    </r>
    <r>
      <rPr>
        <sz val="10"/>
        <rFont val="Arial"/>
        <family val="2"/>
      </rPr>
      <t xml:space="preserve"> a alunos regularmente matriculados e que venham frequentando efetivamente seus cursos técnicos, tecnológicos e superior.</t>
    </r>
  </si>
  <si>
    <t xml:space="preserve">23081.039573/2019-94</t>
  </si>
  <si>
    <t xml:space="preserve">Centro Universitário Campo Real </t>
  </si>
  <si>
    <t xml:space="preserve">03.291.761/0001-38</t>
  </si>
  <si>
    <t xml:space="preserve">Curso de Medicina Veternária</t>
  </si>
  <si>
    <t xml:space="preserve">Concessão de estágio obrigatório a alunos regularmente matriculados na UFSM e que venham frequentando efetivamente os seus cursos técnicos, tecnológicos e superior</t>
  </si>
  <si>
    <t xml:space="preserve">23081.022118/2016-15</t>
  </si>
  <si>
    <t xml:space="preserve">Centro Universitário Franciscano - UNIFRA</t>
  </si>
  <si>
    <t xml:space="preserve">95.606.380/0022-43</t>
  </si>
  <si>
    <t xml:space="preserve">Coordenadoria de Comunicação Social</t>
  </si>
  <si>
    <t xml:space="preserve">Cooperação Técnica, Científica e/ou Cultural</t>
  </si>
  <si>
    <t xml:space="preserve">Intercâmbio de informações, dados e demais materiais de conteúdo televisivo entre as partes convenetntes.</t>
  </si>
  <si>
    <t xml:space="preserve">Graziela Maria Braga da Silva</t>
  </si>
  <si>
    <t xml:space="preserve">23081.023909/2018-16</t>
  </si>
  <si>
    <t xml:space="preserve">Centro Universitário INTA-UNINTA </t>
  </si>
  <si>
    <t xml:space="preserve">03.365.403/0001-22</t>
  </si>
  <si>
    <t xml:space="preserve">A UFSM concederá estágio obrigatório  a alunos regularmente matriculados na UNINTA e que venham frequentando efetivamente o curso de medicina veterinária.</t>
  </si>
  <si>
    <t xml:space="preserve">23081.051181/2017-31</t>
  </si>
  <si>
    <t xml:space="preserve">Centro Universitário Ritter dos Reis - UNIRITTER</t>
  </si>
  <si>
    <t xml:space="preserve">87.248.522/0001-95</t>
  </si>
  <si>
    <t xml:space="preserve">A UFSM e a UNIRITTER concederão, recíprocamente, estágio obrigatório a alunos regularmente matriculados na UFSM e que venham frequentando efetivamente os seus cursos técnicos, tecnológicos e de graduação.</t>
  </si>
  <si>
    <t xml:space="preserve">23081.047905/2019-12</t>
  </si>
  <si>
    <t xml:space="preserve">Centurylink Comunicações do Brasil </t>
  </si>
  <si>
    <t xml:space="preserve">72.843.212/0005-75</t>
  </si>
  <si>
    <t xml:space="preserve">Concessão de estágio obrigatório a alunos regularmente matriculádos na UFSM que venham frequantando efetivamente os cursos técnicos, tecnológicos e superior.</t>
  </si>
  <si>
    <t xml:space="preserve">23081.048545/2017-04</t>
  </si>
  <si>
    <t xml:space="preserve">Ceres Consultoria Agronômica Ltda </t>
  </si>
  <si>
    <t xml:space="preserve">03.691.806/0001-61</t>
  </si>
  <si>
    <t xml:space="preserve">23081.028764/2016-88</t>
  </si>
  <si>
    <t xml:space="preserve">Cervejaria Faixa Preta</t>
  </si>
  <si>
    <t xml:space="preserve">22.989.549/0001-93</t>
  </si>
  <si>
    <t xml:space="preserve">23081.035838/2018-02</t>
  </si>
  <si>
    <t xml:space="preserve">Cervejaria Maria Santa </t>
  </si>
  <si>
    <t xml:space="preserve">21.097.192/0001-76</t>
  </si>
  <si>
    <t xml:space="preserve">Curso Superior de Tecnologia em Alimentos </t>
  </si>
  <si>
    <t xml:space="preserve">23081.044595/2017-12</t>
  </si>
  <si>
    <t xml:space="preserve">CFC São Sepe</t>
  </si>
  <si>
    <t xml:space="preserve">08.463.604/0001-86</t>
  </si>
  <si>
    <t xml:space="preserve">23081.098378/2021-11</t>
  </si>
  <si>
    <t xml:space="preserve">CGS Reparo e Comércio de Eletrônicos LTDA</t>
  </si>
  <si>
    <t xml:space="preserve">43.312.125/0001-60</t>
  </si>
  <si>
    <t xml:space="preserve">CURSO DE BACHARELADO EM SISTEMAS DE INFORMAÇÃO</t>
  </si>
  <si>
    <t xml:space="preserve">23081.029770/2016-52</t>
  </si>
  <si>
    <t xml:space="preserve">Challenger Brasil</t>
  </si>
  <si>
    <t xml:space="preserve">04.129.799/0001-71</t>
  </si>
  <si>
    <t xml:space="preserve">23081.019405/2016-30</t>
  </si>
  <si>
    <t xml:space="preserve">Chemweg Pesquisa e Desenvolvimento</t>
  </si>
  <si>
    <t xml:space="preserve">14.572.191/0001-70</t>
  </si>
  <si>
    <t xml:space="preserve">Curso de Tecnologia em Processos Químicos</t>
  </si>
  <si>
    <t xml:space="preserve">23081.052456/2018-35</t>
  </si>
  <si>
    <t xml:space="preserve">Chiru Comunicações </t>
  </si>
  <si>
    <t xml:space="preserve">91.826.107/0001-49</t>
  </si>
  <si>
    <t xml:space="preserve">Curso de Comunicação Social - Relações Públicas  </t>
  </si>
  <si>
    <t xml:space="preserve">23081.035122/2017-16</t>
  </si>
  <si>
    <t xml:space="preserve">Chocolate Lugano</t>
  </si>
  <si>
    <t xml:space="preserve">88.888.003/0001-54</t>
  </si>
  <si>
    <t xml:space="preserve">Curso de Tcnologia em Alimentos</t>
  </si>
  <si>
    <t xml:space="preserve">23081.008747/2017-13</t>
  </si>
  <si>
    <t xml:space="preserve">CIAGRO - Comércio, Importação e Exportação de Produtos Agropecuários Ltda</t>
  </si>
  <si>
    <t xml:space="preserve">10.962.239/0002-87</t>
  </si>
  <si>
    <t xml:space="preserve">23081.050222/2021-59</t>
  </si>
  <si>
    <t xml:space="preserve">CIDE - CAPACITAÇÃO, INSERÇÃO E DESENVOLVIMENTO</t>
  </si>
  <si>
    <t xml:space="preserve">03.935.660/0001-52</t>
  </si>
  <si>
    <t xml:space="preserve">Administração de Estágios de Estudantes com matrícula e freqüência regular em curso de educação superior, de educação profissional, de ensino médio, da educação especial e nos anos finais do ensino fundamental, na modalidade profissional da educação de jovens e adultos e atestados pela instituição de ensino, conforme determina a Lei nº. 11.788/2008 em empresas participantes do Programa de Estágio mantido pelo CIDE</t>
  </si>
  <si>
    <t xml:space="preserve">23081.064139/2018-61</t>
  </si>
  <si>
    <t xml:space="preserve">CISA Indústria Comercio e Representação de Equipamentos Agricolas EIRELI</t>
  </si>
  <si>
    <t xml:space="preserve">05.920.305/0001-35</t>
  </si>
  <si>
    <t xml:space="preserve">23081.017219/2017-47</t>
  </si>
  <si>
    <t xml:space="preserve">Clinica de Fisioterapia e do Esporte LTDA</t>
  </si>
  <si>
    <t xml:space="preserve">05.024.038/0001-18</t>
  </si>
  <si>
    <t xml:space="preserve">Curso de Fisioterapia</t>
  </si>
  <si>
    <t xml:space="preserve">23081.0504001/2018-91</t>
  </si>
  <si>
    <t xml:space="preserve">Clínica de Olhos Quarta Colonia </t>
  </si>
  <si>
    <t xml:space="preserve">29.448.253/0001-04</t>
  </si>
  <si>
    <t xml:space="preserve">23081.039595/2019-54</t>
  </si>
  <si>
    <t xml:space="preserve">Clínica Geriátrica Novo Lar  </t>
  </si>
  <si>
    <t xml:space="preserve">28.239.866/0001-79</t>
  </si>
  <si>
    <t xml:space="preserve">Colégio Politécnico </t>
  </si>
  <si>
    <t xml:space="preserve">Curso Técnico em Cuidados de Idosos</t>
  </si>
  <si>
    <t xml:space="preserve">23081.039586/2019-63</t>
  </si>
  <si>
    <t xml:space="preserve">Clínica Geriátrica Santa Rita de Cassia</t>
  </si>
  <si>
    <t xml:space="preserve">30.182.359/0001-98</t>
  </si>
  <si>
    <t xml:space="preserve">23081.046385/2021-37</t>
  </si>
  <si>
    <t xml:space="preserve">CLÍNICA HARMONIA DO CORPO S/S</t>
  </si>
  <si>
    <t xml:space="preserve">02.582.143/0001-84</t>
  </si>
  <si>
    <t xml:space="preserve">23081.057832/2019-69</t>
  </si>
  <si>
    <t xml:space="preserve">Clínica Otorrino Coser</t>
  </si>
  <si>
    <t xml:space="preserve">200.577.840-00</t>
  </si>
  <si>
    <t xml:space="preserve">Estágio obrigatório a alunos regularmente matriculados no curso de Fonoaudiologia da UFSM e que venham frequentando o curso efetivamente.</t>
  </si>
  <si>
    <t xml:space="preserve">coordenacao do curso</t>
  </si>
  <si>
    <t xml:space="preserve">23081.055787/2019-16</t>
  </si>
  <si>
    <t xml:space="preserve">Clínica Santa Maria S.A.S</t>
  </si>
  <si>
    <t xml:space="preserve">Programa Residência Multiprofissional</t>
  </si>
  <si>
    <t xml:space="preserve">Vânia Maria Fighera Olivo </t>
  </si>
  <si>
    <t xml:space="preserve">Colômbia</t>
  </si>
  <si>
    <t xml:space="preserve">23081.027403/2020-09</t>
  </si>
  <si>
    <t xml:space="preserve">Clínica Vanessa Teichmann - Atendimento Fonoaudiológico Integrado</t>
  </si>
  <si>
    <t xml:space="preserve">36.591.545/0001-67</t>
  </si>
  <si>
    <t xml:space="preserve">23081.029771/2016-05</t>
  </si>
  <si>
    <t xml:space="preserve">Clube Recreativo Dores</t>
  </si>
  <si>
    <t xml:space="preserve">89.248.819/0001-86</t>
  </si>
  <si>
    <t xml:space="preserve">23081.060077/2021-14</t>
  </si>
  <si>
    <t xml:space="preserve">COAGRISOL COOPERATIVA AGROINDUSTRIAL.</t>
  </si>
  <si>
    <t xml:space="preserve">97.506.455/0001-15</t>
  </si>
  <si>
    <t xml:space="preserve">Campus de Cachoeira do Sul</t>
  </si>
  <si>
    <t xml:space="preserve">Curso de Engenharia Agrícola - Campus Cachoeira do Sul </t>
  </si>
  <si>
    <t xml:space="preserve">23081.034596/2017-41</t>
  </si>
  <si>
    <t xml:space="preserve">Coambe - Cooperativa Agropecuària Mista Boa Esperança Ltda </t>
  </si>
  <si>
    <t xml:space="preserve">36.891.034/0001-60</t>
  </si>
  <si>
    <t xml:space="preserve">23081.027036/2018-11</t>
  </si>
  <si>
    <t xml:space="preserve">Colégio Energy</t>
  </si>
  <si>
    <t xml:space="preserve">14.110.072/0001-10</t>
  </si>
  <si>
    <t xml:space="preserve">Curso de Formação de Professores para Educação Profissional EAD</t>
  </si>
  <si>
    <t xml:space="preserve">23081.025290/2018-84</t>
  </si>
  <si>
    <t xml:space="preserve">Colégio Marista de Santa Maria </t>
  </si>
  <si>
    <t xml:space="preserve">92.023.159/0001-40</t>
  </si>
  <si>
    <t xml:space="preserve">Curso Licenciatura Educação Especial - Noturno </t>
  </si>
  <si>
    <t xml:space="preserve">23081.015120/2018-91</t>
  </si>
  <si>
    <t xml:space="preserve">Colégio Marista Roque </t>
  </si>
  <si>
    <t xml:space="preserve">Curso de Ed. Física Bacharelado </t>
  </si>
  <si>
    <t xml:space="preserve">23081.039583/2019-20</t>
  </si>
  <si>
    <t xml:space="preserve">Colibri Casa de Repouso para Idosos</t>
  </si>
  <si>
    <t xml:space="preserve">28.004.522/0001-80</t>
  </si>
  <si>
    <t xml:space="preserve">Curso Cuidador de Idosos</t>
  </si>
  <si>
    <t xml:space="preserve">23081.031486/2016-46</t>
  </si>
  <si>
    <t xml:space="preserve">Colombo Agronegócios</t>
  </si>
  <si>
    <t xml:space="preserve">05.807.493/0001-90</t>
  </si>
  <si>
    <t xml:space="preserve">23081.032249/2019-45</t>
  </si>
  <si>
    <t xml:space="preserve">Comando da Aeronáutica / ALA-4</t>
  </si>
  <si>
    <t xml:space="preserve">88.488.366/0001-00</t>
  </si>
  <si>
    <t xml:space="preserve">Pro-Reitoria de Extensão</t>
  </si>
  <si>
    <t xml:space="preserve">O presente Acordo tem como objeto a conjugação de esforços entre a UFSM, a PMSM e a Ala 4 para propiciar o estudo de flora e fauna da área do aeródromo municipal e do distrito industrial de Santa Maria, RS.</t>
  </si>
  <si>
    <t xml:space="preserve">coordenaçao do curso </t>
  </si>
  <si>
    <t xml:space="preserve">23081.040120/2017-49</t>
  </si>
  <si>
    <t xml:space="preserve">00.394.429/0204-89</t>
  </si>
  <si>
    <t xml:space="preserve">Curso de Engenharia Aeroespacial</t>
  </si>
  <si>
    <t xml:space="preserve">Propiciar condições para o estabelecimento de ações conjuntas de cunho técnico, científico e cultural, entre a UFSM e a ALA-4, na forma mais conveniente a amabas instituições, fundamentalmente voltadas às áreas do ensino, em todos os níveis e modalidades, bem como aperfeiçoamentos, pesquisas e programas de pós-graduação.</t>
  </si>
  <si>
    <t xml:space="preserve">André Luís da Silva</t>
  </si>
  <si>
    <t xml:space="preserve">23081.031087/2019-28</t>
  </si>
  <si>
    <t xml:space="preserve">Comando de Aeronáutica - Ala 4</t>
  </si>
  <si>
    <t xml:space="preserve">CAL</t>
  </si>
  <si>
    <t xml:space="preserve">Curso de Desenho Industrial</t>
  </si>
  <si>
    <t xml:space="preserve">A CONCEDENTE disponibilizará acesso às instalações e apoio do pessoal civil e militar da ALA 4 e GAP-SM para consecução de programas, projetos e/ou atividades conjuntas a alunos regularmente matriculados na INSTITUIÇÃO DE ENSINO e que venham frequentando efetivamente os seus cursos conforme suas necessidades e interesses.</t>
  </si>
  <si>
    <t xml:space="preserve">23081.048189/2019-82</t>
  </si>
  <si>
    <t xml:space="preserve">Comando do Exército (HGESM)</t>
  </si>
  <si>
    <t xml:space="preserve">09.533.075/0001-74</t>
  </si>
  <si>
    <t xml:space="preserve">Curso de Enfermagem/ Fisioterapia/ Medicina/ Farmácia/ Odontologia</t>
  </si>
  <si>
    <t xml:space="preserve">Convênio de Estágio</t>
  </si>
  <si>
    <t xml:space="preserve">Cooperação técnica e intercâmbio acadêmico e educacional através da concessão de estágio de caráter não-militar aos estudantes dos cursos de Enfermagem, Fisioterapia, Medicina, Farmácia e Odontologia</t>
  </si>
  <si>
    <t xml:space="preserve">23081.044188/2017-05</t>
  </si>
  <si>
    <t xml:space="preserve">Comando do Exercito / 3° Divisão do Exercito </t>
  </si>
  <si>
    <t xml:space="preserve">09.606.820/0001-04</t>
  </si>
  <si>
    <t xml:space="preserve">Curso de Engenharia Civil/ Comunicação Social - Jornalismo</t>
  </si>
  <si>
    <t xml:space="preserve">Acordo de Cooperação </t>
  </si>
  <si>
    <r>
      <rPr>
        <sz val="10"/>
        <rFont val="Arial"/>
        <family val="2"/>
      </rPr>
      <t xml:space="preserve">O presente Acordo de Cooperação tem por finalidade proporcionar a realização de estágios de caráter não militar, obrigatório e/ ou não obrigatório em organizações Militares da área de Comando Militar do Sul, dorovante denominadas simplesmente </t>
    </r>
    <r>
      <rPr>
        <b val="true"/>
        <sz val="10"/>
        <rFont val="Arial"/>
        <family val="2"/>
      </rPr>
      <t xml:space="preserve">OM, </t>
    </r>
    <r>
      <rPr>
        <sz val="10"/>
        <rFont val="Arial"/>
        <family val="2"/>
      </rPr>
      <t xml:space="preserve">a alunos regularmente matriculados na UFSM e que venham frequentando efetivamente os seus cursos técnicos, tecnológicos e superior, pretendendo alçar oportunidades concretas de expansão e desenvolvimento de trabalhos conjuntos.</t>
    </r>
  </si>
  <si>
    <t xml:space="preserve">23081.050638/2018-71</t>
  </si>
  <si>
    <t xml:space="preserve">Comando do Exército Brasileiro - Colégio Militar de Santa Maria</t>
  </si>
  <si>
    <t xml:space="preserve">00.394.452/0270-52</t>
  </si>
  <si>
    <t xml:space="preserve">CCSH/CAL/CCNE/CE</t>
  </si>
  <si>
    <t xml:space="preserve">Curso de Arquivologia,  Artes Cênicas, Artes Visuais, Ciências Biológicas, Comunicação Social, Dança, Educação especial, Filosofia, Física, Geografia, História, Letras, Matemática, Meteorologia, Música, Pedagogia, Psicologia, Química, Redes de Computadores, Serviço Social e Teatro. </t>
  </si>
  <si>
    <t xml:space="preserve">A concessão pelo Colégio Militar de Santa Maria, de estágio obrigatório de caráter não militar a alunos regularmente matriculados em cursos universitários da UFSM, para proproci0onar-lhes a experiência prática necessária à formação profissional.</t>
  </si>
  <si>
    <t xml:space="preserve">23081.046138/2017-54</t>
  </si>
  <si>
    <t xml:space="preserve">Comando do Exército Brasileiro/ Campo de Instrução de Santa Maria </t>
  </si>
  <si>
    <t xml:space="preserve">00.394.452/0353-42/ 09.575.381/0001-01</t>
  </si>
  <si>
    <t xml:space="preserve">Depto. Geociências</t>
  </si>
  <si>
    <t xml:space="preserve">O presente Acordo de Cooperação tem como objeto a integração técnico-científica entre a UFSM e o CMS, em particular o CISM, buscando-se com isso a formação de recursos humanos mais qualificados e a geração de trabalhos com embasamento científico, os qais possam ser aplicados para a melhora das diversas áreas do CISM e sejam de interesse para UFSM, sendo que no futuro, tudo comforme especificado no Plano de Trabalho, previamente acordado entre as partes, anexo a este Instrumento, que a ele se integra, independentemente de eventutal transcrição de partes do seu conteúdo no texto deste instrumento.</t>
  </si>
  <si>
    <t xml:space="preserve">Marcio Gondim Eickhoff</t>
  </si>
  <si>
    <t xml:space="preserve">23081.057426/2019-04</t>
  </si>
  <si>
    <t xml:space="preserve">Comando do Exército/DEPA e o Colégio Militar de Santa Maria</t>
  </si>
  <si>
    <t xml:space="preserve">00.394.452/0270-52/ 09.612.321/0001-11</t>
  </si>
  <si>
    <t xml:space="preserve">PROGRAD</t>
  </si>
  <si>
    <t xml:space="preserve">Regular a realização de cooperação técnica e de intercâmbio acadêmico e educacional de caráter não-militar a alunos regularmente matriculados no Colégio Militar de Santa Maria e na uFSM, para proporcionar-lhes a experiência prática necessária à formação profissional, em consonância com o respectivo Plano de Trabalho previamente acordado entre as partes.</t>
  </si>
  <si>
    <t xml:space="preserve">23081.038013/2020-56</t>
  </si>
  <si>
    <t xml:space="preserve">Combateafraude Tecnologia da Informação Ltda</t>
  </si>
  <si>
    <t xml:space="preserve">34.102.645/0002-38</t>
  </si>
  <si>
    <t xml:space="preserve">Curso de Ciências da Computação</t>
  </si>
  <si>
    <t xml:space="preserve">23081.022213/2016-19</t>
  </si>
  <si>
    <t xml:space="preserve">Comercial Agrícola Bortolan Ltda</t>
  </si>
  <si>
    <t xml:space="preserve">05.738.495/0001-74</t>
  </si>
  <si>
    <t xml:space="preserve">23081.035833/2018-71</t>
  </si>
  <si>
    <t xml:space="preserve">Comercial Agrícola Maffini </t>
  </si>
  <si>
    <t xml:space="preserve">89.129.407/0001-27</t>
  </si>
  <si>
    <t xml:space="preserve">23081.035731/2017-75</t>
  </si>
  <si>
    <t xml:space="preserve">Comércio e Transporte P.G.A Ltda</t>
  </si>
  <si>
    <t xml:space="preserve">01.707.789/0001-88</t>
  </si>
  <si>
    <t xml:space="preserve">23081.003463/2016-41</t>
  </si>
  <si>
    <t xml:space="preserve">Compahia Catarinense de Águas e Saneamento - CASAN</t>
  </si>
  <si>
    <t xml:space="preserve">82.508.433/0001-17</t>
  </si>
  <si>
    <t xml:space="preserve">Curso de Engenharia Ambiental e Sanitária - FW</t>
  </si>
  <si>
    <t xml:space="preserve">Concessão de estágio obrigatório a alunos regularmente matriculados na UFSM / Campus de FW do Curso de Engenharia Ambiental e Sanitária.</t>
  </si>
  <si>
    <t xml:space="preserve">23081.040.882/2018-26</t>
  </si>
  <si>
    <t xml:space="preserve">Companhia de Estágios PPM  Human Resources (Cia de Estágios)</t>
  </si>
  <si>
    <t xml:space="preserve">08.029.517/0001-15</t>
  </si>
  <si>
    <t xml:space="preserve">Este Convênio tem por objetivo o estabelecimento e a manutenção de um acordo de cooperação recíproca entre os partícipes, visando o desenvolvimento de atividades conjuntas capazes de propiciarem a plena operacionalização da Lei n. 11.788/08, que trata de estágio de estudantes , obrigatorio ou não, entendido o estágio como uma estratégia de preparação geral para o trabalho e o exercicio da cidadania, que complementa o processo de ensino e aprendizagem.</t>
  </si>
  <si>
    <t xml:space="preserve">23081.037072/2018-92</t>
  </si>
  <si>
    <t xml:space="preserve">Companhia de Pesquisa de Recursos Minerais - CPRM</t>
  </si>
  <si>
    <t xml:space="preserve">00.091.652/0001-89</t>
  </si>
  <si>
    <t xml:space="preserve">Curso de Engenharia Sanitária e Ambiental </t>
  </si>
  <si>
    <t xml:space="preserve">O presente Convênio objetiva que a CPRM conceda a oportunidade de estágio obrigatório ou não obrigatório, mediante prévia seleção, a estudantes regularmente matriculados e com frquência efetiva nos cursos de Ensino Superior, vinculados a UFSM, colaborando para o processo educativo. </t>
  </si>
  <si>
    <t xml:space="preserve">23081.032624/2016-12</t>
  </si>
  <si>
    <t xml:space="preserve">Companhia do Corpo</t>
  </si>
  <si>
    <t xml:space="preserve">08.174.956/0001-11</t>
  </si>
  <si>
    <t xml:space="preserve">23081.004185/2018-10</t>
  </si>
  <si>
    <t xml:space="preserve">Companhia Estadual de Geração e Transmissão de Energia Elétrica - CEEE-GT</t>
  </si>
  <si>
    <t xml:space="preserve">92.715.812/0001-31</t>
  </si>
  <si>
    <t xml:space="preserve">Curso Superior de Tecnologia em Processos Quimicos </t>
  </si>
  <si>
    <t xml:space="preserve">O presente convênio tem por objetivo propiciar aos alunos regularmente matriculados e com frequência efetiva no curso de ensino superior de tecnologia de processos químicos, oportunidade de realização de estágio curricular oferecida pela unidade concedente. </t>
  </si>
  <si>
    <t xml:space="preserve">23081.008966/2017-94</t>
  </si>
  <si>
    <t xml:space="preserve">Companhia Riograndense de Saneamento - CORSAN</t>
  </si>
  <si>
    <t xml:space="preserve">92.802.784/0001-90</t>
  </si>
  <si>
    <t xml:space="preserve">CT, CCNE</t>
  </si>
  <si>
    <t xml:space="preserve">Curso de Engenharia Sanitária e Ambiental / Curso de Tecnologia em Processos Químicos</t>
  </si>
  <si>
    <t xml:space="preserve">Concessão de estágio obrigatório a alunos regularmente matriculados na UFSM e que venham frequentando efetivamente os seus cursos técnicos, tecnológicos e superior.</t>
  </si>
  <si>
    <t xml:space="preserve">23081.005239/2015-11</t>
  </si>
  <si>
    <t xml:space="preserve">Companhia Russa de Pesquisa e Produção: "Sistemas e Instrumentos de Precisão"                                                   FATEC</t>
  </si>
  <si>
    <t xml:space="preserve">89.252.431/0001-59</t>
  </si>
  <si>
    <t xml:space="preserve">Departamento de Engenharia Rural</t>
  </si>
  <si>
    <t xml:space="preserve">Acordo de Cooperação Internacional (Repercussão Financeira)</t>
  </si>
  <si>
    <t xml:space="preserve">Operacionalizar a execução do Projeto "Instalação e Manutenção Operativa Temporária de Estação de Mediçõa Unidirecional (Rastreio de Sinais) do Sistema de Posicionamento e Navegação Russo GLONASS, e Pesquisas de Funcionamento, de Desenvolvimento, e de Aplicações do Sistema no Brasil". </t>
  </si>
  <si>
    <t xml:space="preserve">Eno Darci Saatkamp</t>
  </si>
  <si>
    <t xml:space="preserve">Rússia</t>
  </si>
  <si>
    <t xml:space="preserve">S/A</t>
  </si>
  <si>
    <t xml:space="preserve">Não há Termo Aditivo, mas o valor total do convênio de R$ 432.000,00, será divido em 6 semestres (3 anos), sendo no ano de 2016 os dois primeiros semestres no valor de R$ 72.000,00 cada sem., totalizando em 2016 o valor de R$ 144.000,00. OBS 1: S/A = Sem Aditivo. OBS 2: Data de ass. apenas representativa para efeito de fórmula do Excel.</t>
  </si>
  <si>
    <t xml:space="preserve">Prorrogação da vigência até 15 de novembro de 2020.</t>
  </si>
  <si>
    <t xml:space="preserve">23081.038667/2019-46</t>
  </si>
  <si>
    <t xml:space="preserve">CONDESUS - Protocolo de Intenções</t>
  </si>
  <si>
    <t xml:space="preserve">01.509.149/0001-63</t>
  </si>
  <si>
    <t xml:space="preserve">Estabelecimento de ações conjuntas de cunho técnico, científico, tecnológico, cultural e ducacional, entre UFSM e o CONDESUS, na forma mais conveniente a ambas as Instituições fundalmentalmente voltadas para o desenvolvimento regional e integração da Universidade e Sociedade com a região de abrangência do CONDESUS.</t>
  </si>
  <si>
    <t xml:space="preserve">23081.053390/2018-09</t>
  </si>
  <si>
    <t xml:space="preserve">Condomínio Agropecuário Ceolin </t>
  </si>
  <si>
    <t xml:space="preserve">04.476.272/0001-13</t>
  </si>
  <si>
    <t xml:space="preserve">23081.055523/2019-54</t>
  </si>
  <si>
    <t xml:space="preserve">CONPLAN Sistemas de Informática LTDA</t>
  </si>
  <si>
    <t xml:space="preserve">08.939.591/0001-79</t>
  </si>
  <si>
    <t xml:space="preserve">Curso Bacharelado em Sistemas de Informação</t>
  </si>
  <si>
    <t xml:space="preserve">23081.052189/2019-87</t>
  </si>
  <si>
    <t xml:space="preserve">Conselho Regional de Administração do Rio Grande do Sul (CRA-RS)</t>
  </si>
  <si>
    <t xml:space="preserve">92.913.318/0001-81</t>
  </si>
  <si>
    <t xml:space="preserve">Curso Programa PG em Administração</t>
  </si>
  <si>
    <t xml:space="preserve">Convênio Institucional</t>
  </si>
  <si>
    <t xml:space="preserve">O presente convênio tem por finalidade a realização de programas conjuntos de promoção e valorização do Curso de Administração, de Tecnologia em determinada Área da Administração e da profissão de Administrador.</t>
  </si>
  <si>
    <t xml:space="preserve">23081.026746/2017-42</t>
  </si>
  <si>
    <t xml:space="preserve">Conselho Regional de Contabilidade do RS</t>
  </si>
  <si>
    <t xml:space="preserve">92.698.471/0001-33</t>
  </si>
  <si>
    <t xml:space="preserve">A celebração de acordos de cooperação com Instituições de Ensino Superior do Estado do Rio Grande do Sul que tenham Ciências Contábeis entre seus cursos, importa na conjugação de esforços para que tais eventos ocorram em ambientes propícios que tenham condão de agregar profissionais estudantes e professores, de forma a ampliar o espectro de atuação não apenas no sentido geográfico, como humano.</t>
  </si>
  <si>
    <t xml:space="preserve">Prorrogar até 31/12/2019.</t>
  </si>
  <si>
    <t xml:space="preserve">23081.014033/2016-55</t>
  </si>
  <si>
    <t xml:space="preserve">Conselho Regional de Desenvolvimento da Região Centro do RS - COREDE Central</t>
  </si>
  <si>
    <t xml:space="preserve">03.009.371/0001-22</t>
  </si>
  <si>
    <t xml:space="preserve">O presente acordo tem como objeto assessorar o Corede Central, através do apoio da Coordenadoria de Ações Regionais e Inovação, da PRE, a fazer o levantamento das demandas estratégicas das regiões de atuação da UFSM e , posteriormente, transformar estas demandas em programas e projetos, visando a promoção dp desenvolvimeto regional na área de atuação dos campi da UFSM </t>
  </si>
  <si>
    <t xml:space="preserve">23081.001881/2019-47</t>
  </si>
  <si>
    <t xml:space="preserve">Consórcio de Desenvolvimento Sustentável da Quarta Colônia- CONDESUS</t>
  </si>
  <si>
    <t xml:space="preserve">CAPPA </t>
  </si>
  <si>
    <t xml:space="preserve">Centro de apoio à Pesquisa Paleontológica </t>
  </si>
  <si>
    <t xml:space="preserve">Conjugação de esforço entre a UFSM e o CONDESUS para o funcionamento da infraestrutura da unidade Centro de Apoio à Pesquisa Paleontológica da Quarta Colônia (CAPPA/UFSM), em São João do Polêsine/RS</t>
  </si>
  <si>
    <t xml:space="preserve">Leonardo Kerber </t>
  </si>
  <si>
    <t xml:space="preserve">Público Estadual </t>
  </si>
  <si>
    <t xml:space="preserve">23081.021735/2020-71</t>
  </si>
  <si>
    <t xml:space="preserve">Consórcio de Saúde Intermunicipal - CONSIM</t>
  </si>
  <si>
    <t xml:space="preserve">08.007.591/0001-30</t>
  </si>
  <si>
    <t xml:space="preserve">DIREÇÃO CAMPUS PALMEIRA DAS MISSÕES</t>
  </si>
  <si>
    <t xml:space="preserve"> O presente Acordo tem como objeto a conjugação de esforços entre a UFSM e o CONSIM para propiciar a realização de exames moleculares de pacientes suspeitos de COVID-19 (novo coronavírus) aos munícipes dos Entes Consorciados (Municípios) no Laboratório de Genética e Microbiologia do Campus da Universidade de Santa Maria de Palmeira das Missões.</t>
  </si>
  <si>
    <t xml:space="preserve">Daniel Graichen/ Terimar Moresco</t>
  </si>
  <si>
    <t xml:space="preserve">23081.056468/2018-39</t>
  </si>
  <si>
    <t xml:space="preserve">Consórcio Intermunicipal do Vale do Jacuí </t>
  </si>
  <si>
    <t xml:space="preserve">06.205.888/0001-85</t>
  </si>
  <si>
    <t xml:space="preserve">PRPGP</t>
  </si>
  <si>
    <t xml:space="preserve">Pró-Reitoria de Pós-Graduação e Pesquisa </t>
  </si>
  <si>
    <r>
      <rPr>
        <sz val="11"/>
        <rFont val="Arial"/>
        <family val="2"/>
      </rPr>
      <t xml:space="preserve">O presente Acordo tem como objeto a conjugação de esforços entre a </t>
    </r>
    <r>
      <rPr>
        <b val="true"/>
        <sz val="11"/>
        <rFont val="Arial"/>
        <family val="2"/>
      </rPr>
      <t xml:space="preserve">UFSM </t>
    </r>
    <r>
      <rPr>
        <sz val="11"/>
        <rFont val="Arial"/>
        <family val="2"/>
      </rPr>
      <t xml:space="preserve">e o </t>
    </r>
    <r>
      <rPr>
        <b val="true"/>
        <sz val="11"/>
        <rFont val="Arial"/>
        <family val="2"/>
      </rPr>
      <t xml:space="preserve">CI/JACUÍ</t>
    </r>
    <r>
      <rPr>
        <sz val="11"/>
        <rFont val="Arial"/>
        <family val="2"/>
      </rPr>
      <t xml:space="preserve"> visando realizar projetos e atividades em áreas de interesse mútuo dos partícipes, e que poderão ser executados nos territórios dos Municípios de Arroio do Tigre, Caçapava do Sul, Cachoeira do Sul, Cerro Branco, Estrela Velha, Ibarama,</t>
    </r>
    <r>
      <rPr>
        <sz val="11"/>
        <color rgb="FFFF0000"/>
        <rFont val="Arial"/>
        <family val="2"/>
      </rPr>
      <t xml:space="preserve"> </t>
    </r>
    <r>
      <rPr>
        <sz val="11"/>
        <rFont val="Arial"/>
        <family val="2"/>
      </rPr>
      <t xml:space="preserve">Jacuizinho, Lagoa Bonita do Sul, Lagoão, Novo Cabrais, Passa Sete, Salto do Jacuí, Segredo, Sobradinho e Tunas, de acordo com o interesse de cada Executivo Municipal.  </t>
    </r>
  </si>
  <si>
    <t xml:space="preserve">Profº José Marcos Froehlich</t>
  </si>
  <si>
    <t xml:space="preserve">23081.048814/2019-96</t>
  </si>
  <si>
    <t xml:space="preserve">Construtora Friedrich LTDA</t>
  </si>
  <si>
    <t xml:space="preserve">00.739.989/0001-50</t>
  </si>
  <si>
    <t xml:space="preserve">Concessão de estágio e/ou não obrigatório a alunos regularmente matriculádos na UFSM que venham frequantando efetivamente os cursos técnicos, tecnológicos e superior.</t>
  </si>
  <si>
    <t xml:space="preserve">23081.026267/2016-45</t>
  </si>
  <si>
    <t xml:space="preserve">Construtora Jobim</t>
  </si>
  <si>
    <t xml:space="preserve">01.619.946/0001-01</t>
  </si>
  <si>
    <t xml:space="preserve">CCNE e CT</t>
  </si>
  <si>
    <t xml:space="preserve">Curso de Bacharelado em Estatística, Curso de Engenharia Civil</t>
  </si>
  <si>
    <t xml:space="preserve">23081.031974/2018-15</t>
  </si>
  <si>
    <t xml:space="preserve">Construtora Norberto Odebrecht </t>
  </si>
  <si>
    <t xml:space="preserve">15.102.288/0338-62</t>
  </si>
  <si>
    <t xml:space="preserve">Curso de Engenharia Civil </t>
  </si>
  <si>
    <t xml:space="preserve">23081.012898/2019-20</t>
  </si>
  <si>
    <t xml:space="preserve">Construtora Tedesco </t>
  </si>
  <si>
    <t xml:space="preserve">89.611.909/0001-90</t>
  </si>
  <si>
    <t xml:space="preserve">23081.023035/2016-35</t>
  </si>
  <si>
    <t xml:space="preserve">Consultoria Agrícola Celeiro</t>
  </si>
  <si>
    <t xml:space="preserve">20.992.995/0001-21</t>
  </si>
  <si>
    <t xml:space="preserve">23081.027892/2021-71</t>
  </si>
  <si>
    <t xml:space="preserve">Consultório do Psicologia Alex Silveira</t>
  </si>
  <si>
    <t xml:space="preserve">41.266.598/0001-42</t>
  </si>
  <si>
    <t xml:space="preserve">23081.016779/2015-12</t>
  </si>
  <si>
    <t xml:space="preserve">CONTEG Administradora e Corretora de Seguros Eireli - EPP</t>
  </si>
  <si>
    <t xml:space="preserve">02.087.595/0001-90</t>
  </si>
  <si>
    <t xml:space="preserve">23081.036268/2018-60</t>
  </si>
  <si>
    <t xml:space="preserve">Contratoria Gestão de Contratos </t>
  </si>
  <si>
    <t xml:space="preserve">14.616.616/0001-04</t>
  </si>
  <si>
    <t xml:space="preserve">23081.011287/2017-01</t>
  </si>
  <si>
    <t xml:space="preserve">Cooperação e Apoio a projetos de Inspiração Alternativa - CAPINA</t>
  </si>
  <si>
    <t xml:space="preserve">32.210.650/0001-58</t>
  </si>
  <si>
    <t xml:space="preserve">23081.037466/2016-89</t>
  </si>
  <si>
    <t xml:space="preserve">Cooperativa - Escola dos Estudantes do Colégio Politécnico da UFSM </t>
  </si>
  <si>
    <t xml:space="preserve">91.633.313/0001-32</t>
  </si>
  <si>
    <t xml:space="preserve">Direção do Colégio Politécnico</t>
  </si>
  <si>
    <t xml:space="preserve">Conjugação de esforços voltados complementação entre a UFSM e a CESPOL para propiciar a complementação das atividades de ensino desenvolvidas junto ao Colégio Politécnico da UFSM, mediante a implementação de projetos didático-pedagógicos de produção agropecuaria, agroindustrial e das demais areas de ensino, que servirao ao aprimoramento tecnico-cientifico dos academicos e sua maior proximidade com as condições reais de trabalho, por meio de treinamento pratico, alem de constituirem-se em instrumentos de integração da pratica profissional e de relações humanas.</t>
  </si>
  <si>
    <t xml:space="preserve">Fabiana Letícia Pereira Alves Stecca</t>
  </si>
  <si>
    <t xml:space="preserve">O presente termo aditivo tem como objetivo prorrogar por mais 12 (doze) meses, a vigência do Acordo de Cooperação Técnica celebrado entre a Universidade Federal de Santa Maria e a Cooperativa-Escola dos Estudantes do Colégio Politécnico da UFSM Ltda., firmado em 16 de dezembro de 2016</t>
  </si>
  <si>
    <t xml:space="preserve">23081.012564/2016-11</t>
  </si>
  <si>
    <t xml:space="preserve">Cooperativa A1</t>
  </si>
  <si>
    <t xml:space="preserve">03.470.626/0001-50</t>
  </si>
  <si>
    <t xml:space="preserve">23081.045376/2019-12</t>
  </si>
  <si>
    <t xml:space="preserve">Cooperativa Agrícola Mista Agudo Ltda - Cooperagudo</t>
  </si>
  <si>
    <t xml:space="preserve">00.212.727/0001-32</t>
  </si>
  <si>
    <t xml:space="preserve">Tecnologia em Alimentos</t>
  </si>
  <si>
    <t xml:space="preserve">23081.008964/2017-03</t>
  </si>
  <si>
    <t xml:space="preserve">Cooperativa Agrícola Mista General Osório Ltda - COTRIBÁ</t>
  </si>
  <si>
    <t xml:space="preserve">90.657.289/0001-09</t>
  </si>
  <si>
    <t xml:space="preserve">Centro de Educação Superior Norte - RS/UFSM</t>
  </si>
  <si>
    <t xml:space="preserve">Curso de Zootecnia - PM - CESNORS</t>
  </si>
  <si>
    <t xml:space="preserve">Concessão de estágio obrigatório a alunos regularmente matriculados na UFSM e que venham freqüentando efetivamente os seus cursos técnicos, tecnológicos e de graduação.</t>
  </si>
  <si>
    <t xml:space="preserve">23081.009745/2016-52</t>
  </si>
  <si>
    <t xml:space="preserve">Cooperativa Agrícola Mista Nova Palma - CAMNPAL</t>
  </si>
  <si>
    <t xml:space="preserve">91.022.632/0002-92</t>
  </si>
  <si>
    <t xml:space="preserve">CCR, CCNE</t>
  </si>
  <si>
    <t xml:space="preserve">Curso de Agronomia, Curso Superior de Tecnologia em Processos Químicos</t>
  </si>
  <si>
    <t xml:space="preserve">23081.003997/2016-78</t>
  </si>
  <si>
    <t xml:space="preserve">Cooperativa Agricola Mixta São Roque Ltda - COOPEROQUE</t>
  </si>
  <si>
    <t xml:space="preserve">88.896.899/0004-66</t>
  </si>
  <si>
    <t xml:space="preserve">CCNE,CCR</t>
  </si>
  <si>
    <t xml:space="preserve">Curso Superior de Tecnologia em Processos Químicos, Curso de Agronomia</t>
  </si>
  <si>
    <t xml:space="preserve">23081.0061228/2019-37</t>
  </si>
  <si>
    <t xml:space="preserve">Cooperativa Agroindustrial Alfa - COOPERALFA</t>
  </si>
  <si>
    <t xml:space="preserve">83.305.235/0001-19</t>
  </si>
  <si>
    <t xml:space="preserve">Campus Frederico westphalen</t>
  </si>
  <si>
    <t xml:space="preserve">23081.030243/2017-71</t>
  </si>
  <si>
    <t xml:space="preserve">Cooperativa Agroindustrial de Alegrete Ltda - CAAL</t>
  </si>
  <si>
    <t xml:space="preserve">89.231.708/0001-67</t>
  </si>
  <si>
    <t xml:space="preserve">23081.003807/2021-80</t>
  </si>
  <si>
    <t xml:space="preserve">Cooperativa Agroindustrial dos Produtores de Hortifrutigranjeiros - COOPER HF</t>
  </si>
  <si>
    <t xml:space="preserve">05.198.537/0001- 21</t>
  </si>
  <si>
    <t xml:space="preserve">23081.034237/2017-93</t>
  </si>
  <si>
    <t xml:space="preserve">Cooperativa Agropecuária Júlio de Castilhos - COTRIJUC</t>
  </si>
  <si>
    <t xml:space="preserve">91.023.168/0001-78</t>
  </si>
  <si>
    <t xml:space="preserve">23081.051470/2017-31</t>
  </si>
  <si>
    <t xml:space="preserve">Cooperativa Central Aurora Alimentos </t>
  </si>
  <si>
    <t xml:space="preserve">83.310.441/0001-17</t>
  </si>
  <si>
    <t xml:space="preserve">Curso de Nutrição</t>
  </si>
  <si>
    <t xml:space="preserve">Este convênio tem por objetivo propiciar aos alunos da UFSM, regularmente matriculados e com frequência nos Cursos, a realização de ESTÁGIO CURRICULAR OBRIGATÓRIO E/OU ESTÁGIO CURRICULAR NÃO OBRIGATÓRIO nas instalações da AURORA</t>
  </si>
  <si>
    <t xml:space="preserve">23081.045967/2018-09</t>
  </si>
  <si>
    <t xml:space="preserve">Cooperativa Central de Tecnologia, Desenvolvimento e Informação - COOPERTEC</t>
  </si>
  <si>
    <t xml:space="preserve">04.765.785/0001-44</t>
  </si>
  <si>
    <t xml:space="preserve">Curso de Agronomia - FW</t>
  </si>
  <si>
    <t xml:space="preserve">23081.024969/2017-75</t>
  </si>
  <si>
    <t xml:space="preserve">Cooperativa de Assentamentos do Rio Grande do Sul - COCEARGS</t>
  </si>
  <si>
    <t xml:space="preserve">94.011.111/0001-47</t>
  </si>
  <si>
    <t xml:space="preserve">Curso de Jornalismo/FW</t>
  </si>
  <si>
    <t xml:space="preserve">23081.030691/2018-56</t>
  </si>
  <si>
    <t xml:space="preserve">Cooperativa de Crédito de Livre Admissão da Região Centro do RGS - Sicredit Região Centro</t>
  </si>
  <si>
    <t xml:space="preserve">95.594.941/0001-07</t>
  </si>
  <si>
    <t xml:space="preserve">Convênio </t>
  </si>
  <si>
    <t xml:space="preserve">O Sicredi Região Centro Incumbir-se-á de realizar, nas praças do território nacional, onde mantenha agências e de acordo com as normas e rotinas internas, o pagamento dos servidores da UFSM que optarem pelos seus serviços.</t>
  </si>
  <si>
    <t xml:space="preserve">23081.011119/2017-15</t>
  </si>
  <si>
    <t xml:space="preserve">Cooperativa de Crédito Rural com Interação Solidária de Santa Maria - CRESOL</t>
  </si>
  <si>
    <t xml:space="preserve">05.220.232/0001-79 </t>
  </si>
  <si>
    <t xml:space="preserve">23081.011794/2017-36</t>
  </si>
  <si>
    <t xml:space="preserve">Cooperativa de Desenvolvimento Social Entre Rios LTDA -CERTHIL</t>
  </si>
  <si>
    <t xml:space="preserve">10.415.935/0001-92</t>
  </si>
  <si>
    <t xml:space="preserve">Curso de Engenharia Ambiental e Sanitária </t>
  </si>
  <si>
    <t xml:space="preserve">23081.020013/2016-13</t>
  </si>
  <si>
    <t xml:space="preserve">Cooperativa de Produção Agropecuária Constantina Ltda - COOPAC</t>
  </si>
  <si>
    <t xml:space="preserve">94.541.422/0001-18</t>
  </si>
  <si>
    <t xml:space="preserve">23081.030417/2017-04</t>
  </si>
  <si>
    <t xml:space="preserve">Cooperativa de Produção e Desenvolvimento Rural dos Agricultores Familiares de Santa Maria - COOPERCEDRO</t>
  </si>
  <si>
    <t xml:space="preserve">08.546.254/0001-11</t>
  </si>
  <si>
    <t xml:space="preserve">Curso de Tecnologia em Alimentos/ Curso de Agronomia </t>
  </si>
  <si>
    <t xml:space="preserve">23081.024967/2017-86</t>
  </si>
  <si>
    <t xml:space="preserve">Cooperativa de Trabalho Comunicacional Sul (Cooperativa Desacato)</t>
  </si>
  <si>
    <t xml:space="preserve">27.246.598/0001-50</t>
  </si>
  <si>
    <t xml:space="preserve">23081.012903/2016-51</t>
  </si>
  <si>
    <t xml:space="preserve">Cooperativa Mista dos Pequenos Agricultores da Região Sul - COOPAR</t>
  </si>
  <si>
    <t xml:space="preserve">94.890.266/0008-77</t>
  </si>
  <si>
    <t xml:space="preserve">23081.027818/2016-98</t>
  </si>
  <si>
    <t xml:space="preserve">Cooperativa Regional Agropecuária de Campos Novos - COOPERCAMPOS</t>
  </si>
  <si>
    <t xml:space="preserve">83.158.824/0001-11</t>
  </si>
  <si>
    <t xml:space="preserve">CCR/ Campus Frederico Westphalen</t>
  </si>
  <si>
    <t xml:space="preserve"> 23081.034960/2018-53</t>
  </si>
  <si>
    <t xml:space="preserve">Cooperativa Triticola de Espumoso Ltda - Cotriel </t>
  </si>
  <si>
    <t xml:space="preserve">89.677.595/0001-28</t>
  </si>
  <si>
    <t xml:space="preserve">Curso de Zootecnia - PM </t>
  </si>
  <si>
    <t xml:space="preserve">23081.019958/2019-35</t>
  </si>
  <si>
    <t xml:space="preserve">Cooperativa Tritícola Mista Campo Novo - COTRICAMPO  </t>
  </si>
  <si>
    <t xml:space="preserve">88.094.701/0001-88 </t>
  </si>
  <si>
    <t xml:space="preserve">Campus de Palmeira das Missões </t>
  </si>
  <si>
    <t xml:space="preserve">Programa de Pós-Graduação em Agronegócio-PM</t>
  </si>
  <si>
    <t xml:space="preserve">Acordo tem como objeto a conjugação de esforços entre a UFSM e a COTRICAMPO para consolidar um núcleo de pesquisas em mercado agropecuário na UFSM Campus de Palmeira das Missões e propiciar condições para o estabelecimento de ações conjuntas de cunho técnico, entre o Núcleo de Pesquisas em Economia do Agronegócio (NPEA/UFSM), vinculado ao Programa de Pós-Graduação em Agronegócios (PPGAGR/UFSM) e a COTRICAMPO objetivando a pesquisa, extensão, inovação e difusão tecnológica na área de mercado agropecuário.
</t>
  </si>
  <si>
    <t xml:space="preserve">Nilson Luiz Costa </t>
  </si>
  <si>
    <t xml:space="preserve">23081.023329/2020-43</t>
  </si>
  <si>
    <t xml:space="preserve">Cooperativa Tritícola Saoluizense LTDA - COOPATRIGO</t>
  </si>
  <si>
    <t xml:space="preserve">97.078.463/0001-08</t>
  </si>
  <si>
    <t xml:space="preserve">23081.028660/2020-50</t>
  </si>
  <si>
    <t xml:space="preserve">Cooperativa Tritícola Sepeense - COTRISEL</t>
  </si>
  <si>
    <t xml:space="preserve">97.225.346/0001-20</t>
  </si>
  <si>
    <t xml:space="preserve">23081.034682/2017-53</t>
  </si>
  <si>
    <t xml:space="preserve">Coopertativa Agrícola Jaguari Ltda - COAGRIJAL</t>
  </si>
  <si>
    <t xml:space="preserve">90.993.148/0001-67</t>
  </si>
  <si>
    <t xml:space="preserve">23081.001759/2016-28</t>
  </si>
  <si>
    <t xml:space="preserve">COOPERTEC - Cooperativa de Desenvolvimento e Difusão de Tecnologia Agricola de Cruz Alta</t>
  </si>
  <si>
    <t xml:space="preserve">03.840.349/0001-20</t>
  </si>
  <si>
    <t xml:space="preserve">23081.015703/2019-01</t>
  </si>
  <si>
    <t xml:space="preserve">Copacol - Cooperativa Agroindustrial Consolata</t>
  </si>
  <si>
    <t xml:space="preserve">76.093.731/0001-90</t>
  </si>
  <si>
    <t xml:space="preserve">Curso de Zootecnia  - Palmeira das Missões</t>
  </si>
  <si>
    <t xml:space="preserve">23081.011054/2021-86</t>
  </si>
  <si>
    <t xml:space="preserve">COPASUL - Cooperativa Agrícola Sul-Mato-Grossense</t>
  </si>
  <si>
    <t xml:space="preserve">03.902.129/0023-99</t>
  </si>
  <si>
    <t xml:space="preserve">23081.016216/2015-24</t>
  </si>
  <si>
    <t xml:space="preserve">Corsan</t>
  </si>
  <si>
    <t xml:space="preserve">Protocolo de intenções</t>
  </si>
  <si>
    <t xml:space="preserve">Estimular tratativas entre os órgãos que compõem as entidades partícipes para, mediante, necessariamente, convênios futuros, estabelecerem uma forma de colaboração recíproca entre as instituições signatárias, com a finalidade de promover treinamentos, consultorias, serviços tecnológicos, estudos e projetos de pesquisa e desenvolvimento e inovação, de processos e produtos, nas áreas de atuação das instituições.</t>
  </si>
  <si>
    <t xml:space="preserve">Elvis Carissimi</t>
  </si>
  <si>
    <t xml:space="preserve">23081.014211/2015-67</t>
  </si>
  <si>
    <t xml:space="preserve">COTRIFRED - Cooperativa Tritícola de Frederico Westphalen</t>
  </si>
  <si>
    <t xml:space="preserve">89.982.268/0032-86</t>
  </si>
  <si>
    <t xml:space="preserve">Curso de Relações Públicas - Bacharelado, Curso Técnico em Agropecuária Subsequente</t>
  </si>
  <si>
    <t xml:space="preserve">Concessão de estágio obrigatório a alunos regularmente matriculados na UFSM e que venham frequentando efetivamente seus cursos técnicos, tecnológicos e de graduação.</t>
  </si>
  <si>
    <t xml:space="preserve">23081.045127/2016-76</t>
  </si>
  <si>
    <t xml:space="preserve">COTRIPAL Agropecuária Cooperativa</t>
  </si>
  <si>
    <t xml:space="preserve">91.982.496/0001-00</t>
  </si>
  <si>
    <t xml:space="preserve">23081.014460/2016-63</t>
  </si>
  <si>
    <t xml:space="preserve">CRBS</t>
  </si>
  <si>
    <t xml:space="preserve">56.228.356/0134-62</t>
  </si>
  <si>
    <t xml:space="preserve">23081.044546/2016-91</t>
  </si>
  <si>
    <t xml:space="preserve">CRBS S/A - Ambev</t>
  </si>
  <si>
    <t xml:space="preserve">Curso de Relações Internacionais, Curso de Administração</t>
  </si>
  <si>
    <t xml:space="preserve">23081.024022/2017-64</t>
  </si>
  <si>
    <t xml:space="preserve">CRH Prestação de Serviços Ltda - Cursor Recursos Humanos </t>
  </si>
  <si>
    <t xml:space="preserve">14.271.783/0001-52</t>
  </si>
  <si>
    <t xml:space="preserve">Curso de Ciências Economicas </t>
  </si>
  <si>
    <t xml:space="preserve">Agente de integração</t>
  </si>
  <si>
    <t xml:space="preserve">Este convênio tempor objetivo o estabelecimento e a manutenção de um acordo de cooperação recíproca entre os partícipes, visando o desenvolvimento de atividades conjuntas capazes de propiciarem a pelan operacionalização da Lei n. 11.788/08, que trata de estágio de estudantes, obrigatório ou não, entendido estagio como uma estratégia de preparação geral para o trabalho e o exercício da cidadania, que complementa o processo de ensino e aprendizagem.                       </t>
  </si>
  <si>
    <t xml:space="preserve">23081.002547/2019-19</t>
  </si>
  <si>
    <t xml:space="preserve">CRM Assessoria S/S Ltda</t>
  </si>
  <si>
    <t xml:space="preserve">14.867/0001-79</t>
  </si>
  <si>
    <t xml:space="preserve">23081.052394/2019-42</t>
  </si>
  <si>
    <t xml:space="preserve">Crossfit Vento Norte</t>
  </si>
  <si>
    <t xml:space="preserve">32.136.130/0001-42</t>
  </si>
  <si>
    <t xml:space="preserve">Estagio obrigatório e/ou não obrigatório a alunos regularmente matriculados na UFSM e que venham frequentando efetivamente os seus cursos técnicos, tecnológicos e superior.</t>
  </si>
  <si>
    <t xml:space="preserve">Coordenaçao do Curso</t>
  </si>
  <si>
    <t xml:space="preserve">23081.045179/2018-12</t>
  </si>
  <si>
    <t xml:space="preserve">CVI Refrigerantes </t>
  </si>
  <si>
    <t xml:space="preserve">72.114.994/0001-88</t>
  </si>
  <si>
    <t xml:space="preserve">Curso Superior em Tecnologia dos Alimentos </t>
  </si>
  <si>
    <t xml:space="preserve">23081.040278/2020-14</t>
  </si>
  <si>
    <t xml:space="preserve">Da Silva &amp; Souza Filho LTDA</t>
  </si>
  <si>
    <t xml:space="preserve">32.670.063/0001-41</t>
  </si>
  <si>
    <t xml:space="preserve">23081.041382/2016-40</t>
  </si>
  <si>
    <t xml:space="preserve">Dalla Santa &amp; Cechin Ltda</t>
  </si>
  <si>
    <t xml:space="preserve">10.730.655/0001-79</t>
  </si>
  <si>
    <t xml:space="preserve">23081.025143/2016-42</t>
  </si>
  <si>
    <t xml:space="preserve">Dallazen &amp; Cia Ltda</t>
  </si>
  <si>
    <t xml:space="preserve">18.024.052/0001-63</t>
  </si>
  <si>
    <t xml:space="preserve">Curso Técnico de Agropecuária</t>
  </si>
  <si>
    <t xml:space="preserve">23081.040703/2018-51</t>
  </si>
  <si>
    <t xml:space="preserve">Daniel Genro da Silva Consutoria Agrícola </t>
  </si>
  <si>
    <t xml:space="preserve">97.520.146/0001-08</t>
  </si>
  <si>
    <t xml:space="preserve">23081.016178/2015-18</t>
  </si>
  <si>
    <t xml:space="preserve">Darcy Getulio Ferrarin - DGF Agropecuária</t>
  </si>
  <si>
    <t xml:space="preserve">Curso de Agronomia - FW </t>
  </si>
  <si>
    <t xml:space="preserve">Concessão de estágio obrigatório e/ou não obrigatório a alunos regularmente matriculados na UFSM e que venham frequentando efetivamente o curso (s) de Agronomia.</t>
  </si>
  <si>
    <t xml:space="preserve">23081.036715/2017-08</t>
  </si>
  <si>
    <t xml:space="preserve">Darup Comunicação Integrada Ltda</t>
  </si>
  <si>
    <t xml:space="preserve">05.639.519/0001-38</t>
  </si>
  <si>
    <t xml:space="preserve">Campus de Frederico Westphalen</t>
  </si>
  <si>
    <t xml:space="preserve">Curso de Jornalismo FW/ Curso de Relações Públicos FW</t>
  </si>
  <si>
    <t xml:space="preserve">23081.058613/2018-16</t>
  </si>
  <si>
    <t xml:space="preserve">Deaggro Comercial e Agrícola </t>
  </si>
  <si>
    <t xml:space="preserve">05.130.144/0001-86</t>
  </si>
  <si>
    <t xml:space="preserve">Curso de Ciências Economicas</t>
  </si>
  <si>
    <t xml:space="preserve">23081.052892/2019-95</t>
  </si>
  <si>
    <t xml:space="preserve">Deck do Cheff e Petiscaria LTDA</t>
  </si>
  <si>
    <t xml:space="preserve">31.161.900/0001-44</t>
  </si>
  <si>
    <t xml:space="preserve">23081.045430/2020-55</t>
  </si>
  <si>
    <t xml:space="preserve">Defensoria Pública do Estado do Rio Grande do Sul</t>
  </si>
  <si>
    <t xml:space="preserve">74.704.636/0001-50</t>
  </si>
  <si>
    <t xml:space="preserve">Regulamentação das condições básicas à realização de estágio de interesse curricular, obrigatório ou não, propiciando a complementação de ensino e da aprendizagem aos estudantes regularmente matriculados nos cursos de graduação e pós-graduação da UFSM`, junto a Defensoria, constituindo-se em instrumento de integração, em termos de treinamento prático, aperfeiçoamento técnico-cultural, científico e de relacionamento humano, segundo as diretrizes da Lei nº 11.788/2008 e das normativas internas da Defensoria      </t>
  </si>
  <si>
    <t xml:space="preserve">23081.025390/2016-49</t>
  </si>
  <si>
    <t xml:space="preserve">Delegacia da Receita Federal do Brasil em Santa Maria</t>
  </si>
  <si>
    <t xml:space="preserve">00.394.460/0150-92</t>
  </si>
  <si>
    <t xml:space="preserve">Este Acordo tem por objeto a adoção de procedimentos para a destinação ambientalmente adequada de resíduos da destruição ou inutilização de bebidas e perfumes, para os quais tenha sido aplicada a pena de perdimento nos termos da legislação vigente</t>
  </si>
  <si>
    <t xml:space="preserve">TA 1</t>
  </si>
  <si>
    <t xml:space="preserve">O presente termo aditivo tem por objeto a prorrogação do prazo de vigência do Convênio 01/2016, celebrado entre a Universidade Federal de Santa Maria e a Delegacia da Receita Federal do Brasil em Santa Maria/RS, previsto na cláusula quinta, por mais 1 (um) ano, a contar de 17/08/2021.</t>
  </si>
  <si>
    <t xml:space="preserve">23081.012851/2017-02</t>
  </si>
  <si>
    <t xml:space="preserve">Delegacia de Polícia Especializada no Atendimento à Mulher</t>
  </si>
  <si>
    <t xml:space="preserve">00058163/0001-25</t>
  </si>
  <si>
    <t xml:space="preserve">Público Local</t>
  </si>
  <si>
    <t xml:space="preserve">23081.013172/2016-61</t>
  </si>
  <si>
    <t xml:space="preserve">Delícias by Thais</t>
  </si>
  <si>
    <t xml:space="preserve">24.308.905/0001-91</t>
  </si>
  <si>
    <t xml:space="preserve">23081.012096/2009-48</t>
  </si>
  <si>
    <t xml:space="preserve">Departamento Nacional de Infra-Estrutura de Transportes - DNIT - Termo de Doação de Projetos</t>
  </si>
  <si>
    <t xml:space="preserve">04.892.707/0005-34</t>
  </si>
  <si>
    <t xml:space="preserve">PROINFRA</t>
  </si>
  <si>
    <t xml:space="preserve">Termo de Doação</t>
  </si>
  <si>
    <t xml:space="preserve">Doação de Projeto Executivo de Engenharia para Restauração do pavimento e Melhoramentos na Rodovia BR-287/RS, trecho entre a BR-470 (A) (P/ Monennegro) - Ent. BR-285 (B) (São Borja), subtrecho entroncamento BR-287 (Km 233,5) Pórtico de entrada da UFSM</t>
  </si>
  <si>
    <t xml:space="preserve">23081.017591/2019-15</t>
  </si>
  <si>
    <t xml:space="preserve">Dermapelle Farmácia de Manipulação Ltda </t>
  </si>
  <si>
    <t xml:space="preserve">01418.867/0001-24</t>
  </si>
  <si>
    <t xml:space="preserve">23081.017592/2019-60</t>
  </si>
  <si>
    <t xml:space="preserve">Dermax Farmácia de Manipulação EIRELI.</t>
  </si>
  <si>
    <t xml:space="preserve">31.137.999/0001-49</t>
  </si>
  <si>
    <t xml:space="preserve">23081.009800/2018-76</t>
  </si>
  <si>
    <t xml:space="preserve">Diário de Santa Maria </t>
  </si>
  <si>
    <t xml:space="preserve">26.748.774/0001-99</t>
  </si>
  <si>
    <t xml:space="preserve">Curso de Comunicação Social - Jornalismo </t>
  </si>
  <si>
    <t xml:space="preserve">23081.011874/2016-19</t>
  </si>
  <si>
    <t xml:space="preserve">Diaz Fechaduras e Ferragens Comercial Ltda</t>
  </si>
  <si>
    <t xml:space="preserve">95.623.294/0001-14</t>
  </si>
  <si>
    <t xml:space="preserve">23081.020835/2019-47</t>
  </si>
  <si>
    <t xml:space="preserve">Divina Maria Comércio de Roupas e Acessórios Ltda ME.</t>
  </si>
  <si>
    <t xml:space="preserve">20.604.467/0002-39</t>
  </si>
  <si>
    <t xml:space="preserve">23081.022825/2019-46</t>
  </si>
  <si>
    <t xml:space="preserve">DL Integradora Empresa-Escola EIRELLI-ME</t>
  </si>
  <si>
    <t xml:space="preserve">07.993.630/0001-53</t>
  </si>
  <si>
    <t xml:space="preserve">CEFD </t>
  </si>
  <si>
    <t xml:space="preserve">23081.053257/2017-63</t>
  </si>
  <si>
    <t xml:space="preserve">D'marche Industria de Cosmeticos </t>
  </si>
  <si>
    <t xml:space="preserve">03.962.890/0001-00</t>
  </si>
  <si>
    <t xml:space="preserve">23081.031125/2016-08</t>
  </si>
  <si>
    <t xml:space="preserve">DPSUL Assessoria à Vítimas de Acidentes de Trânsito</t>
  </si>
  <si>
    <t xml:space="preserve">12.064.393/0001-86</t>
  </si>
  <si>
    <t xml:space="preserve">23081.050293/2017-75</t>
  </si>
  <si>
    <t xml:space="preserve">Drakkar Solos Consultoria Ltda.</t>
  </si>
  <si>
    <t xml:space="preserve">08.240.693/0001-00</t>
  </si>
  <si>
    <t xml:space="preserve">23081.004508/2017-86</t>
  </si>
  <si>
    <t xml:space="preserve">DSL Comércio de Combustíveis Ltda</t>
  </si>
  <si>
    <t xml:space="preserve">19.139.482/0001-93 </t>
  </si>
  <si>
    <t xml:space="preserve">concessão de estágio obrigatório e/ou não obrigatório a alunos regularmente matriculados na UFSM e que venham frequentando efetivamente os seus cursos técnicos, tecnológicos e superior.</t>
  </si>
  <si>
    <t xml:space="preserve">23081.050195/2018-19</t>
  </si>
  <si>
    <t xml:space="preserve">D'trip Viagens e Turismo</t>
  </si>
  <si>
    <t xml:space="preserve">CPF: 950.089.340-15</t>
  </si>
  <si>
    <t xml:space="preserve">Curso superior de Tecnologia em Gestão de Turismo</t>
  </si>
  <si>
    <t xml:space="preserve">23081.039756/2017-48</t>
  </si>
  <si>
    <t xml:space="preserve">Dueto Tecnologia </t>
  </si>
  <si>
    <t xml:space="preserve">043.311.157/0005-12</t>
  </si>
  <si>
    <t xml:space="preserve">23081.007678/2020-18</t>
  </si>
  <si>
    <t xml:space="preserve">Dueto Tecnologia LTDA</t>
  </si>
  <si>
    <t xml:space="preserve">04.311.157/0005-12</t>
  </si>
  <si>
    <t xml:space="preserve">Curso de Ciência da Computação </t>
  </si>
  <si>
    <t xml:space="preserve">23081.053830/2021-15</t>
  </si>
  <si>
    <t xml:space="preserve">DUETTO ENGENHARIA LTDA - EPP</t>
  </si>
  <si>
    <t xml:space="preserve">27.547.427/0001-60</t>
  </si>
  <si>
    <t xml:space="preserve">23081.032091/2019-11</t>
  </si>
  <si>
    <t xml:space="preserve">E. Orlando Roos Comércio de Cereais Ltda.</t>
  </si>
  <si>
    <t xml:space="preserve">91.494.765/0001-80</t>
  </si>
  <si>
    <t xml:space="preserve">23081.015209/2016-96</t>
  </si>
  <si>
    <t xml:space="preserve">East Tennessee State University </t>
  </si>
  <si>
    <t xml:space="preserve">Depto de Fonoaudiologia</t>
  </si>
  <si>
    <t xml:space="preserve">Márcia Keske Soares</t>
  </si>
  <si>
    <t xml:space="preserve">Estados Unidos</t>
  </si>
  <si>
    <t xml:space="preserve">23081.046066/2020-41</t>
  </si>
  <si>
    <t xml:space="preserve">ECOLE NATIONALE SUPERIEURE DES MINES DE ST-ETIENNE, FRANÇA</t>
  </si>
  <si>
    <t xml:space="preserve">Joao Baptista dos Santos Martins</t>
  </si>
  <si>
    <t xml:space="preserve">França</t>
  </si>
  <si>
    <t xml:space="preserve">23081.050222/2019-34</t>
  </si>
  <si>
    <t xml:space="preserve">Ecoplan Engenharia LTDA</t>
  </si>
  <si>
    <t xml:space="preserve">92.930.643/0001-52</t>
  </si>
  <si>
    <t xml:space="preserve">23081.005598/2015-61</t>
  </si>
  <si>
    <t xml:space="preserve">Eduroam / Rede Nacional de Ensino e Pesquisa (RNP)</t>
  </si>
  <si>
    <t xml:space="preserve">CPD</t>
  </si>
  <si>
    <t xml:space="preserve">Adesão da UFSM a Eduroam</t>
  </si>
  <si>
    <t xml:space="preserve">Automático</t>
  </si>
  <si>
    <t xml:space="preserve">Gustavo Chiapinotto da Silva</t>
  </si>
  <si>
    <t xml:space="preserve">23081.049378/2019-72</t>
  </si>
  <si>
    <t xml:space="preserve">Efeito Mais</t>
  </si>
  <si>
    <t xml:space="preserve">07.552.304/0001-00</t>
  </si>
  <si>
    <t xml:space="preserve">23081.050241/2017-07</t>
  </si>
  <si>
    <t xml:space="preserve">Elcio Ricardo Steyding ME</t>
  </si>
  <si>
    <t xml:space="preserve">27.777.809/0001-80</t>
  </si>
  <si>
    <t xml:space="preserve">23081.050708/2017-19</t>
  </si>
  <si>
    <t xml:space="preserve">Elizeu Zulmar Maggi Scheffer</t>
  </si>
  <si>
    <t xml:space="preserve">CPF: 08.181.259-34</t>
  </si>
  <si>
    <t xml:space="preserve">23081.00827/2018-38</t>
  </si>
  <si>
    <t xml:space="preserve">Embrapa </t>
  </si>
  <si>
    <t xml:space="preserve">00.348.003/0046-12</t>
  </si>
  <si>
    <t xml:space="preserve">O presente convênio objetiva estabelecer as condições indispensáveis à viabilização de concessão de estágio de complementação educacional, pela EMBRAPA,  a alunos regularmente matriculados e com efetiva frequência em relação aos cursos/programas de ensino ministrados pela instituição de ensino.</t>
  </si>
  <si>
    <t xml:space="preserve">23081.023373/2017-58</t>
  </si>
  <si>
    <t xml:space="preserve">Embrapa - Pecuária Sul</t>
  </si>
  <si>
    <t xml:space="preserve">00.348.003/0052-60</t>
  </si>
  <si>
    <t xml:space="preserve">Depto de Biologia</t>
  </si>
  <si>
    <t xml:space="preserve">Contrato de Comodato de bens móveis</t>
  </si>
  <si>
    <t xml:space="preserve">Tem por objeto a cessão à COMODATÁRIA de bens móveis individuados e identificados, em regime de comodato, os quais deverão ser utilizados na execução de atividades de pesquisa e experimentação agropecuária, em consonância com o projeto: Rede de Pesquisa Capim-Annoni: ampliação do conhecimento.  </t>
  </si>
  <si>
    <t xml:space="preserve">Solange Bosio Tedesco</t>
  </si>
  <si>
    <t xml:space="preserve">Prorrogar a vigência por mais 24 meses com início em 21/05/2017</t>
  </si>
  <si>
    <t xml:space="preserve">Prorrogar a vigência por mais 12 meses com início em 21/05/2019.</t>
  </si>
  <si>
    <t xml:space="preserve">23081.034066/2017-01</t>
  </si>
  <si>
    <t xml:space="preserve">Embrapa Clima Temperado </t>
  </si>
  <si>
    <t xml:space="preserve">00.348.003/0137-94</t>
  </si>
  <si>
    <t xml:space="preserve">O presente convênio objetiva estabelecer as condições indispensáveis à viabilização de concessão de estágio de complementação educacional, pela EMBRAPA,  a alunos regularmente matriculados e com efetiva frequência em relação aos cursos adiante discriminados: Agronomia, Curso Superior em Tecnologia de Alimentos, Engenharia Florestal, Medicina Veterinária, Zootecnia, Gestão Ambiental, Engenharia Agrícola, Engenharia Ambiental e Sanitária, Técnico em Agropécuaria, Técnico em Meio Ambiente e Técnico em Zootecnia.</t>
  </si>
  <si>
    <t xml:space="preserve">Publico federal</t>
  </si>
  <si>
    <t xml:space="preserve">23081.019098/2014-25</t>
  </si>
  <si>
    <t xml:space="preserve">Embrapa Pantanal</t>
  </si>
  <si>
    <t xml:space="preserve">00.348.003/0036-40</t>
  </si>
  <si>
    <t xml:space="preserve">Departamento Microbiologia Parasitologia</t>
  </si>
  <si>
    <t xml:space="preserve">Termo de Ajuste</t>
  </si>
  <si>
    <t xml:space="preserve">Estabelecer as regras para a produção e comercialização do imunoterápico contra a "Pitiose Equina" denominado Pitium Vac, desenvolvido em conjunto pela UFSM e pela Embrapa Pantanal.</t>
  </si>
  <si>
    <t xml:space="preserve">Jânio M. Santurio</t>
  </si>
  <si>
    <t xml:space="preserve">O Comodante cede à Comodatária, em regime de comodato, os bens móveis abaixo idividuados e identificados, em perfeito estado de conservação e utilização.</t>
  </si>
  <si>
    <t xml:space="preserve">23081.019175/2014-47</t>
  </si>
  <si>
    <t xml:space="preserve">Embrapa Trigo</t>
  </si>
  <si>
    <t xml:space="preserve">00.348.003/0015-16</t>
  </si>
  <si>
    <t xml:space="preserve">Depto Fitotecnia</t>
  </si>
  <si>
    <t xml:space="preserve">Integração de esforços entre as partícipes para execução de atividades de pesquisa agropecuárias e geração de conhecimento para a canola, em consonância com a execução parcial dos projetos previstos no âmbito do Arranjo de projetos - Canola BR.</t>
  </si>
  <si>
    <t xml:space="preserve">Arno Bernardo Heldwein</t>
  </si>
  <si>
    <t xml:space="preserve">23081.041976/2019-01</t>
  </si>
  <si>
    <t xml:space="preserve">EMBRAPA Trigo</t>
  </si>
  <si>
    <t xml:space="preserve">PG em Agronomia</t>
  </si>
  <si>
    <t xml:space="preserve">CONVÊNIO DE COOPERAÇÃO PARA FORTALECIMENTO DO PROGRAMA DE PÓS-GRADUAÇÃO</t>
  </si>
  <si>
    <t xml:space="preserve">O presente Convênio tem por objeto estabelecer a integração de esforços entre as Partícipes, objetivando o fortalecimento de programas de pós-graduação (Mestrado e/ou Doutorado) ministrados pela UNIVERSIDADE, bem como de programas de pesquisas da EMBRAPA, mediante a utilização de recursos humanos e materiais disponíveis, condizente com as próprias atividades-fim da EMBRAPA, em perfeito proveito da Pesquisa Agropecuária, contribuindo para o incremento de tais atividades.</t>
  </si>
  <si>
    <t xml:space="preserve">13//11/2019</t>
  </si>
  <si>
    <t xml:space="preserve">Diego Nicolau Follmann</t>
  </si>
  <si>
    <t xml:space="preserve">23081.057222/2019-65</t>
  </si>
  <si>
    <t xml:space="preserve">Embrapa Uva e Vinho</t>
  </si>
  <si>
    <t xml:space="preserve">00.348.003/0058-56</t>
  </si>
  <si>
    <t xml:space="preserve">Departamento de Química</t>
  </si>
  <si>
    <t xml:space="preserve">Integração de esforços entre as partes palra a execução de trabalhos de pesquisa agropecuária de interesse mútuo, consistente na execução das atividades "Implantação e aplicação do método analítico multiresíduo determinação de resíduos  dos pesticidas Captana, Clorotalonil, Fosmete, e Fenitrotiona", "Implantação e aplicaçao do método analítico multiresíduo para determinação de resíduos dos pesticidas Fluazinam, Clorantraniliprole e Metidationa", "Avaliação do resíduo de agrotóxico na polpa das frutas após diferentes métodos de pulverização e regime de chuvas", "Influência de adjuvantes em características físico-químicas da gota", "Efeito de adjuvantes na cobertura dos ativos", "Penetração cuticular de inseticidas e fungicidas associados com adjuvante" e"Efeito da chuva em aplicações de inseticidas e fungicidas com adição de adjuvantes" </t>
  </si>
  <si>
    <t xml:space="preserve">Pública Federal</t>
  </si>
  <si>
    <t xml:space="preserve">O presente termo aditivo prorroga a vigência do acordo até 31 de dezembro de 2021, cujas atividades do objeto serão executadas em conformidade com o Plano de Trabalho (Anexo I), que devidamente assinado, integra o presente Acordo, independente de transcrição</t>
  </si>
  <si>
    <t xml:space="preserve">23081.057678/2019-25</t>
  </si>
  <si>
    <t xml:space="preserve">Embrapa Uva e Vinho (PE-VITISUL)</t>
  </si>
  <si>
    <t xml:space="preserve"> Departamento de solos</t>
  </si>
  <si>
    <t xml:space="preserve">O presente acordo tem por objetivo a integração de esforços entre partes, para a execução de trabalhos de pesquisa agropecuaria, de interesse mutuo, consistente na execução das atividades "Avaliação dos parâmetros nutricionais relacionados aabsorção de cobre, nitrogênio e potássio em porta-enxertos de videira" e "Caracterização da regulação transcricional em raízes de porta-enxertosde videiras que apresentam fenótipos de tolerância e sensibilidade ao excesso de cobre no solo".</t>
  </si>
  <si>
    <t xml:space="preserve">Gustavo Brunetto</t>
  </si>
  <si>
    <t xml:space="preserve">Público federal</t>
  </si>
  <si>
    <t xml:space="preserve">23081.024729/2017-71</t>
  </si>
  <si>
    <t xml:space="preserve">EMBRAPA/Uva e Vinho </t>
  </si>
  <si>
    <t xml:space="preserve">Depto. de Solos </t>
  </si>
  <si>
    <t xml:space="preserve">Termo de Acordo de Transferência de Material</t>
  </si>
  <si>
    <t xml:space="preserve">O presente ATM objetiva estabelecer as condições para a tranferência pela Embrapa à UFSM dos materiais biológicos relacionados no Anexo I deste termo, para fins de multiplicação em área própria e utilização de material propagativo exclusivamente para instalação de trabalhos de pesquisa cientifica.</t>
  </si>
  <si>
    <t xml:space="preserve">23081.010159/2017-31</t>
  </si>
  <si>
    <t xml:space="preserve">Empresa Bolivar Sassi - ME (Cia Natural)</t>
  </si>
  <si>
    <t xml:space="preserve">05.761.033/0001-78</t>
  </si>
  <si>
    <t xml:space="preserve">Curso  de Agronomia</t>
  </si>
  <si>
    <t xml:space="preserve">Concessão de estágio obrigatório/ e ou não obrigatório a alunos regularmente matriculados na UFSM e que venham frequentando efetivamente os seus cursos técnicos, tecnológicos e de graduação.</t>
  </si>
  <si>
    <t xml:space="preserve">23081.012137/2007-34</t>
  </si>
  <si>
    <t xml:space="preserve">Empresa Brasileira de Aeronáutica S/A (EMBRAER) - Realização de Estágio</t>
  </si>
  <si>
    <t xml:space="preserve">07.689.002/0001-89</t>
  </si>
  <si>
    <t xml:space="preserve">Propiciar ao estudante, experiência acadêmico-profissional, em um campo de trabalho de determinado, visando aprimoramento técnico, científico, cultural e social, através da aprendizagem e participação prática junto aos Departamento afins de EMBRAER</t>
  </si>
  <si>
    <t xml:space="preserve">23081.048959/2017-25</t>
  </si>
  <si>
    <t xml:space="preserve">Empresa Brasileira de Pesquisa Agropecuária - Embrapa                                                                                                             Agência Espacial Brasileira                                                                                                                                                     Companhia de Pesquisa de Recursos Minerais                                                                                                                                    Empresa de Pesquisa Agropecuária de Minas Gerais - EPAMIG                                                                                                    Fundação Cearense de Meteorologia e Recursos Hídricos                                                                                                         Fundação Instituto Brasileiro de Geografia e Estatísticas                                                                                                           Instituto Agronômico                                                                                                                                                                     Instituto Agronômico Instituto Agronômico do Paraná                                                                                                                    Instituto Capixaba de Pesquisa, Assistência Técnica e Extenssão Rural                                                                                        Sociaedade Brasileira de Ciência do Solo                                                                                                                             Universidade Estadual do Mato Grosso do Sul                                                                                                                   Universidade Federal de Goiás                                                                                                                                           Universidade Federal de Santa Maria                                                                                                                                  Universidade de Federal de Viçosa                                                                                                                                 Universidade Federal do Rio Grande do Sul                                                                                                                           Universidade Federal dos Vales do Jequitinhonha e Mucuri                                                                                              Universidade Federal Rural da Amazônia                                                                                                                           Universidade Federal Rural de Pernanbuco                                                                                                                          Universidade Federal Rural do Rio de Janeiro </t>
  </si>
  <si>
    <t xml:space="preserve">00.348.003/0001-10  86.900.545/0001-70   00.091.652/0001-89   17.138.140/0001-23   07.191.406/0001-48    33.787.094/0001-40   46.384.400/0023-54  75.234.757/0001-49   27.273.416/0001-30   42.137.836/0001-82  86.891.363/0001-80   01.567.601/0001-43   95.591.764/0001-05  25.944.455/0001-96   92.969.856/0001-98  16.888.315/0001-59  05.200.001/0001-01  24.416.174/0001-06  29.427.465/0001-05 </t>
  </si>
  <si>
    <t xml:space="preserve">O presente Protocolo de Intenções tem por objeto formalizar o interesse das partes de conjugarem esforços no sentido de promoverem o estabelecimento de futuras cooperações multi-institucionais, abrangendo os signatários do presente Protocolo e outras intituições públicas e privadas qie vierem manifestar o interesse em participar do desenvolvimento do PROGRAMA NACIONAL DE SOLOS DO BRASIL - PRONASOLOS.</t>
  </si>
  <si>
    <t xml:space="preserve">Ricardo Simão Diniz Dalmolin</t>
  </si>
  <si>
    <t xml:space="preserve">23081.010971/2017-67</t>
  </si>
  <si>
    <t xml:space="preserve">Empresa Brasileira de Pesquisa Agropecuária - Embrapa Trigo</t>
  </si>
  <si>
    <t xml:space="preserve">O presente acordo tem por objeto ações de pesquisa em tratamento e geração de informações e conhecimentos a partir de dados de propriedade da Embrapa Trigo, coletados no sistema Eddy Covariance em cultivos de trigo e soja.</t>
  </si>
  <si>
    <t xml:space="preserve">Debora Regina Roberti</t>
  </si>
  <si>
    <t xml:space="preserve">Público  Federal</t>
  </si>
  <si>
    <t xml:space="preserve">23081.025173/2018-11</t>
  </si>
  <si>
    <t xml:space="preserve">Empresa Brasileira de Pesquisa Agropecuária - EMBRAPA TRIGO</t>
  </si>
  <si>
    <t xml:space="preserve">Depto. de Fitotecnia </t>
  </si>
  <si>
    <t xml:space="preserve">Comodato</t>
  </si>
  <si>
    <t xml:space="preserve">Por este contrato, a Embrapa cede em regime de comodato bens moveis para a execução do projeto canola BR.</t>
  </si>
  <si>
    <t xml:space="preserve">23081.019894/2019-72</t>
  </si>
  <si>
    <t xml:space="preserve">Empresa de Pesquisa Agropecuária e Extensão Rural de Santa Catarina -EPAGRI</t>
  </si>
  <si>
    <t xml:space="preserve">83.052.191/0001-62</t>
  </si>
  <si>
    <t xml:space="preserve">O objetivo deste instrumento é a viabilização do estágio curricular obrigatório de nível superior e médio profissionalisante</t>
  </si>
  <si>
    <t xml:space="preserve">Público Estadual  </t>
  </si>
  <si>
    <t xml:space="preserve">23081.025557/2020-58</t>
  </si>
  <si>
    <t xml:space="preserve">Empresa de Pesquisa Agropecuária e Extensão Rural de Santa Catarina/ Centro de Pesquisa para Agricultura Familiar - EPAGRI</t>
  </si>
  <si>
    <t xml:space="preserve">Departamento de Fitotecnia</t>
  </si>
  <si>
    <t xml:space="preserve">Estabelecer um regime de mútua cooperação técnica e científica entre a EPAGRI e a UFSM, com vistas especificamente à execução de projeto de pesquisa  científica "Potencial e Lacunas de produtividade do milho em SC"</t>
  </si>
  <si>
    <t xml:space="preserve">Alencar Junior Zanon</t>
  </si>
  <si>
    <t xml:space="preserve">23081.065724/2019-60</t>
  </si>
  <si>
    <t xml:space="preserve">Empresa Eficience Assessoria Empresarial</t>
  </si>
  <si>
    <t xml:space="preserve">10.571.427/0001-01</t>
  </si>
  <si>
    <t xml:space="preserve">23081.060612/2018-31</t>
  </si>
  <si>
    <t xml:space="preserve">Empresa Escola do Rio Grande do Sul - CIEE/RS</t>
  </si>
  <si>
    <t xml:space="preserve">92.954.957/0025-62</t>
  </si>
  <si>
    <t xml:space="preserve">23081.025532/2017-59</t>
  </si>
  <si>
    <t xml:space="preserve">Empresa Jornalistica Jornal Alto Uruguai LTDA -ME </t>
  </si>
  <si>
    <t xml:space="preserve">03.514.708/001-59</t>
  </si>
  <si>
    <t xml:space="preserve">23081.011865/2020-04</t>
  </si>
  <si>
    <t xml:space="preserve">EMPRESA JUNIOR AGR JR CONSULTORIA AGRONÔMICA</t>
  </si>
  <si>
    <t xml:space="preserve">41.927.811/0001-10</t>
  </si>
  <si>
    <t xml:space="preserve">Curso de Agronomia FW</t>
  </si>
  <si>
    <t xml:space="preserve">Termo de Cooperação EJ</t>
  </si>
  <si>
    <t xml:space="preserve">O presente Acordo tem como objeto a conjugação de esforços entre a UFSM a AGR Jr., em processo de constituição, de modo a propiciar, principalmente, em acordo com o que preceitua a Resolução 012/2017, a qual aprova o regulamento que normaliza a criação e organização das empresas juniors da Universidade Federal de Santa Maria</t>
  </si>
  <si>
    <t xml:space="preserve">23081.058539/2019-19</t>
  </si>
  <si>
    <t xml:space="preserve">Empresa Júnior Automatiza Júnior</t>
  </si>
  <si>
    <t xml:space="preserve">30.556.646/0001-10</t>
  </si>
  <si>
    <t xml:space="preserve">Termo de Cooperação Técnica EJ</t>
  </si>
  <si>
    <t xml:space="preserve">O presente Acordo tem como objeto a conjugação de esforços entre a UFSM a Automatiza Júnior, em processo de constituição, de modo a propiciar, principalmente, em acordo com o que preceitua a Resolução 012/2017, a qual aprova o regulamento que normaliza a criação e organização das empresas juniors da Universidade Federal de Santa Maria</t>
  </si>
  <si>
    <t xml:space="preserve">23081.041760/2018-57</t>
  </si>
  <si>
    <t xml:space="preserve">Empresa Júnior Zoo Techne Jr</t>
  </si>
  <si>
    <t xml:space="preserve">35.827.143/0001-56</t>
  </si>
  <si>
    <t xml:space="preserve"> O presente Acordo tem como objeto a conjugação de esforços entre a UFSM a Empresa Júnior Zoo Techne Jr., em processo de constituição, de modo a propiciar, principalmente, em acordo com o que preceitua a Resolução 012/2017, a qual aprova o regulamento que normaliza a criação e organização das empresas juniors da Universidade Federal de Santa Maria.</t>
  </si>
  <si>
    <t xml:space="preserve">23081.036361/2019-55</t>
  </si>
  <si>
    <t xml:space="preserve">Empresa Radiofônica Ouro Branco Ltda (Rádio Popular FM).</t>
  </si>
  <si>
    <t xml:space="preserve">92.172.634/0001-40</t>
  </si>
  <si>
    <t xml:space="preserve">Curso de Jornalismo Bacharelado</t>
  </si>
  <si>
    <t xml:space="preserve">23081.062342/2018-01</t>
  </si>
  <si>
    <t xml:space="preserve">ENGEAMBIH - F. Monte Alverne de S. Sampaio e Cia Ltda - ME </t>
  </si>
  <si>
    <t xml:space="preserve">16.757.324/0001-09</t>
  </si>
  <si>
    <t xml:space="preserve">23081.049463/2018-50</t>
  </si>
  <si>
    <t xml:space="preserve">Engellhart Ctp (BRASIL) S.A.</t>
  </si>
  <si>
    <t xml:space="preserve">14.796.754/0004-57</t>
  </si>
  <si>
    <t xml:space="preserve">23081.018269/2021-28</t>
  </si>
  <si>
    <t xml:space="preserve">Engenheira Civil CAROLINE CALIL JOBIM</t>
  </si>
  <si>
    <t xml:space="preserve"> 005.33.2250-94</t>
  </si>
  <si>
    <t xml:space="preserve">23081.087993/2021-00</t>
  </si>
  <si>
    <t xml:space="preserve">Engenheiro Agrônomo Julio Cesar Balzan</t>
  </si>
  <si>
    <t xml:space="preserve">463.982.100-00</t>
  </si>
  <si>
    <t xml:space="preserve">23081.028643/2020-12</t>
  </si>
  <si>
    <t xml:space="preserve">Engenheiro Civil Alisson Rodrigues Sturza</t>
  </si>
  <si>
    <t xml:space="preserve">025.011.510-70</t>
  </si>
  <si>
    <t xml:space="preserve">Curso de Arquitetura e Urbainismo - CS</t>
  </si>
  <si>
    <t xml:space="preserve">23081.053600/2021-56</t>
  </si>
  <si>
    <t xml:space="preserve">Engenheiro Civil Bernardo Bulsing</t>
  </si>
  <si>
    <t xml:space="preserve">029.141.890-28</t>
  </si>
  <si>
    <t xml:space="preserve">23081.031005/2019-45</t>
  </si>
  <si>
    <t xml:space="preserve">Engenheiro Civil Vinicius Arthur Beise</t>
  </si>
  <si>
    <t xml:space="preserve">031.007.800-86</t>
  </si>
  <si>
    <t xml:space="preserve">23081.031006/2019-90</t>
  </si>
  <si>
    <t xml:space="preserve">Engenheiro Civil Vinicius Sanguinet Sanson</t>
  </si>
  <si>
    <t xml:space="preserve">020.583.540-60</t>
  </si>
  <si>
    <t xml:space="preserve">23081.036930/2018-81</t>
  </si>
  <si>
    <t xml:space="preserve">Engenheiro Mecânico Luciano Tavares CREA RS N° 093450</t>
  </si>
  <si>
    <t xml:space="preserve">586.298.230-20</t>
  </si>
  <si>
    <t xml:space="preserve">23081.023627/2021-14</t>
  </si>
  <si>
    <t xml:space="preserve">Esco Assessoria Contábil e Empresarial S/S Ltda</t>
  </si>
  <si>
    <t xml:space="preserve">08.335.174/0001-17</t>
  </si>
  <si>
    <t xml:space="preserve">23081.062567/2018-50</t>
  </si>
  <si>
    <t xml:space="preserve">Escola Estadual Tácnica Encruzilhada </t>
  </si>
  <si>
    <t xml:space="preserve">92.941.681/0001-00</t>
  </si>
  <si>
    <r>
      <rPr>
        <sz val="10"/>
        <rFont val="Arial"/>
        <family val="2"/>
      </rPr>
      <t xml:space="preserve">Conseção de estágio obrigatório a alunos regularmente matriculados na </t>
    </r>
    <r>
      <rPr>
        <b val="true"/>
        <sz val="10"/>
        <rFont val="Arial"/>
        <family val="2"/>
      </rPr>
      <t xml:space="preserve">Escola Estadual Técnica Encruzilhada</t>
    </r>
    <r>
      <rPr>
        <sz val="10"/>
        <rFont val="Arial"/>
        <family val="2"/>
      </rPr>
      <t xml:space="preserve"> e que venham frequentando efetivamente seus cursos técnicos, tecnológicos e de graduação.</t>
    </r>
  </si>
  <si>
    <t xml:space="preserve">Público Municipal </t>
  </si>
  <si>
    <t xml:space="preserve">23081.042135/2016-61</t>
  </si>
  <si>
    <t xml:space="preserve">Escola Estadual Técnica Fronteira Noroeste</t>
  </si>
  <si>
    <t xml:space="preserve">Dpto de Zootecnia</t>
  </si>
  <si>
    <t xml:space="preserve">Concessão de estágio obrigatório no Departamento de Zootecnia a alunos regularmente matriculados na Escola Estadual Fronteira Noroeste e que venham frequentando efetivamente o Curso Técnico em Agropecuária Integrado ao Ensino Médio e Técnico em Agropecuária, Modalidade Subsequente, eixo tecnológico, Recursos Naturais.</t>
  </si>
  <si>
    <t xml:space="preserve">Departamento de Zootecnia</t>
  </si>
  <si>
    <t xml:space="preserve">23081.023908/2018-71</t>
  </si>
  <si>
    <t xml:space="preserve">Escola Infantil Eu Adoto Montessori </t>
  </si>
  <si>
    <t xml:space="preserve">29.161.715/0001-08</t>
  </si>
  <si>
    <t xml:space="preserve">UAB</t>
  </si>
  <si>
    <t xml:space="preserve">Curso de Graduação em Pedagogia a Distância </t>
  </si>
  <si>
    <t xml:space="preserve">23081.024338/2017-56</t>
  </si>
  <si>
    <t xml:space="preserve">Escritório Blattes Advogados Associados</t>
  </si>
  <si>
    <t xml:space="preserve">04.549.552/0001-04</t>
  </si>
  <si>
    <t xml:space="preserve">23081.011551/2018-89</t>
  </si>
  <si>
    <t xml:space="preserve">Escritório de Advocacia Rodrigo Biacchi Advogados Associados </t>
  </si>
  <si>
    <t xml:space="preserve">06.372.612/0001-91</t>
  </si>
  <si>
    <t xml:space="preserve">23081.031666/2021-95</t>
  </si>
  <si>
    <t xml:space="preserve">Escritório de Advocacia Sebastian Advogados</t>
  </si>
  <si>
    <t xml:space="preserve">23.837.569/0001-01</t>
  </si>
  <si>
    <t xml:space="preserve">23081.015863/2015-19</t>
  </si>
  <si>
    <t xml:space="preserve">Escritório de Contabilidade Pedro R. Descovi Baggiotto</t>
  </si>
  <si>
    <t xml:space="preserve">CRC: 13399-RS</t>
  </si>
  <si>
    <t xml:space="preserve">23081.054738/2020-91</t>
  </si>
  <si>
    <t xml:space="preserve">Escritório Exitum Auditoria e Contabilidade Ltda</t>
  </si>
  <si>
    <t xml:space="preserve">93.812.592/0001-27</t>
  </si>
  <si>
    <t xml:space="preserve">23081.015040/2015-93</t>
  </si>
  <si>
    <t xml:space="preserve">Escritório Kaufmann, Mota, Kalume Advogados</t>
  </si>
  <si>
    <t xml:space="preserve">07.720.558/0001-90</t>
  </si>
  <si>
    <t xml:space="preserve">23081.013218/2016-42</t>
  </si>
  <si>
    <t xml:space="preserve">Espaço Saúde: Bem Estar e Qualidade de Vida</t>
  </si>
  <si>
    <t xml:space="preserve">23.763.516/0001-93</t>
  </si>
  <si>
    <t xml:space="preserve">23081.035122/2019-88</t>
  </si>
  <si>
    <t xml:space="preserve">EspaçoRH Agente de Integração de Estágio Ltda-ME</t>
  </si>
  <si>
    <t xml:space="preserve">05.996.109/0001-44</t>
  </si>
  <si>
    <t xml:space="preserve">Convênio tem por objetivo o 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Aprendizagem.</t>
  </si>
  <si>
    <t xml:space="preserve">23081.007707/2020-41</t>
  </si>
  <si>
    <t xml:space="preserve">Esquadrias Cerezer</t>
  </si>
  <si>
    <t xml:space="preserve">90.525.296/0001-57</t>
  </si>
  <si>
    <t xml:space="preserve">23081.029478/2018-00</t>
  </si>
  <si>
    <t xml:space="preserve">Estado de São Paulo/ Secretaria de Agricultura e Abastecimento (Inst. De Zootecnia) </t>
  </si>
  <si>
    <t xml:space="preserve">191.025.697-87</t>
  </si>
  <si>
    <t xml:space="preserve">O presente acordo tem por objeto  a realização, no âmbito do Instituto de Zootecnia-IZ (dorovante denominado IZ), da Agência Paulista de Tecnologia dos Agronegócios - APTA, da Secretaria de Agricultura e Abastecimento, de estágio obrigatório, sem concessão de bolsa, destinado a alunos regularmente matriculados na Instituição de ensino, que comprovem frequência nos cursos de Agronomia, medicina veterinária e Zootecnia, visando a obter experiência prática na respectiva linha de formação. </t>
  </si>
  <si>
    <t xml:space="preserve">23081.018194/2013-75</t>
  </si>
  <si>
    <t xml:space="preserve">Estado do Rio Grande do Sul - Secretaria da Ciência, Inovação e Desenvolvimento Tecnológico/SCIT 27/2013 e Associação Parque Tecnológico de Santa Maria</t>
  </si>
  <si>
    <t xml:space="preserve">93.859.833/0001-93
10.639.521/0001-47</t>
  </si>
  <si>
    <t xml:space="preserve">SCIT 27/2013</t>
  </si>
  <si>
    <t xml:space="preserve">Departamento de Eletrônica e Computação - ELC</t>
  </si>
  <si>
    <t xml:space="preserve">Execução do projeto: "Implantação do Centro Tecnológico de Pesquisa e Desenvolvimento de Simuladores e Áreas Comuns do Parque".</t>
  </si>
  <si>
    <t xml:space="preserve">Nilza Venturi Zampieri</t>
  </si>
  <si>
    <t xml:space="preserve">23081.001842/2017-88</t>
  </si>
  <si>
    <t xml:space="preserve">Estado do Rio Grande do Sul - Secretária da Saúde </t>
  </si>
  <si>
    <t xml:space="preserve">87.958.625/0001-49</t>
  </si>
  <si>
    <t xml:space="preserve">Curso de Administração/ Curso de Fonoaudiologia </t>
  </si>
  <si>
    <t xml:space="preserve">O presente Termo de Cooperação técnica tem por objetivo proporcionar a realização de estágio curricular aos alunos regularmenter matriculados na UNIVERSIDADE FEDERAL DE SANTA MARIA - UFSM e que venham frequentando efetivamente os cursos de graduação em administração, arquivlogia, ciências da computação, farmácia, medicina e medicina veterinaria, visando à preparação para o trabalho produtivo e complementação do ensino e da aprendizagem a serem planejados, acompanhados e avaliados em conformidade com as diretrizes curriculares, programa, projeto pedagógico do curso e calendário escolar, a fim de constiruírem-se em instrumentos de integração, em termos de treinamento prático de aperfeiçoamento técnico-cultural, científico e de relacionamento humano.</t>
  </si>
  <si>
    <t xml:space="preserve">O presente termo adivito tem por objeto incluir, no objeto do termo de Cooperação Técnica original, a possibilidade de proporcionar aos alunos regularmente matriculados no Curso de Fonoaudiologia da Universidade Federal de Santa Maria, compo de estágio curricular na 4ª Coordenadoria Regional de Saúde.</t>
  </si>
  <si>
    <t xml:space="preserve">O presente termo aditivo tem por objeto incluir, no objeto do termo de cooperação técnica original, a possibilida de proporcionar aos alunos de Residêcia Médica da Universidade Federal de Santa Maria, campo de estágio curricular na 4° Coordenadoria Regional de Santa Maria e no Hospital Partenon.</t>
  </si>
  <si>
    <t xml:space="preserve">TA3</t>
  </si>
  <si>
    <t xml:space="preserve">O presente Termo Aditivo tem por objeto prorrogar o prazo de vigênciaaté 08 de junho de 2021.</t>
  </si>
  <si>
    <t xml:space="preserve">TA4</t>
  </si>
  <si>
    <t xml:space="preserve">O presente Termo Aditivo tem por objeto prorrogar o prazo de vigência até 20 de fevereiro de 2022.</t>
  </si>
  <si>
    <t xml:space="preserve">23081.007471/2013-14</t>
  </si>
  <si>
    <t xml:space="preserve">Estado do Rio Grande do Sul/ FDRH – Protocolo de Intenções</t>
  </si>
  <si>
    <t xml:space="preserve">87.934.675/0001-96 / 87.136.883/0001-40</t>
  </si>
  <si>
    <t xml:space="preserve">Estabelecer as bases gerais voltadas ao desenvolvimento ao Desenvolvimento da Rede Escola do Governo que deverá compreender um sistema integrado de formação continuada na Administração Pública.</t>
  </si>
  <si>
    <t xml:space="preserve">23081.014524/2017-87</t>
  </si>
  <si>
    <t xml:space="preserve">Estado do Rio Grande do Sul/ Secretaria de Segurança Pública </t>
  </si>
  <si>
    <t xml:space="preserve">87.934.675/0001-96</t>
  </si>
  <si>
    <t xml:space="preserve">Curso de Direito </t>
  </si>
  <si>
    <t xml:space="preserve"> Estágio </t>
  </si>
  <si>
    <t xml:space="preserve">Concessão de estágio obrigatório a alunos regularmente matriculados na UFSM e que venham frequentando efetivamente os cursos de Arquivologia, Administração, Direito , Psicologia e terapia ocupacional a serem desenvolvidas nas delegacias de pólicia de Santa Maria.</t>
  </si>
  <si>
    <t xml:space="preserve">23o81.001791/2020-90</t>
  </si>
  <si>
    <t xml:space="preserve">Estado do RS - Secretaria do Meio Ambiente e Infraestrutura (SEMA)</t>
  </si>
  <si>
    <t xml:space="preserve">03.330.683/0001-33</t>
  </si>
  <si>
    <t xml:space="preserve">Curso Superior de Tecnologia em Gestão Ambiental</t>
  </si>
  <si>
    <t xml:space="preserve">Consiste em proporcionar, de forma não exclusiva, oportunidade de complementação educacional a alunos regularmente matriculados na UFSM, através da realização de estágios na modalidade obrigatório junto à Unidade Concedente. </t>
  </si>
  <si>
    <t xml:space="preserve">Público estadual</t>
  </si>
  <si>
    <t xml:space="preserve">23081.008536/2017-72</t>
  </si>
  <si>
    <t xml:space="preserve">Estado do RS / Secretaria Da Agricultura Pecuaria e Irrigação - SEAPI </t>
  </si>
  <si>
    <t xml:space="preserve">93.021.632/0001-12</t>
  </si>
  <si>
    <t xml:space="preserve">Termo de Convênio</t>
  </si>
  <si>
    <t xml:space="preserve">Constitue objeto do presente convênio a implementação pesquisa acadêmica para determinação de método de extração e quantificação dos compostos ativos para a caracterização e seleçãode genótipos de erva-mate.</t>
  </si>
  <si>
    <t xml:space="preserve">Dilson A. Bisognin</t>
  </si>
  <si>
    <t xml:space="preserve">Publico Estadual</t>
  </si>
  <si>
    <t xml:space="preserve">23081.000195/2015-25</t>
  </si>
  <si>
    <t xml:space="preserve">Estado do RS / Secretaria da Saúde                         </t>
  </si>
  <si>
    <t xml:space="preserve">Secretaria do PG e Residência Multiprofissional em Saúde - COREMU</t>
  </si>
  <si>
    <t xml:space="preserve">Processo integração ensino-serviço, mediante vivências profissionais, desenvolvido por intermédio de parcerias dos programas com os gestores, trabalhadores e usuários da 4ª CRS-RS, fomentando a articulação com os Programas de Residência Multiprofissional e em Área Profissional da Saúde, entre o ensino, serviço e políticas públicas da saúde, mobilizando, construindo e disponibilizando novos conhecimentos, tecnologias e informações que assegurem a construção da integralidade da atenção, desencadeando processos de mudança no modelo de prestação de serviços ao sistema público de saúde.</t>
  </si>
  <si>
    <t xml:space="preserve">João Eduardo Wallau Schossler</t>
  </si>
  <si>
    <t xml:space="preserve">Prorrogar a vigência até 11 de maio de 2019</t>
  </si>
  <si>
    <t xml:space="preserve">Prorrogar a vigência até 11 de maio de 2020</t>
  </si>
  <si>
    <t xml:space="preserve">23081.020353/2020-21</t>
  </si>
  <si>
    <t xml:space="preserve">Estado do RS/ EBSERH </t>
  </si>
  <si>
    <t xml:space="preserve">87.934.675/0001-96; 15.126.437/0001-43 </t>
  </si>
  <si>
    <t xml:space="preserve">PROPLAN</t>
  </si>
  <si>
    <r>
      <rPr>
        <sz val="12"/>
        <rFont val="Arial"/>
        <family val="2"/>
      </rPr>
      <t xml:space="preserve">O presente Termo de Cooperação objetiva atender necessidade de realização de diagnósticos SARS</t>
    </r>
    <r>
      <rPr>
        <b val="true"/>
        <sz val="12"/>
        <rFont val="Arial"/>
        <family val="2"/>
      </rPr>
      <t xml:space="preserve">-</t>
    </r>
    <r>
      <rPr>
        <sz val="12"/>
        <rFont val="Arial"/>
        <family val="2"/>
      </rPr>
      <t xml:space="preserve">CoV-2, durante o período da Pandemia COVID-19, pela metodologia RT-PCR, de acordo com as diretrizes do Ministério da Saúde e do Centro de Operações de Emergências (COE-RS), para assistência das regiões de interesse do Estado do Rio Grande do Sul. </t>
    </r>
  </si>
  <si>
    <t xml:space="preserve">Estado do RS/Secretaria da Agricultura, Pecuária e Irrigação - SEAPI</t>
  </si>
  <si>
    <t xml:space="preserve">Prorrogar a vigência por 20 meses. </t>
  </si>
  <si>
    <t xml:space="preserve">23081.038361/2017-28</t>
  </si>
  <si>
    <t xml:space="preserve">O presente Convênio tem por objetivo a realização de ações de desenvolvimento sustentável através de demandas do Programa de Apoio e Desenvolvimento das Cadeias Produtivas Agropecuárias, com a realização de ações de desenvolvimento sustentável através de demandas do Programa de Apoio e Desenvolvimento das Cadeias Produtivas Agropecuárias, visando quantificar os teores de compostos fenólicos totais, de flavonoides e da ação antioxidante no extrato de folhas de erva-mate; quantificar os teores de metais e não-metais em folhas e no solo; inferir sobre a variação existente nas diferentes condições de cultivo e subsidiar os programas de seleção de matrizes e melhoramento genético, consignado no orçamento do Estado no Projeto 5961, visando estabelecer estratégias  eficazes de seleção e de técnicas de manejo que possibilitem aumentar e padronizar  a qualidade da matéria-prima produzida no RS.</t>
  </si>
  <si>
    <t xml:space="preserve">23081.053031/2017-62</t>
  </si>
  <si>
    <t xml:space="preserve">Estado do RS/Secretaria da Saúde.</t>
  </si>
  <si>
    <t xml:space="preserve">O presente TERMO DE COOPERAÇÃO tem po objetivo proporcionar a realização de estágio curricular obrigatório aos alunos regularmente matriculanos na UNIVERSIDADE FEDERAL DE SANTA MARIA - UFSM, e que venham frequentando efetivamente os cursos de graduação em enfermagem, nutrição, administração e economia, visando à preparação para o trabalho produtivo e complementando do ensino e da aprendizagem, devendo ser planejados, acompanhados e avaliados em conformidade com as diretrizes currículares, programa, projeto pedagógico do curso e calendário escolar, a fim de proporcionar a integração o aperfeiçoamento técnico-cultural e científico, bem como o relacionamento humanos, por meio de treinamento prático.</t>
  </si>
  <si>
    <t xml:space="preserve">Inclusão do Programa de Residência em Área Profissional da Saúde</t>
  </si>
  <si>
    <t xml:space="preserve">23081.026527/2019-25</t>
  </si>
  <si>
    <t xml:space="preserve">Estagiar Integrador Empresa- Escola Sociedade Simples Ltda</t>
  </si>
  <si>
    <t xml:space="preserve">03.982.730/0001-23</t>
  </si>
  <si>
    <r>
      <rPr>
        <sz val="10"/>
        <rFont val="Arial"/>
        <family val="2"/>
      </rPr>
      <t xml:space="preserve">Tem por objetivo o estabelecimento e a manutenção de um Esquema de Cooperação Recíproca entre os partícipes, visando o desenvolvimento de atividades conjuntas capazes de propiciarem a plena operacionalização da Lei n. 11.788/08, que trata de </t>
    </r>
    <r>
      <rPr>
        <b val="true"/>
        <sz val="10"/>
        <rFont val="Arial"/>
        <family val="2"/>
      </rPr>
      <t xml:space="preserve">Estágio de Estudantes</t>
    </r>
    <r>
      <rPr>
        <sz val="10"/>
        <rFont val="Arial"/>
        <family val="2"/>
      </rPr>
      <t xml:space="preserve">, obrigatório ou não, entendido o </t>
    </r>
    <r>
      <rPr>
        <b val="true"/>
        <sz val="10"/>
        <rFont val="Arial"/>
        <family val="2"/>
      </rPr>
      <t xml:space="preserve">Estágio</t>
    </r>
    <r>
      <rPr>
        <sz val="10"/>
        <rFont val="Arial"/>
        <family val="2"/>
      </rPr>
      <t xml:space="preserve"> como uma </t>
    </r>
    <r>
      <rPr>
        <b val="true"/>
        <sz val="10"/>
        <rFont val="Arial"/>
        <family val="2"/>
      </rPr>
      <t xml:space="preserve">Estratégia de Preparação Geral para o Trabalho e o Exercício da Cidadania, </t>
    </r>
    <r>
      <rPr>
        <sz val="10"/>
        <rFont val="Arial"/>
        <family val="2"/>
      </rPr>
      <t xml:space="preserve">que complementa o Processo de </t>
    </r>
    <r>
      <rPr>
        <b val="true"/>
        <sz val="10"/>
        <rFont val="Arial"/>
        <family val="2"/>
      </rPr>
      <t xml:space="preserve">Ensino </t>
    </r>
    <r>
      <rPr>
        <sz val="10"/>
        <rFont val="Arial"/>
        <family val="2"/>
      </rPr>
      <t xml:space="preserve">e</t>
    </r>
    <r>
      <rPr>
        <b val="true"/>
        <sz val="10"/>
        <rFont val="Arial"/>
        <family val="2"/>
      </rPr>
      <t xml:space="preserve"> Aprendizagem</t>
    </r>
  </si>
  <si>
    <t xml:space="preserve">23081.002205/2019-91</t>
  </si>
  <si>
    <t xml:space="preserve">Estágio Sul  Recursos Humanos </t>
  </si>
  <si>
    <t xml:space="preserve">05.555.705/0001-99</t>
  </si>
  <si>
    <t xml:space="preserve">Curso de Administa</t>
  </si>
  <si>
    <t xml:space="preserve">O objetivo de  estabelecer a manuteção de um acordo de cooperação recíproca  entre as partícipes, visando o desenvolvimento de atividades conjuntas capazes de propiciarem a plena operacionalização da Lei n. 11.788/08, que trata de Estágio de Estudantes, obrigatório ou não, entendendo o Estágio como uma Estrátegias de Preparação Geral para o Trabalho e o Exercício da Cidadania , que complementa o processo de ensino e aprendizagem </t>
  </si>
  <si>
    <t xml:space="preserve">23081.034364/2017-92</t>
  </si>
  <si>
    <t xml:space="preserve">Estância Glória</t>
  </si>
  <si>
    <t xml:space="preserve">23081.038359/2017-59</t>
  </si>
  <si>
    <t xml:space="preserve">Estimação</t>
  </si>
  <si>
    <t xml:space="preserve">28.398.765/0001-40</t>
  </si>
  <si>
    <t xml:space="preserve">23081.003560/2019-87</t>
  </si>
  <si>
    <t xml:space="preserve">Eurekka Soluções Empresariais, Produtos e Serviços Educacionais</t>
  </si>
  <si>
    <t xml:space="preserve">27.596.646/0001-30</t>
  </si>
  <si>
    <t xml:space="preserve">23081.041006/2021-12</t>
  </si>
  <si>
    <t xml:space="preserve">EVO Estágios</t>
  </si>
  <si>
    <t xml:space="preserve">22.021.948/0001-66</t>
  </si>
  <si>
    <t xml:space="preserve">Curso de Engenharia Florestal - FW</t>
  </si>
  <si>
    <t xml:space="preserve">Privado nacional</t>
  </si>
  <si>
    <t xml:space="preserve">23081.053055/2020-17</t>
  </si>
  <si>
    <t xml:space="preserve">Evolve RH Gestão Inteligente</t>
  </si>
  <si>
    <t xml:space="preserve">17.589.593/0001-76</t>
  </si>
  <si>
    <t xml:space="preserve">Formalizar condições para prestação de serviços, sem caráter de exclusividade.do agente de integração na intermediação do estágio para alunos regularmente matriculados na UFSM, nos termos do artigo 5º da Lei 11.788.</t>
  </si>
  <si>
    <t xml:space="preserve">23081.033931/2019-55</t>
  </si>
  <si>
    <t xml:space="preserve">Exceed Swindon</t>
  </si>
  <si>
    <t xml:space="preserve">Carta Intenções</t>
  </si>
  <si>
    <t xml:space="preserve">Secretaria de Apoio Internacional </t>
  </si>
  <si>
    <t xml:space="preserve">Carta de Inteções </t>
  </si>
  <si>
    <t xml:space="preserve">Formação de uma rede de pesquisa, que possibilite o intercâmbio de discentes de pós-graduação e docentes entre as instituições participantes para realização de pesquisa ou participação de eventos científicos.</t>
  </si>
  <si>
    <t xml:space="preserve">Secretaria de Apoio Internacional</t>
  </si>
  <si>
    <t xml:space="preserve">23081.014525/2017-21</t>
  </si>
  <si>
    <t xml:space="preserve">Exclusive Estudio Fitness</t>
  </si>
  <si>
    <t xml:space="preserve">27.116.588/0001-08</t>
  </si>
  <si>
    <t xml:space="preserve">Curso de Educação Fisica </t>
  </si>
  <si>
    <t xml:space="preserve">23081.034561/2017-10</t>
  </si>
  <si>
    <t xml:space="preserve">Fabricio Pinturas - Estética Automotiva </t>
  </si>
  <si>
    <t xml:space="preserve">97.535.150/0001-31</t>
  </si>
  <si>
    <t xml:space="preserve">23081.013898/2015-13</t>
  </si>
  <si>
    <t xml:space="preserve">Facility</t>
  </si>
  <si>
    <t xml:space="preserve">11.851.178/0002-43</t>
  </si>
  <si>
    <t xml:space="preserve">23081.027236/2018-73</t>
  </si>
  <si>
    <t xml:space="preserve">Faculdade de Ciências Sociais e Agrárias de Itapeva - FAIT</t>
  </si>
  <si>
    <t xml:space="preserve">02.104.766/0001-41</t>
  </si>
  <si>
    <t xml:space="preserve">A UFSM concederá estágio obrigatório no departamento de clínica cirúrgica de pequenos animais e anestesiologia a alunos regularmente matriculados na FAIT e que venham frequentando efetivamente o curso de medicina veterinária.</t>
  </si>
  <si>
    <t xml:space="preserve">23081.000103/2018-50</t>
  </si>
  <si>
    <t xml:space="preserve">Faculdade de Direito de Santa Maria - FADISMA</t>
  </si>
  <si>
    <t xml:space="preserve">04.849.608/0001-46</t>
  </si>
  <si>
    <t xml:space="preserve">Direção do Centro - CT</t>
  </si>
  <si>
    <t xml:space="preserve">A UFSM e a Fadisma concederão, reciprocamente, estágios obrigatórios e não obrigatórios a alunos regularmente matriculados e que venham frequentando efetivamente seus cursos técnicos, tecnologicos e superior.</t>
  </si>
  <si>
    <t xml:space="preserve">23081.037651/2019-16</t>
  </si>
  <si>
    <t xml:space="preserve">Comitê de Ética em Pesquisa</t>
  </si>
  <si>
    <t xml:space="preserve">Estabelecer parceria mútua entre as instituições, mediante cooperação técnica, visando à apreciação de projetos envolvendo seres humanos junto ao Comitê de Ética em Pesquisa da Universidade Federal de Santa Maria (CEP/UFSM).</t>
  </si>
  <si>
    <t xml:space="preserve">23081.037187/2020-00</t>
  </si>
  <si>
    <t xml:space="preserve">FACULDADE INTEGRADA DE SANTA MARIA LTDA (FISMA)</t>
  </si>
  <si>
    <t xml:space="preserve">01.763.991/0001-27</t>
  </si>
  <si>
    <t xml:space="preserve">DEPARTAMENTO DE CIÊNCIAS ADMINISTRATIVAS</t>
  </si>
  <si>
    <t xml:space="preserve">A UFSM e a FISMA concederão, reciprocamente, estágios obrigatórios a alunos regularmente matriculados e que venham frequentando efetivamente seus cursos técnicos, tecnológicos e superior</t>
  </si>
  <si>
    <t xml:space="preserve">23081.044088/2017-71</t>
  </si>
  <si>
    <t xml:space="preserve">Fan Ideias Ltda</t>
  </si>
  <si>
    <t xml:space="preserve">09.101.008/0001-19</t>
  </si>
  <si>
    <t xml:space="preserve">Curso de Tecnologia em Gestão de Turismo </t>
  </si>
  <si>
    <t xml:space="preserve">23081.022863/2020-32</t>
  </si>
  <si>
    <t xml:space="preserve">Farm Connection Consultoria Agrícola LTDA - CONNECTFARM</t>
  </si>
  <si>
    <t xml:space="preserve">33.455.712/0001-54</t>
  </si>
  <si>
    <t xml:space="preserve">23081.066311/2019-01</t>
  </si>
  <si>
    <t xml:space="preserve">Farmácia Pedrinho</t>
  </si>
  <si>
    <t xml:space="preserve">10.624.308/001-61</t>
  </si>
  <si>
    <t xml:space="preserve">23081.021458/2016-11</t>
  </si>
  <si>
    <t xml:space="preserve">Farmácia São João</t>
  </si>
  <si>
    <t xml:space="preserve">88.212.113/0001-00</t>
  </si>
  <si>
    <t xml:space="preserve">23081.026299/2018-11</t>
  </si>
  <si>
    <t xml:space="preserve">FATEC – “Apoio ao lançamento e operação do NANOSATCBR2 - NCBR2”</t>
  </si>
  <si>
    <t xml:space="preserve">87275/2018</t>
  </si>
  <si>
    <t xml:space="preserve">O presente convênio, integrante do processo administrativo da UFSM n° 23081.026299/2018-11 composto por 85 folhas no momento da assinatura, visa operacionalizar a execução do Projeto " Apoio ao lançamento e operação do NANOSATCBR2 - NCBR2",  registrado na UFSM sab o n° 047899, conforme Plano de Trabalho anexo a este instrumento, parte integrante e indissociável do mesmo, obedecidas as atribuições das partes.</t>
  </si>
  <si>
    <t xml:space="preserve">Prorrogar a vigência até 30 de setembro de 2021, bem como alterar a cláusula terceira com o objetivo de suplementar recursos</t>
  </si>
  <si>
    <t xml:space="preserve">23081.018199/2014-89</t>
  </si>
  <si>
    <t xml:space="preserve">FATEC - 812753/2014 - Projeto Aprimoramento e Manutenção dos Cursos de Educação a Distância no Âmbito da Universidade Aberta do Brasil</t>
  </si>
  <si>
    <t xml:space="preserve">812753/2014</t>
  </si>
  <si>
    <t xml:space="preserve">Núcleo de Tecnologia Educacional - NTE</t>
  </si>
  <si>
    <t xml:space="preserve">Execução do Projeto: "Aprimoramento e Manutenção dos Cursos de Educação a Distância no Âmbito da Universidade Aberta do Brasil"</t>
  </si>
  <si>
    <t xml:space="preserve">Paulo Roberto Magnago</t>
  </si>
  <si>
    <t xml:space="preserve">Ivan Paulo Marques Alves</t>
  </si>
  <si>
    <t xml:space="preserve">Alterar o coordenador e o supervisor financeiro, funções que passam a ser exercida pelos servidores Marcelo Pustilnik de Almeida, matrícula SIAPE: 1936460 e Sandro Rogério Finger, matrícula SIAPE 382019, a partir do dia 30/12/2014.</t>
  </si>
  <si>
    <t xml:space="preserve">Marcelo Pustilnik de Almeida Vieira</t>
  </si>
  <si>
    <t xml:space="preserve">Sandro Rogério Finger</t>
  </si>
  <si>
    <t xml:space="preserve">Alterar o coordenador e o supervisor financeiro, funções que passam a ser exercida pelos servidores Paulo Roberto Colusso, matrícula SIAPE: 3287593 e Maikel Guerra Bathaglini, matrícula SIAPE 1830955, a partir do dia 11/08/2015.</t>
  </si>
  <si>
    <t xml:space="preserve">Paulo Roberto Colusso</t>
  </si>
  <si>
    <t xml:space="preserve">Maikel Guerra Bathaglini</t>
  </si>
  <si>
    <t xml:space="preserve">Alterar o Supervisor Financiero do Convênio a partir de 22/06/2016, função que passa a ser exercida  por  Reisoli Bender Filho</t>
  </si>
  <si>
    <t xml:space="preserve">Reisoli Bender Filho</t>
  </si>
  <si>
    <t xml:space="preserve">Prorrogar a vigência até 10/10/2021</t>
  </si>
  <si>
    <t xml:space="preserve">23081.066475/2019-20</t>
  </si>
  <si>
    <t xml:space="preserve">FATEC - 897006 - Projeto Aquisição de Tratores Cabinados para Atividades de Ensino, Pesquisa e Extensão do CCR</t>
  </si>
  <si>
    <t xml:space="preserve">Direção do CCR</t>
  </si>
  <si>
    <t xml:space="preserve">Execução do Projeto Aquisição de Tratores Cabinados para Atividades de Ensino, Pesquisa e Extensão do CCR</t>
  </si>
  <si>
    <t xml:space="preserve">Dalvan José Reinert</t>
  </si>
  <si>
    <t xml:space="preserve">Paulo Ivonir Gubiani</t>
  </si>
  <si>
    <t xml:space="preserve">Suplementação de R$ 17.850,00</t>
  </si>
  <si>
    <t xml:space="preserve">23081.017032/2012-39</t>
  </si>
  <si>
    <t xml:space="preserve">FATEC - Convênio nº - 775370/2012 – Projeto Adequação do HUSM às Políticas de Saúde com Recurso REHUF</t>
  </si>
  <si>
    <t xml:space="preserve">775370/2012</t>
  </si>
  <si>
    <t xml:space="preserve">Direção do HUSM</t>
  </si>
  <si>
    <t xml:space="preserve">Execução do Projeto “Adequação do HUSM às políticas de saúde com recurso REHUF”</t>
  </si>
  <si>
    <t xml:space="preserve">Elehú Moura de Oliveira</t>
  </si>
  <si>
    <t xml:space="preserve">João Batista Vasconcelos</t>
  </si>
  <si>
    <t xml:space="preserve">FATEC - Convênio nº - 775370/2012 – Projeto Adequação do HUSM às Políticas de Saúde com Recurso REHUF - 1º Termo Aditivo</t>
  </si>
  <si>
    <t xml:space="preserve">Suplementar o Convênio em R$ 260.557,23. Novo total: R$ 8.593.057,23</t>
  </si>
  <si>
    <t xml:space="preserve">FATEC - Convênio nº - 775370/2012 – Projeto Adequação do HUSM às Políticas de Saúde com Recurso REHUF - 2º Termo Aditivo</t>
  </si>
  <si>
    <t xml:space="preserve">Prorrogar a vigência de 05/05/2015 a 05/11/2017</t>
  </si>
  <si>
    <t xml:space="preserve">FATEC - Convênio nº - 775370/2012 – Projeto Adequação do HUSM às Políticas de Saúde com Recurso REHUF - 3º Termo Aditivo</t>
  </si>
  <si>
    <t xml:space="preserve">Prorrogar a vigência de 05/11/2017 a 06/05/2020.</t>
  </si>
  <si>
    <t xml:space="preserve">Prorrogar a vigência de 07/05/2020 a 06/07/2021.</t>
  </si>
  <si>
    <t xml:space="preserve">TA5</t>
  </si>
  <si>
    <t xml:space="preserve">Prorrogar a vigência de 07/07/2021 a 01/07/2022.</t>
  </si>
  <si>
    <t xml:space="preserve">23081.007174/90-01</t>
  </si>
  <si>
    <t xml:space="preserve">FATEC - Desenvolvimento da Tecnologia, da Ciências, das Artes e Outros Serviços de Interesse da UFSM</t>
  </si>
  <si>
    <t xml:space="preserve">Promover recursos para trabalhos ou iniciativa a serem realizadas pela UFSM ou com sua colaboração, que propiciem o desenvolvimento da tecnologia, das ciências, das artes e de outros serviços de interesse</t>
  </si>
  <si>
    <t xml:space="preserve">Oscar Daniel Morales Mello</t>
  </si>
  <si>
    <t xml:space="preserve">O presente termo aditivo tem por objetivo a fomalização de uma ação conjunta, UFSM - FATEC, para operacionalização do termo de cooperação Técnica entre a Secretaria do Interior de Desenvolvimento Regional  e obras Públicas (SDO) e a UFSM. A UFSM repassará à FATEC, no corrente exercício, a importância de cr$ 100.000,00</t>
  </si>
  <si>
    <t xml:space="preserve">A UFSM repassará, a importância de Cr$ 1.040.000.00</t>
  </si>
  <si>
    <t xml:space="preserve">Virá estabelecer as condições de operacionalização das equipes para a implantação de um Banco de Dados Sócio - Econômico da Região Centro-Oeste do RS</t>
  </si>
  <si>
    <t xml:space="preserve">As disposições do convênio de 29/10/79 se aplicam exclusivamente à projetos de iniciativa pessoal de docentes e/ou funcionários técnicos-administrativos da UFSM</t>
  </si>
  <si>
    <t xml:space="preserve">O presente termo aditivo visa extinguir a cláusula oitava do convênio original que dispõe sobre a cedência da sala 213 do CT da UFSM para a FATEC, a qual foi devolvida ao CT na data de 23/05/2003.</t>
  </si>
  <si>
    <t xml:space="preserve">23081.017689/2011-15</t>
  </si>
  <si>
    <t xml:space="preserve">FATEC – nº 764208/2011 - Projeto “Adequação da Área Física do HUSM ás Demandas Regionais Conforme  Políticas de Saúde com Recursos do REHUF: gerando tecnologias de assistências, de gestão, de ensino e de extensão à saúde” </t>
  </si>
  <si>
    <t xml:space="preserve">764208/2011</t>
  </si>
  <si>
    <t xml:space="preserve">Execução do Projeto “Adequação da Área Física do HUSM ás Demandas Regionais Conforme Políticas de Saúde com Recursos do REHUF: gerando tecnologias de assistências, de gestão, de ensino e de extensão à saúde”</t>
  </si>
  <si>
    <t xml:space="preserve">Elaine Verena Resener</t>
  </si>
  <si>
    <t xml:space="preserve">Prorrogar a vigência até 31/12/2015</t>
  </si>
  <si>
    <t xml:space="preserve">Suplementar o convênio em R$ 2.034.017,02.</t>
  </si>
  <si>
    <t xml:space="preserve">Prorrogar a vigência até 31/12/2016</t>
  </si>
  <si>
    <t xml:space="preserve">Prorrogar a vigência até 31/12/2017</t>
  </si>
  <si>
    <t xml:space="preserve">Prorrogar a vigência até 31/12/2018 e suplementar o valor do Convênio em R$703.000,00</t>
  </si>
  <si>
    <t xml:space="preserve">TA6</t>
  </si>
  <si>
    <t xml:space="preserve">Prorrogar a vigencia de 31/12/2018 à 31/12/2019</t>
  </si>
  <si>
    <t xml:space="preserve">TA7</t>
  </si>
  <si>
    <t xml:space="preserve">Prorrogar a vigencia de 01/01/2020 até 31/12/2020</t>
  </si>
  <si>
    <t xml:space="preserve">23081.017810/2013-71</t>
  </si>
  <si>
    <t xml:space="preserve">FATEC - Projeto: "Ampliação e Modernização do Laboratório de Citogenética do HUSM"</t>
  </si>
  <si>
    <t xml:space="preserve">791896/2013</t>
  </si>
  <si>
    <t xml:space="preserve">Direção Clínica</t>
  </si>
  <si>
    <t xml:space="preserve">Execução do projeto: "Ampliação e Modernização do Laboratório de Citogenética do HUSM"</t>
  </si>
  <si>
    <t xml:space="preserve">Virginia Maria Cóser</t>
  </si>
  <si>
    <t xml:space="preserve">Gusmão Nunes de Brito</t>
  </si>
  <si>
    <t xml:space="preserve">Prorrogar a vigência até 01/11/2018</t>
  </si>
  <si>
    <t xml:space="preserve">Prorrogar a vigência de 01/11/2018 até 31/05/2019</t>
  </si>
  <si>
    <t xml:space="preserve">Prorrogar a vigência de 02/05/2019 até 01/11/2019</t>
  </si>
  <si>
    <t xml:space="preserve">Prorrogar a vigência até 01/11/2020</t>
  </si>
  <si>
    <t xml:space="preserve">Prorrogar a vigência de 01/11/2019 até 01/11/2020</t>
  </si>
  <si>
    <t xml:space="preserve">Privado </t>
  </si>
  <si>
    <t xml:space="preserve">23081.051453/2018-84</t>
  </si>
  <si>
    <t xml:space="preserve">FATEC - Projeto: "Estruturação do Laboratório de Atletismo e Esportes de Alto rendimento do CEFD - UFSM"</t>
  </si>
  <si>
    <t xml:space="preserve">879618/2018</t>
  </si>
  <si>
    <t xml:space="preserve">Execução do Projeto - "Estruturação do Laboratório de Atletismo e Esportes de Alto rendimento do CEFD - UFSM"</t>
  </si>
  <si>
    <t xml:space="preserve">Luiz Fernando Cuozzo Lemos</t>
  </si>
  <si>
    <t xml:space="preserve">Ederson Fernando Sparremberger</t>
  </si>
  <si>
    <t xml:space="preserve">Prorrogar vigência até 13/07/2020</t>
  </si>
  <si>
    <t xml:space="preserve">Prorrogar vigência até 31/12/2020</t>
  </si>
  <si>
    <t xml:space="preserve">Prorrogar vigência até 30/06//2021</t>
  </si>
  <si>
    <t xml:space="preserve">Prorrogar vigência até 31/08//2022</t>
  </si>
  <si>
    <t xml:space="preserve">23081.058997/2018-77</t>
  </si>
  <si>
    <t xml:space="preserve">FATEC - Projeto: "Implantação de um Centro Vocacional  Tecnológico no Âmbito das Escolas Técnicas Vinculadas da UFSM"</t>
  </si>
  <si>
    <t xml:space="preserve">880524/2018</t>
  </si>
  <si>
    <t xml:space="preserve">Execução do Projeto - "Implantação de um Centro Vocacional  Tecnológico no Âmbito das Escolas Técnicas Vinculadas da UFSM"</t>
  </si>
  <si>
    <t xml:space="preserve">Luciano Caldeira Vilanova </t>
  </si>
  <si>
    <t xml:space="preserve">Prorrogar vigência até 01/11/2020</t>
  </si>
  <si>
    <t xml:space="preserve">Prorrogar vigência até 30/12/2020</t>
  </si>
  <si>
    <t xml:space="preserve">Prorrogar vigência até 01 de maio de 2021</t>
  </si>
  <si>
    <t xml:space="preserve">23081.061143/2018-78</t>
  </si>
  <si>
    <t xml:space="preserve">FATEC - Projeto: "Modernização do Grupo de Laboratórios Associados (GLAss)"</t>
  </si>
  <si>
    <t xml:space="preserve">880509/2018</t>
  </si>
  <si>
    <t xml:space="preserve">Depto. Métodos e Téc. Desportivas/CEFD</t>
  </si>
  <si>
    <t xml:space="preserve">Execução do Projeto - "Modernização do Grupo de Laboratórios Associados (GLAss)""</t>
  </si>
  <si>
    <t xml:space="preserve">Luiz Fernando Freire Royes</t>
  </si>
  <si>
    <t xml:space="preserve">Joice Gaspary Alves</t>
  </si>
  <si>
    <t xml:space="preserve">23081.018756/2014-61</t>
  </si>
  <si>
    <t xml:space="preserve">FATEC - Sistemas de Simulação ASTROS 2020 </t>
  </si>
  <si>
    <t xml:space="preserve">813782/2014</t>
  </si>
  <si>
    <t xml:space="preserve">Departamento de Computação Aplicada</t>
  </si>
  <si>
    <t xml:space="preserve">Visa operacionalizar a execução do Projeto "Sistemas de Simulação ASTROS 2020" (Recurso Total:R$ 9.093.000,00 sendo 1ª parcela de R$ 3.467.300,00)</t>
  </si>
  <si>
    <t xml:space="preserve">Lisandra Manzoni Fontana</t>
  </si>
  <si>
    <t xml:space="preserve">Leonardo Londero de Oliveira</t>
  </si>
  <si>
    <t xml:space="preserve">Alterar Supervisor Financeiro, função que passa a ser exercida pelo servidor José Eduardo Baggio</t>
  </si>
  <si>
    <t xml:space="preserve">José Eduardo Baggio</t>
  </si>
  <si>
    <t xml:space="preserve">Alterar a cláusula 3ª. A segunda parcela passa a ser R$ 1.051.550,00</t>
  </si>
  <si>
    <t xml:space="preserve">Alterar a cláusula 3ª. A terceira parcela passa a ser R$ 1.050.000,00</t>
  </si>
  <si>
    <t xml:space="preserve">Alterar a cláusula 3ª. A quarta parcela passa a ser R$ 1.923.050,00 e prorrogar a vigência do Convênio até 02/02/2019</t>
  </si>
  <si>
    <t xml:space="preserve">Complementar a cláusula 3ª com o empenho nº 2017NE803899</t>
  </si>
  <si>
    <t xml:space="preserve">Prorrogar a vigência de 02/02/2019 até 02/02/2020, bem como complementar a Cláusula  Terceira.</t>
  </si>
  <si>
    <t xml:space="preserve">Prorrogar a vigência de 03/02/2020 até 02/07/2020</t>
  </si>
  <si>
    <t xml:space="preserve">23081.022872/2020-23</t>
  </si>
  <si>
    <t xml:space="preserve">FATEC "Aprimoramento e Manutenção dos Cursos EAD UAB/UFSM"</t>
  </si>
  <si>
    <t xml:space="preserve">902310/2020</t>
  </si>
  <si>
    <t xml:space="preserve">NTE</t>
  </si>
  <si>
    <t xml:space="preserve">Visa operacionalizar a execução do Projeto  " "Aprimoramento e Manutenção dos Cursos EAD UAB/UFSM" (Recurso Total:R$ 2.347.047,00)</t>
  </si>
  <si>
    <t xml:space="preserve">23081.065407/2019-43</t>
  </si>
  <si>
    <t xml:space="preserve">FATEC "Revitalização e qualificação da infraestrutura destinada ao ecossistema do empreendedorismo, inovação e transferência de tecnologia da UFSM"</t>
  </si>
  <si>
    <t xml:space="preserve">88.252.431/0001-59</t>
  </si>
  <si>
    <t xml:space="preserve">892454/2019</t>
  </si>
  <si>
    <t xml:space="preserve">Visa operacionalizar a execução do Projeto  " Revitalização e qualificação da infraestrutura destinada ao ecossistema do empreendedorismo, inovação e transferência de tecnologia da UFSM" (Recurso Total:R$ 1.040.000,00)</t>
  </si>
  <si>
    <t xml:space="preserve">Hélio Leães Hey</t>
  </si>
  <si>
    <t xml:space="preserve">Fernando Pires Barbosa</t>
  </si>
  <si>
    <t xml:space="preserve">Alterar o Supervisor Financeiro função que passa a ser exercida pelo servidor Frank Leonardo Casado, a partir de 10/07/2020</t>
  </si>
  <si>
    <t xml:space="preserve">Frank Leonardo Casado</t>
  </si>
  <si>
    <t xml:space="preserve">Prorrogar a vigência até 31 de março de 2021, e a execução das despesas até 28 de janeiro de 2021.</t>
  </si>
  <si>
    <t xml:space="preserve">23081.018440/2016-31</t>
  </si>
  <si>
    <t xml:space="preserve">FATEC -Implantação do SIGRA no programa de ATER para Assentamento de Reforma Agrária</t>
  </si>
  <si>
    <t xml:space="preserve">89.252.431/0001-60</t>
  </si>
  <si>
    <t xml:space="preserve">834388/2016</t>
  </si>
  <si>
    <t xml:space="preserve">Depto de Educação Agrícola Extensão Rural</t>
  </si>
  <si>
    <t xml:space="preserve">Execução do projeto: "Implantação do SIGRA no programa de ATER para Assentamento de Reforma Agrária".</t>
  </si>
  <si>
    <t xml:space="preserve">Pedro Selvino Neumann</t>
  </si>
  <si>
    <t xml:space="preserve">Andréa Cristina Dörr</t>
  </si>
  <si>
    <t xml:space="preserve">O presente termo aditivo tem como objeto alterar a Cláusula Terceira Dos Recursos e da Operacionalização do convênio original, que passará a ter a seguinte redação: Os recursos totais para a execução do presente convênio, R$ 9.921.222,78 (nove milhões e novecentos e vinte e um mil e duzentos e vinte e dois reais e setenta e oito centavos), a serem transferido em três parcelas. Sendo que o valor da primeira parcela passa a ser de R$ 6.703.424,32 (seis milhões e setecentos e três mil e quatrocentos e vinte e quatro reais e trinta e dois centavos) de acordo com a Funcional Programática 216062012210S0001, PTRES 092087, 092099, 092093 e 092104, Fonte 0176370002 e os respectivos empenhos 2016NE802901; 2016NE802903; 2016NE802899; 2016NE898; 2016NE802897; 2016NE802896; 2016NE809928; 2016NE809929; 2016NE809930 e 2016NE809931 dos dias 23 de junho de 2016 e 02 de dezembro de 2016, para atender a natureza de despesa 339014, 339030, 339033, 339036, 339039 e 339048</t>
  </si>
  <si>
    <t xml:space="preserve">Alterar o Supervisor Financiero do Convênio a partir de 09/04/2019, função que passa a ser exercida  por  Renato Santos de Souza</t>
  </si>
  <si>
    <t xml:space="preserve">Renato Santos de Souza</t>
  </si>
  <si>
    <t xml:space="preserve">Prorrogar vigência até 01/06/2021</t>
  </si>
  <si>
    <t xml:space="preserve">Prorrogar vigência até 31/12/2021</t>
  </si>
  <si>
    <t xml:space="preserve">23081.066457/2019-48</t>
  </si>
  <si>
    <t xml:space="preserve">FATEC PARA EXECUÇÃO DO PROJETO "QUALIFICAÇÃO PROFISSIONAL E ATIVIDADES EMPREENDEDORAS DE CULTURA E TURISMO NO GEOPARQUE 4ª COLÔNIA"</t>
  </si>
  <si>
    <t xml:space="preserve">896967/2019</t>
  </si>
  <si>
    <r>
      <rPr>
        <sz val="12"/>
        <color rgb="FF000000"/>
        <rFont val="Arial Narrow"/>
        <family val="2"/>
      </rPr>
      <t xml:space="preserve">O presente convênio,  visa operacionalizar a execução do Projeto </t>
    </r>
    <r>
      <rPr>
        <b val="true"/>
        <sz val="12"/>
        <color rgb="FF000000"/>
        <rFont val="Arial Narrow"/>
        <family val="2"/>
      </rPr>
      <t xml:space="preserve">“Qualificação profissional e atividades empreendedoras de cultura e turismo no Geoparque Quarta Colônia”</t>
    </r>
    <r>
      <rPr>
        <sz val="12"/>
        <color rgb="FF000000"/>
        <rFont val="Arial Narrow"/>
        <family val="2"/>
      </rPr>
      <t xml:space="preserve">, </t>
    </r>
  </si>
  <si>
    <t xml:space="preserve">Jaciéle Carine Vidor Sell</t>
  </si>
  <si>
    <t xml:space="preserve">Jaime Peixoto Stecca</t>
  </si>
  <si>
    <t xml:space="preserve">Suplementação do valor em R$184.881,27</t>
  </si>
  <si>
    <t xml:space="preserve">23081.029255/2016-72</t>
  </si>
  <si>
    <t xml:space="preserve">Fazenda Água Fria</t>
  </si>
  <si>
    <t xml:space="preserve">Cei: 500.046.3339/89</t>
  </si>
  <si>
    <t xml:space="preserve">23081.000843/2019-77</t>
  </si>
  <si>
    <t xml:space="preserve">Fazenda Batovi- Grupo Sementes Batovi</t>
  </si>
  <si>
    <t xml:space="preserve">079.080.830-72</t>
  </si>
  <si>
    <t xml:space="preserve">23081.036768/2016-30</t>
  </si>
  <si>
    <t xml:space="preserve">Fazenda Buriti</t>
  </si>
  <si>
    <t xml:space="preserve">cpf nº 309.105.520-53</t>
  </si>
  <si>
    <t xml:space="preserve">23081.055030/2021-39</t>
  </si>
  <si>
    <t xml:space="preserve">Fazenda do Empedrado</t>
  </si>
  <si>
    <t xml:space="preserve">018.619.660-16</t>
  </si>
  <si>
    <t xml:space="preserve">23081.024521/2020-57</t>
  </si>
  <si>
    <t xml:space="preserve">Federação Nacional das APAES - FENAPAES</t>
  </si>
  <si>
    <t xml:space="preserve">62.388.566/0001-90</t>
  </si>
  <si>
    <t xml:space="preserve">Curso de Educação Especial</t>
  </si>
  <si>
    <t xml:space="preserve">Conjugação de esforços entre a UFSM  e a FENAPAES, para propiciar a realização de projetos de ensino, Pesquisa e extensão que visem o desenvolvimento social.</t>
  </si>
  <si>
    <t xml:space="preserve">Sabrina de Castro</t>
  </si>
  <si>
    <t xml:space="preserve">23081.022266/2020-16</t>
  </si>
  <si>
    <t xml:space="preserve">FEETA Serviços de Recrutamento de Estagiários LTDA</t>
  </si>
  <si>
    <t xml:space="preserve">24.357.305/0001-13</t>
  </si>
  <si>
    <t xml:space="preserve">Engenharia de Produção</t>
  </si>
  <si>
    <t xml:space="preserve">23081.048670/2021-92</t>
  </si>
  <si>
    <t xml:space="preserve">Fernanda Silva Farencena Pilates e Fisioterapia</t>
  </si>
  <si>
    <t xml:space="preserve">007.012.060-98</t>
  </si>
  <si>
    <t xml:space="preserve">23081.016463/2019-54</t>
  </si>
  <si>
    <t xml:space="preserve">Financiadora de Estudos e Projetos - FINEP
Fundação de Apoio a Tecnologia e Ciência - FATEC
(CT- INFRA 01/2018)</t>
  </si>
  <si>
    <t xml:space="preserve">33.749.086/0001-09
88.252.431/0001-59
</t>
  </si>
  <si>
    <t xml:space="preserve">Pró-Reitoria de Pós-Graduação e Pesquisa</t>
  </si>
  <si>
    <r>
      <rPr>
        <sz val="10"/>
        <rFont val="Arial"/>
        <family val="2"/>
      </rPr>
      <t xml:space="preserve">Tranferência de recursos financeiros, pela CONCEDENTE ao CONVENENTE, para a execução do projeto intitulado "</t>
    </r>
    <r>
      <rPr>
        <b val="true"/>
        <i val="true"/>
        <sz val="10"/>
        <rFont val="Arial"/>
        <family val="2"/>
      </rPr>
      <t xml:space="preserve">Aporte para conclusão das estruturas físicas de pesquisa no campus sede e Palmeir das Missões</t>
    </r>
    <r>
      <rPr>
        <i val="true"/>
        <sz val="11"/>
        <color rgb="FF000000"/>
        <rFont val="Calibri"/>
        <family val="2"/>
      </rPr>
      <t xml:space="preserve">"</t>
    </r>
    <r>
      <rPr>
        <sz val="10"/>
        <rFont val="Arial"/>
        <family val="0"/>
      </rPr>
      <t xml:space="preserve">, Ref. FINEP n° 0114/18, doravante denominado PROJETO, descrito no PLANO DE TRABALHO, anexo a este convênio, conforme aprovação contida na Decisão da Diretoria Executiva da CONCEDENTE n° 0045/18, de 22/11/2018.</t>
    </r>
  </si>
  <si>
    <t xml:space="preserve">Thiago Machado Ardenghi</t>
  </si>
  <si>
    <t xml:space="preserve">23081.016464/2019-07</t>
  </si>
  <si>
    <t xml:space="preserve">Financiadora de Estudos e Projetos - FINEP
Fundação de Apoio a Tecnologia e Ciência - FATEC
(CT- INFRA 03/2018)</t>
  </si>
  <si>
    <r>
      <rPr>
        <sz val="10"/>
        <rFont val="Arial"/>
        <family val="2"/>
      </rPr>
      <t xml:space="preserve">Tranferência de recursos financeiros, pela CONCEDENTE ao CONVENENTE, para a execução do projeto intitulado "</t>
    </r>
    <r>
      <rPr>
        <i val="true"/>
        <sz val="10"/>
        <rFont val="Arial"/>
        <family val="2"/>
      </rPr>
      <t xml:space="preserve">Manutenção Periódica de Equipamentos e de Biotérios da Universodade Federal de Santa Maria</t>
    </r>
    <r>
      <rPr>
        <sz val="10"/>
        <rFont val="Arial"/>
        <family val="0"/>
      </rPr>
      <t xml:space="preserve">", Ref. FINEP n° 0180/18, doravante denominado PROJETO, descrito no PLANO DE TRABALHO, anexo a este convênio, conforme aprovação contida na Decisão da Diretoria Executiva da CONCEDENTE n° 0155/18, de 07/12/2018.</t>
    </r>
  </si>
  <si>
    <t xml:space="preserve">Thiago Machadi Ardenghi</t>
  </si>
  <si>
    <t xml:space="preserve">23081.018239/2013-10</t>
  </si>
  <si>
    <t xml:space="preserve">FINEP / FATEC - Convênio nº 01.14.0065.00 para a execução do projeto intitulado "Consolidação da Estrutura Multiusuária da Universidade Federal de Santa Maria - Fase VIII"</t>
  </si>
  <si>
    <t xml:space="preserve">33.749.086/0001-09
89.252.431/0001-59</t>
  </si>
  <si>
    <t xml:space="preserve">01.14.0065.00</t>
  </si>
  <si>
    <t xml:space="preserve">Tranferência de recursos financeiros, pela CONCEDENTE ao CONVENENTE, para a execução do projeto intitulado "Consolidação da Estrutura Multiusuária da Universidade Federal de Santa Maria - Fase VIII".</t>
  </si>
  <si>
    <t xml:space="preserve">Manfredo Hörner</t>
  </si>
  <si>
    <t xml:space="preserve">Prorrogar a vigência por mais 01 ano</t>
  </si>
  <si>
    <t xml:space="preserve">Macio Antonio Mazutti</t>
  </si>
  <si>
    <t xml:space="preserve">23081.023910/2018-41</t>
  </si>
  <si>
    <t xml:space="preserve">FINEP/FAURGS/UFRGS</t>
  </si>
  <si>
    <t xml:space="preserve">33.749.086/0001-09/ 74.704.008/0001-75/ 92.969.856/0001-98  </t>
  </si>
  <si>
    <t xml:space="preserve">01.19.0091.00</t>
  </si>
  <si>
    <t xml:space="preserve">Termo de Execução Descentralizada </t>
  </si>
  <si>
    <t xml:space="preserve">Transferência de recursos financeiros, pela concedente ao acordante, para a execução do projeto intitulado "Modernização da infraestrutura de microscopia eletrônica de transmissão do centro de microscopia e microanálise da UFRGS", dorovante denominado PROJETO, descrito no PLANO DE TRABALHO, anexo a este termo de execução descentralizada.</t>
  </si>
  <si>
    <t xml:space="preserve">23081.053571/2021-22</t>
  </si>
  <si>
    <t xml:space="preserve">Fischer S/A</t>
  </si>
  <si>
    <t xml:space="preserve">52.311.529/0096-90</t>
  </si>
  <si>
    <t xml:space="preserve">A Fischer S/A concederá, mediante vagas disponíveis, estágio obrigatório a alunos regularmente matriculados na UFSM e que venham frequentando efetivamente os seus cursos técnicos, tecnológicos e superior</t>
  </si>
  <si>
    <t xml:space="preserve">23081.052089/2018-70</t>
  </si>
  <si>
    <t xml:space="preserve">Fisioterapeuta Lucas Rosinski da Silva </t>
  </si>
  <si>
    <t xml:space="preserve">CPF:002.879.070-74</t>
  </si>
  <si>
    <t xml:space="preserve">23081.055785/2019-19</t>
  </si>
  <si>
    <t xml:space="preserve">FISMA</t>
  </si>
  <si>
    <t xml:space="preserve">Diretoria de Ensino, Pesquisa e Extensão HUSM/EBSERH</t>
  </si>
  <si>
    <t xml:space="preserve">Estágio obrigatório a alunos regularmente matriculados na FISMA e que venham frequentando efetivamente os cursos de Enfermagem, Psicologia, Técnico em Enfermagem, Técnico em Radiologia, Técnico em Radioterapia e Técnico em Instrumentação Cirúrgica, preservando, primeiramente, o interesse do Hospital Universitário de Santa Maria - HUSM/EBSERH.</t>
  </si>
  <si>
    <t xml:space="preserve">O presente termo aditivo tem como objeto prorrogar a vigência por mais 36 (trinta e seis) meses a partir do dia 08 de outubro de 2021.</t>
  </si>
  <si>
    <t xml:space="preserve">23081.036716/2017-44</t>
  </si>
  <si>
    <t xml:space="preserve">Fitness Academia </t>
  </si>
  <si>
    <t xml:space="preserve">05.253.344/0001-26</t>
  </si>
  <si>
    <t xml:space="preserve">Curso de Educação Fisica - Bacharelado</t>
  </si>
  <si>
    <t xml:space="preserve">23081.019927/2016-31</t>
  </si>
  <si>
    <t xml:space="preserve">Flora Agronegócio</t>
  </si>
  <si>
    <t xml:space="preserve">37.641.370/0001-18</t>
  </si>
  <si>
    <t xml:space="preserve">23081.023915/2021-79</t>
  </si>
  <si>
    <t xml:space="preserve">FLORES E LOTTI LTDA - CLÍNICA GERIÁTRICA MÃE MEDIANEIRA</t>
  </si>
  <si>
    <t xml:space="preserve">33.835.568/0001-90</t>
  </si>
  <si>
    <t xml:space="preserve">Curso de Terapia Ocupacional </t>
  </si>
  <si>
    <t xml:space="preserve">23081.035797/2016-84</t>
  </si>
  <si>
    <t xml:space="preserve">Fluence Comunicação Estratégica</t>
  </si>
  <si>
    <t xml:space="preserve">23.098.709/0001-77</t>
  </si>
  <si>
    <t xml:space="preserve">Curso de Comunicação Social - Relações Públicas</t>
  </si>
  <si>
    <t xml:space="preserve">23081.028945/2016-12</t>
  </si>
  <si>
    <t xml:space="preserve">FMC Química do Brasil LTDA</t>
  </si>
  <si>
    <t xml:space="preserve">04.136.367/0002-79</t>
  </si>
  <si>
    <t xml:space="preserve">23081.045020/2021-95</t>
  </si>
  <si>
    <t xml:space="preserve">FOCKINK  INDÚSTRIAS ELÉTRICAS LTDA</t>
  </si>
  <si>
    <t xml:space="preserve">03.021.334/0001-30</t>
  </si>
  <si>
    <t xml:space="preserve">Curso de Administração - PM</t>
  </si>
  <si>
    <t xml:space="preserve">23081.045374/2019-15</t>
  </si>
  <si>
    <t xml:space="preserve">Focus Desenvolvimento Gerencial</t>
  </si>
  <si>
    <t xml:space="preserve">24.769.437/0001-52</t>
  </si>
  <si>
    <t xml:space="preserve">Concessão de estágio obrigatório a alunos regularmente matriculádos na UFSM que venham frequantando efetivamente os cursos técnicos, tecnológicos e superior</t>
  </si>
  <si>
    <t xml:space="preserve">23081.010747/2019-37</t>
  </si>
  <si>
    <t xml:space="preserve">FOIL Ltda (Faculdade Antonio Meneghetti)</t>
  </si>
  <si>
    <t xml:space="preserve">Colégio Politécnico UFSM</t>
  </si>
  <si>
    <r>
      <rPr>
        <sz val="10"/>
        <color rgb="FF000000"/>
        <rFont val="Arial"/>
        <family val="2"/>
      </rPr>
      <t xml:space="preserve">O presente Acordo tem como objeto a conjugação de esforços entre a </t>
    </r>
    <r>
      <rPr>
        <b val="true"/>
        <sz val="10"/>
        <color rgb="FF000000"/>
        <rFont val="Arial"/>
        <family val="2"/>
      </rPr>
      <t xml:space="preserve">UFSM </t>
    </r>
    <r>
      <rPr>
        <sz val="10"/>
        <color rgb="FF000000"/>
        <rFont val="Arial"/>
        <family val="2"/>
      </rPr>
      <t xml:space="preserve">e</t>
    </r>
    <r>
      <rPr>
        <b val="true"/>
        <sz val="10"/>
        <color rgb="FF000000"/>
        <rFont val="Arial"/>
        <family val="2"/>
      </rPr>
      <t xml:space="preserve"> AMF</t>
    </r>
    <r>
      <rPr>
        <sz val="10"/>
        <color rgb="FF000000"/>
        <rFont val="Arial"/>
        <family val="2"/>
      </rPr>
      <t xml:space="preserve"> para propiciar a execução do projeto intitulado “Plataforma para Integração de Sistemas baseada em mapeamento e automação de processos” e de número 049141.</t>
    </r>
  </si>
  <si>
    <t xml:space="preserve">Alencar Macha </t>
  </si>
  <si>
    <t xml:space="preserve">23081.062212/2019-41</t>
  </si>
  <si>
    <t xml:space="preserve">Fonoaudióloga Ana Maria Philipps dos Santos</t>
  </si>
  <si>
    <t xml:space="preserve">065.938.989-45</t>
  </si>
  <si>
    <t xml:space="preserve">Concessão de estágio onbrigatório a alunos regularmente matriculados no curso de graduação em Fonoaudiologia da UFSM e que venham frequentando o curso efetivamente.</t>
  </si>
  <si>
    <t xml:space="preserve">23081.025192/2020-61</t>
  </si>
  <si>
    <t xml:space="preserve">Fonoaudióloga Bianca Bier da Cunha</t>
  </si>
  <si>
    <t xml:space="preserve">35.294.316/0001-18</t>
  </si>
  <si>
    <t xml:space="preserve">23081.022611/2021-94</t>
  </si>
  <si>
    <t xml:space="preserve">FORTALEZA AGRÍCOLA LTDA</t>
  </si>
  <si>
    <t xml:space="preserve">15.650.696/0001-79</t>
  </si>
  <si>
    <t xml:space="preserve">23081.016913/2017-47</t>
  </si>
  <si>
    <t xml:space="preserve">Forteplast Industria e Comercio de Pvc LTDA</t>
  </si>
  <si>
    <t xml:space="preserve">16.555.909/0001-46</t>
  </si>
  <si>
    <t xml:space="preserve">23081.013737/2017-91</t>
  </si>
  <si>
    <t xml:space="preserve">Fox IOT Soluções em Equipamentos e Engenharia Ltda</t>
  </si>
  <si>
    <t xml:space="preserve">27.077.377/0001-03</t>
  </si>
  <si>
    <t xml:space="preserve">23081.057964/2018-18</t>
  </si>
  <si>
    <t xml:space="preserve">FP2 Tecnologia Ltda</t>
  </si>
  <si>
    <t xml:space="preserve">07.931.921/0001-17</t>
  </si>
  <si>
    <t xml:space="preserve">23081.029144/2021-23</t>
  </si>
  <si>
    <t xml:space="preserve">Frigorífico Silva Indústria e Comércio Ltda</t>
  </si>
  <si>
    <t xml:space="preserve">88.728.027/0001-46</t>
  </si>
  <si>
    <t xml:space="preserve">23081.031092/2018-50</t>
  </si>
  <si>
    <t xml:space="preserve">Fruteira do Claudio </t>
  </si>
  <si>
    <t xml:space="preserve">13.212.455/0001-12</t>
  </si>
  <si>
    <t xml:space="preserve">23081.056240/2019-20</t>
  </si>
  <si>
    <t xml:space="preserve">FUJIAN MEDICAL UNIVERSITY (CHINA)</t>
  </si>
  <si>
    <t xml:space="preserve">Departamento de Bioquímica e Biologia Molecular</t>
  </si>
  <si>
    <t xml:space="preserve">Felix Alexandre Antunes Soares</t>
  </si>
  <si>
    <t xml:space="preserve">China</t>
  </si>
  <si>
    <t xml:space="preserve">23081.059370/2018-33</t>
  </si>
  <si>
    <t xml:space="preserve">Fundação ABC </t>
  </si>
  <si>
    <t xml:space="preserve">78.594.025/0001-58</t>
  </si>
  <si>
    <t xml:space="preserve">23081.017029/2016-49</t>
  </si>
  <si>
    <t xml:space="preserve">Fundação ACCIE</t>
  </si>
  <si>
    <t xml:space="preserve">04.443.943/0001-40</t>
  </si>
  <si>
    <t xml:space="preserve">Curso de Jornalismo - PM</t>
  </si>
  <si>
    <t xml:space="preserve">23081.015942/2015-20</t>
  </si>
  <si>
    <t xml:space="preserve">Fundação CPqD</t>
  </si>
  <si>
    <t xml:space="preserve">02.641.663/0001-10</t>
  </si>
  <si>
    <t xml:space="preserve">Curso de Eng. Controle e Automação</t>
  </si>
  <si>
    <t xml:space="preserve">23081.031083/2018-69</t>
  </si>
  <si>
    <t xml:space="preserve">Fundação de Apoio à Pesquisa Agropecuária de Chapadão </t>
  </si>
  <si>
    <t xml:space="preserve">02.311.889/0001-53</t>
  </si>
  <si>
    <t xml:space="preserve">Curso de Agronomia - Campus FW</t>
  </si>
  <si>
    <t xml:space="preserve">23081.013459/2017-72</t>
  </si>
  <si>
    <t xml:space="preserve">Fundação de Apoio a Pesquisa Agropecuária de Mato Grosso - Fundação MT</t>
  </si>
  <si>
    <t xml:space="preserve">70.499.462/0001-80</t>
  </si>
  <si>
    <t xml:space="preserve">23081.048353/2018-71</t>
  </si>
  <si>
    <t xml:space="preserve">Fundação de Atendimento a Deficiência Múltipla - FADEM</t>
  </si>
  <si>
    <t xml:space="preserve">89.370.787/0001-97</t>
  </si>
  <si>
    <t xml:space="preserve">Publico estadual</t>
  </si>
  <si>
    <t xml:space="preserve">23081.011123/2016-94</t>
  </si>
  <si>
    <t xml:space="preserve">Fundação de Atendimento Sócio-Educativo - FASE</t>
  </si>
  <si>
    <t xml:space="preserve">92.956.077/0001-58</t>
  </si>
  <si>
    <t xml:space="preserve">23081.072508/2021-95</t>
  </si>
  <si>
    <t xml:space="preserve">FUNDAÇÃO DE ESTUDOS E PESQUISAS SÓCIOECONÔMICOS - FEPESE</t>
  </si>
  <si>
    <t xml:space="preserve">83.566.299/0001-73</t>
  </si>
  <si>
    <t xml:space="preserve">Curso de Relações Internacionais</t>
  </si>
  <si>
    <t xml:space="preserve">O Convênio tem por objetivo oportunizar estágio curricular, obrigatório ou não, de estudantes regularmente matriculados e com freqüência efetiva nos cursos do(a) UFSM - UNIVERSIDADE FEDERAL DE SANTA MARIA, para o trabalho produtivo na forma da Lei 11.788</t>
  </si>
  <si>
    <t xml:space="preserve">23081.002961/2017-58</t>
  </si>
  <si>
    <t xml:space="preserve">Fundação Escola Técnica Liberato Salzano Vieira da Cunha</t>
  </si>
  <si>
    <t xml:space="preserve">91.683.474/0001-30</t>
  </si>
  <si>
    <t xml:space="preserve">Curso de Formação de Professores para Educ. Prof. - EAD</t>
  </si>
  <si>
    <t xml:space="preserve">Concessão de estágio obrigatório a alunos regularmente matriculados na UFSM e que venham frequentando efetivamente os seus cursos técnicos, tecnológicos e de superior.</t>
  </si>
  <si>
    <t xml:space="preserve">23081.006214/2020-94</t>
  </si>
  <si>
    <t xml:space="preserve">Fundação Estadual de Proteção Ambiental Henrique Luis Roessler (FEPAM)</t>
  </si>
  <si>
    <t xml:space="preserve">93.859.817/0001-09</t>
  </si>
  <si>
    <t xml:space="preserve">Curso de Engenharia Florestal</t>
  </si>
  <si>
    <t xml:space="preserve">A FEPAM concederá estágio curricular obrigatório a alunos regularmente matriculados nos cursos de nível médio, técnico, tecnológico e de graduação da UFSM, e que venham frequentando efetiva e normalmente os cursos da referida Instituição.</t>
  </si>
  <si>
    <t xml:space="preserve">23081.057112/2020-37</t>
  </si>
  <si>
    <t xml:space="preserve">FUNDAÇÃO GAZETA – JORNALÍSTICA FRANCISCO JOSÉ FRANTZ</t>
  </si>
  <si>
    <t xml:space="preserve">93.303.543/0001-69</t>
  </si>
  <si>
    <t xml:space="preserve">COORDENADORIA DE COMUNICAÇÃO SOCIAL</t>
  </si>
  <si>
    <t xml:space="preserve">Objetiva o presente Convênio estabelecer intercâmbio, em mútua colaboração e união de esforços para, através da execução de serviços de radiodifusão sonora (Rádio) e de sons e imagens (televisão) educativos, sem fins lucrativos, o qual a FUNDAÇÃO está buscando a concessão e permissão junto ao poder concedente (Ministério das Comunicações) de forma que possibilite a UFSM um intercâmbio de programação e desenvolvimento de atividades acadêmicas, no que couber, com vistas ao desenvolvimento do ensino, da pesquisa e da extensão.</t>
  </si>
  <si>
    <t xml:space="preserve">23081.022305/2018-52</t>
  </si>
  <si>
    <t xml:space="preserve">Fundação Habitacional do Exército - FHE </t>
  </si>
  <si>
    <t xml:space="preserve">00.643.742/0001-35</t>
  </si>
  <si>
    <t xml:space="preserve">O presente convênio tem por finalidade viabilizar o acesso aos produtos e serviços disponibilizados pela conveniada aos servidores ativos e inativos e pensionistas da Convenente. </t>
  </si>
  <si>
    <t xml:space="preserve">23081.015374/2015-67</t>
  </si>
  <si>
    <t xml:space="preserve">Fundação Hermann Weege - Zoo Pomerode</t>
  </si>
  <si>
    <t xml:space="preserve">83.495.929/0001-66</t>
  </si>
  <si>
    <t xml:space="preserve">23081.042766/2017-61</t>
  </si>
  <si>
    <t xml:space="preserve">Fundação Irmão Jose Otão</t>
  </si>
  <si>
    <t xml:space="preserve">88.483.276/001-19</t>
  </si>
  <si>
    <t xml:space="preserve">Curso de Engenharia Elétrica </t>
  </si>
  <si>
    <t xml:space="preserve">23081.006455/2018-19</t>
  </si>
  <si>
    <t xml:space="preserve">Fundação Maronna </t>
  </si>
  <si>
    <t xml:space="preserve">89.622.062/0001-49</t>
  </si>
  <si>
    <t xml:space="preserve">Depto. de Extensão Rural </t>
  </si>
  <si>
    <t xml:space="preserve">O presente Acordo tem como objeto a cojugação de esforços entre a UFSM e a Fundação Maronna para propiciar o desenvolvimento de Ações de Extensão e pesquisa na forma de parceria. </t>
  </si>
  <si>
    <t xml:space="preserve">Vicente Selestino Pires Silveira </t>
  </si>
  <si>
    <t xml:space="preserve">23081.055281/2018-18</t>
  </si>
  <si>
    <t xml:space="preserve">Fundação MO`Â</t>
  </si>
  <si>
    <t xml:space="preserve">02.122.898/0001-04</t>
  </si>
  <si>
    <t xml:space="preserve">Departamento de Geociência</t>
  </si>
  <si>
    <r>
      <rPr>
        <sz val="10"/>
        <rFont val="Arial"/>
        <family val="2"/>
      </rPr>
      <t xml:space="preserve">Tem como objeto a conjugação de esforços entre a </t>
    </r>
    <r>
      <rPr>
        <b val="true"/>
        <sz val="10"/>
        <rFont val="Arial"/>
        <family val="2"/>
      </rPr>
      <t xml:space="preserve">UFSM </t>
    </r>
    <r>
      <rPr>
        <sz val="10"/>
        <rFont val="Arial"/>
        <family val="2"/>
      </rPr>
      <t xml:space="preserve">e</t>
    </r>
    <r>
      <rPr>
        <b val="true"/>
        <sz val="10"/>
        <rFont val="Arial"/>
        <family val="2"/>
      </rPr>
      <t xml:space="preserve"> </t>
    </r>
    <r>
      <rPr>
        <sz val="10"/>
        <rFont val="Arial"/>
        <family val="2"/>
      </rPr>
      <t xml:space="preserve">a</t>
    </r>
    <r>
      <rPr>
        <b val="true"/>
        <sz val="10"/>
        <rFont val="Arial"/>
        <family val="2"/>
      </rPr>
      <t xml:space="preserve"> Fundação MO’Ã</t>
    </r>
    <r>
      <rPr>
        <sz val="10"/>
        <rFont val="Arial"/>
        <family val="2"/>
      </rPr>
      <t xml:space="preserve"> para estabelecer parceria entre as partes no âmbito do estudo da pesquisa e da extensão com a finalidade de promover a mobilização, a sensibilização e a consciência ecológica na defesa do equilíbrio do meio ambiente.</t>
    </r>
  </si>
  <si>
    <t xml:space="preserve">Chefia de Departamento </t>
  </si>
  <si>
    <t xml:space="preserve">23081.026075/2017-10</t>
  </si>
  <si>
    <t xml:space="preserve">Fundação Monsenhor Vitor Battistella (Complexo Luz e Alegria)</t>
  </si>
  <si>
    <t xml:space="preserve">05.363.283/0001-50</t>
  </si>
  <si>
    <t xml:space="preserve">23081.044769/2020-34</t>
  </si>
  <si>
    <t xml:space="preserve">Fundação Movimento Universitário de Desenvolvimento Econômico e Social - MUDES</t>
  </si>
  <si>
    <t xml:space="preserve">33.663.519/0001-09</t>
  </si>
  <si>
    <t xml:space="preserve">23081.025139/2017-65</t>
  </si>
  <si>
    <t xml:space="preserve">Fundação Municipal de Artes de Montenegro - FUNDARTE</t>
  </si>
  <si>
    <t xml:space="preserve">90.896.275/0001-48</t>
  </si>
  <si>
    <t xml:space="preserve">23081.041918/2017-16</t>
  </si>
  <si>
    <t xml:space="preserve">Fundação Municipal de Saúde de Santa Rosa - FUMSSAR</t>
  </si>
  <si>
    <t xml:space="preserve">01.273.394/0001-94</t>
  </si>
  <si>
    <t xml:space="preserve">CCS/CCSH</t>
  </si>
  <si>
    <t xml:space="preserve">Curso de Medicina/ Curso de Emfermagem - PM/ Curso de Psicologia</t>
  </si>
  <si>
    <t xml:space="preserve">23081.030299/2016-45</t>
  </si>
  <si>
    <t xml:space="preserve">Fundação para o Desenvolvimento de Recursos Humanos - FDRH - Realização de Estágio</t>
  </si>
  <si>
    <t xml:space="preserve">87.136.883/0001-40</t>
  </si>
  <si>
    <t xml:space="preserve">Concessão de estágio obrigatório e não obrigatório, entendendo o estágio como uma Estratégia de Preparação Gera para o Trabalho e o Exercício da Cidadania, que complementa o Processo de Ensino e Aprendizagem</t>
  </si>
  <si>
    <t xml:space="preserve">23081.048673/2018-21</t>
  </si>
  <si>
    <t xml:space="preserve">Fundação Parque Tecnológico Itaipu</t>
  </si>
  <si>
    <t xml:space="preserve">07.769.688/0001-18</t>
  </si>
  <si>
    <t xml:space="preserve">Curso de Engenharia da Computação</t>
  </si>
  <si>
    <t xml:space="preserve">23081.026894/2016-86</t>
  </si>
  <si>
    <t xml:space="preserve">Fundação Universidade Caxias do Sul</t>
  </si>
  <si>
    <t xml:space="preserve">88.648.761/0001-03</t>
  </si>
  <si>
    <t xml:space="preserve">Curso de Medicina</t>
  </si>
  <si>
    <t xml:space="preserve">23081.001947/2020-32</t>
  </si>
  <si>
    <t xml:space="preserve">Fundação Universidade de Caxias do Sul (UCS)</t>
  </si>
  <si>
    <t xml:space="preserve">Concessão de estágio obrigatório a alunos regularmente matriculados na UCS e que venham frequentando efetivamente o curso de Medicina, preservando, primeiramente, o interesse do Hospital Universitário de Santa Maria – HUSM/EBSERH.</t>
  </si>
  <si>
    <t xml:space="preserve">Fundação Universidade de Santa Catarina/ Centro de Ciências Agroveterinárias - UDESC/CAV</t>
  </si>
  <si>
    <t xml:space="preserve">83.891.283/0001-36</t>
  </si>
  <si>
    <t xml:space="preserve">A UDESC/CAV e a UFSM concederão reciprocamente estágios obrigatórios a alunos regularmente matriculados e que venham frequetando efetivamente seus cursos.</t>
  </si>
  <si>
    <t xml:space="preserve">23081.023601/2021-76</t>
  </si>
  <si>
    <t xml:space="preserve">Fundação Universidade Empresa de Tecnologia e Ciências - FUNDATEC</t>
  </si>
  <si>
    <t xml:space="preserve">87.878.476/0001-08</t>
  </si>
  <si>
    <t xml:space="preserve">23081.058099/2020-33</t>
  </si>
  <si>
    <t xml:space="preserve">FUNDAÇÃO UNIVERSIDADE FEDERAL DO PAMPA - UNIPAMPA</t>
  </si>
  <si>
    <t xml:space="preserve">09.341.233/0001-22</t>
  </si>
  <si>
    <t xml:space="preserve">Curso de Medicina Veterinária/ HVU</t>
  </si>
  <si>
    <t xml:space="preserve">O presente Convênio tem por finalidade o estabelecimento e o desenvolvimento de avidades de estágio de estudantes da Universidade Federal do Pampa e da UNIVERSIDADE FEDERAL DE SANTA MARIA, compreendendo estágios obrigatórios, nos planos de formação de cursos de graduação.</t>
  </si>
  <si>
    <t xml:space="preserve">23081.043216/2019-21</t>
  </si>
  <si>
    <t xml:space="preserve">Fundação Vale do Taquari de Educação de Desenvolvimento Social- FUVATES/ UNIVATES </t>
  </si>
  <si>
    <t xml:space="preserve">04.008.342/0001-09</t>
  </si>
  <si>
    <t xml:space="preserve">Gerência de Ensino e Pesquisa- GEP </t>
  </si>
  <si>
    <r>
      <rPr>
        <sz val="10"/>
        <rFont val="Arial"/>
        <family val="2"/>
      </rPr>
      <t xml:space="preserve">Concessão de estágio obrigatório a alunos regularmente matriculados na </t>
    </r>
    <r>
      <rPr>
        <b val="true"/>
        <sz val="10"/>
        <rFont val="Arial"/>
        <family val="2"/>
      </rPr>
      <t xml:space="preserve">UNIVATES</t>
    </r>
    <r>
      <rPr>
        <sz val="10"/>
        <rFont val="Arial"/>
        <family val="2"/>
      </rPr>
      <t xml:space="preserve"> e que venham frequentando efetivamente o curso de graduação em </t>
    </r>
    <r>
      <rPr>
        <b val="true"/>
        <sz val="10"/>
        <rFont val="Arial"/>
        <family val="2"/>
      </rPr>
      <t xml:space="preserve">Medicina </t>
    </r>
    <r>
      <rPr>
        <sz val="10"/>
        <rFont val="Arial"/>
        <family val="2"/>
      </rPr>
      <t xml:space="preserve">preservando, primeiramente, o interesse do </t>
    </r>
    <r>
      <rPr>
        <b val="true"/>
        <sz val="10"/>
        <rFont val="Arial"/>
        <family val="2"/>
      </rPr>
      <t xml:space="preserve">Hospital Universitário de Santa Maria – HUSM/EBSERH.</t>
    </r>
  </si>
  <si>
    <t xml:space="preserve">GEP/HUSM </t>
  </si>
  <si>
    <t xml:space="preserve">23081.011069/2015-04</t>
  </si>
  <si>
    <t xml:space="preserve">Fundación de Minima Invasión Jesús Usón</t>
  </si>
  <si>
    <t xml:space="preserve">Departamento Clínica de Pequenos Animais - CPA</t>
  </si>
  <si>
    <t xml:space="preserve">Mauricio Veloso Brun </t>
  </si>
  <si>
    <t xml:space="preserve">Espanha</t>
  </si>
  <si>
    <t xml:space="preserve">23081.060885/2020-09</t>
  </si>
  <si>
    <t xml:space="preserve">FUNDEP para execução do projeto "Plataforma digital para o mapeamento e análise de tecnologias espáciais brasileiras da Agência Espacial Brasileira" TED AEB</t>
  </si>
  <si>
    <t xml:space="preserve">18.720.938/0001-41</t>
  </si>
  <si>
    <t xml:space="preserve">166/2020</t>
  </si>
  <si>
    <t xml:space="preserve">Contrato de Fundação</t>
  </si>
  <si>
    <t xml:space="preserve">Constitui objeto deste instrumento a contratação da Fundação de Desenvolvimento da Pesquisa – FUNDEP com a finalidade de dar apoio e suportar a operacionalização do Projeto de Extensão intitulado “Plataforma Digital para o Mapeamento e Análise de Tecnologias Espaciais Brasileiras da Agência Espacial Brasileira”, que serviu de base para celebração do TED Nº 20/2020, o qual foi instruído na UFSM por meio do processo administrativo nº 23081.054548/2020-74 e tem como objeto “desenvolvimento de um sistema online para Mapeamento e Análise das Tecnologias Espaciais Brasileiras – "Sistema MAPTEC”, e demais instrumentos que substituirão este nos anos subsequentes.</t>
  </si>
  <si>
    <t xml:space="preserve">23081.060126/2020-38</t>
  </si>
  <si>
    <t xml:space="preserve">FUNDEP para execução do projeto "Programa Segundo Tempo" TED SNELIS/Ministério da Cidadania</t>
  </si>
  <si>
    <t xml:space="preserve">Contratação da FUNDEP para execução do projeto "Programa Segundo Tempo - UFSM Paradesporto e Universitário", que serviu de base para a celebração do TED n 02/2020 - SNELIS (processo 23081.032565/2020-51) e tem como objeto a implantação de 02 núcleos de esporte educacional para desenvolvimento do Programa Segundo Tempo. </t>
  </si>
  <si>
    <t xml:space="preserve">Luciana Erina Palma Viana</t>
  </si>
  <si>
    <t xml:space="preserve">23081.005824/2021-51</t>
  </si>
  <si>
    <t xml:space="preserve">FUNDO MUNICIPAL DE PIRAPORA DO BOM JESUS - VIGILÂNCIA SANITÁRIA PBJ</t>
  </si>
  <si>
    <t xml:space="preserve">13.894.983/0001- 07</t>
  </si>
  <si>
    <t xml:space="preserve">23081.011875/2016-55</t>
  </si>
  <si>
    <t xml:space="preserve">Funerária São Martinho</t>
  </si>
  <si>
    <t xml:space="preserve">05.398.695/0001-25</t>
  </si>
  <si>
    <t xml:space="preserve">Concessão de estágio obrigatório e/ou não obrigatório a alunos regularmente matriculados na UFSM  e que venham frequentando efetivamente o curso de Administração.</t>
  </si>
  <si>
    <t xml:space="preserve">23081.031130/2019-55</t>
  </si>
  <si>
    <t xml:space="preserve">FUNOESC/ UNOESC</t>
  </si>
  <si>
    <t xml:space="preserve">84.592.369/0001-20</t>
  </si>
  <si>
    <t xml:space="preserve">Hospital Veterinário Universitário </t>
  </si>
  <si>
    <t xml:space="preserve">23081.060613/2018-86</t>
  </si>
  <si>
    <t xml:space="preserve">Future Estágios e Efetivos </t>
  </si>
  <si>
    <t xml:space="preserve">97.537.462/0001-84</t>
  </si>
  <si>
    <t xml:space="preserve">Curso de Licenciatura em Sociologia a Distância </t>
  </si>
  <si>
    <t xml:space="preserve">Este Convênio tem por objetivo a prestação de serviços, de forma não exclusiva, do Agente de Integração na intermediação de oportunidades de complementação educacional a alunos regularmente matriculados na Instituição de Ensino, através da realização de estágios supervisionados junto à unidades concedentes, jurídicas de direito público ou privado, nos termos da Lei n°11.788 de 25 de setembro de 2008.</t>
  </si>
  <si>
    <t xml:space="preserve">23081.038301/2020-19</t>
  </si>
  <si>
    <t xml:space="preserve">G. B. Bittencourt - ALF NC Negócios Criativos</t>
  </si>
  <si>
    <t xml:space="preserve">29.468.231/0001-06</t>
  </si>
  <si>
    <t xml:space="preserve">Curso de Relações Públicas - FW</t>
  </si>
  <si>
    <t xml:space="preserve">23081.025789/2021-97</t>
  </si>
  <si>
    <t xml:space="preserve">Galapos Consultoria e Participações LTDA</t>
  </si>
  <si>
    <t xml:space="preserve">13.020.940/0001-94</t>
  </si>
  <si>
    <t xml:space="preserve">23081.030415/2017-15</t>
  </si>
  <si>
    <t xml:space="preserve">Galponeira Agropecuária </t>
  </si>
  <si>
    <t xml:space="preserve">15.364.762/0001-44</t>
  </si>
  <si>
    <t xml:space="preserve">23081.041515/2016-88</t>
  </si>
  <si>
    <t xml:space="preserve">Gaúcha Melhoramento e Avanço em Genética Ltda-ME (GMAX)</t>
  </si>
  <si>
    <t xml:space="preserve">13.641.918/0001-61</t>
  </si>
  <si>
    <t xml:space="preserve">23081.040993/2020-57</t>
  </si>
  <si>
    <t xml:space="preserve">GC Desenhos LTDA</t>
  </si>
  <si>
    <t xml:space="preserve">14.856.853/0001-34</t>
  </si>
  <si>
    <t xml:space="preserve">23081.043854/2016-07</t>
  </si>
  <si>
    <t xml:space="preserve">GDC Alimentos S.A - Gomes da Costa</t>
  </si>
  <si>
    <t xml:space="preserve">02.279.324/0001-36</t>
  </si>
  <si>
    <t xml:space="preserve">Concedessão de estágio obrigatório a alunos regularmente matriculados na UFSM e que venham frequentando efetivamente os seus cursos técnicos, tecnológicos e superior.</t>
  </si>
  <si>
    <t xml:space="preserve">23081.005777/2019-21</t>
  </si>
  <si>
    <t xml:space="preserve">Gelnex Indústria e Comércio Ltda</t>
  </si>
  <si>
    <t xml:space="preserve">02.001.597/0004-67</t>
  </si>
  <si>
    <t xml:space="preserve">Curso de Engenharia  Química</t>
  </si>
  <si>
    <t xml:space="preserve">23081.022271/2017-15</t>
  </si>
  <si>
    <t xml:space="preserve">Geração YZ</t>
  </si>
  <si>
    <t xml:space="preserve">15.091.083.0001-49</t>
  </si>
  <si>
    <t xml:space="preserve">23081.043271/2020-54</t>
  </si>
  <si>
    <t xml:space="preserve">Gerdau Aços Longos S.A.</t>
  </si>
  <si>
    <t xml:space="preserve">07.358.761/0187-00</t>
  </si>
  <si>
    <t xml:space="preserve">23081.020336/2018-79</t>
  </si>
  <si>
    <t xml:space="preserve">Gestão DS</t>
  </si>
  <si>
    <t xml:space="preserve">23.640.571/0001-96</t>
  </si>
  <si>
    <t xml:space="preserve">23081.022142/2020-22</t>
  </si>
  <si>
    <t xml:space="preserve">GFA Condicionamento Físico LTDA - 255 Crossfit</t>
  </si>
  <si>
    <t xml:space="preserve">31.045.747/0001-90</t>
  </si>
  <si>
    <t xml:space="preserve">23081.016675/2015-16</t>
  </si>
  <si>
    <t xml:space="preserve">Gilmaq Equipamentos</t>
  </si>
  <si>
    <t xml:space="preserve">23.026.017/0001-13</t>
  </si>
  <si>
    <t xml:space="preserve">23081.036207/2019-83</t>
  </si>
  <si>
    <t xml:space="preserve">Girardini Silva Gestão de Pessoas EIRELI (INOVARH - Recursos Humanos) </t>
  </si>
  <si>
    <t xml:space="preserve">00.389.617/0001-40</t>
  </si>
  <si>
    <r>
      <rPr>
        <sz val="10"/>
        <rFont val="Arial"/>
        <family val="2"/>
      </rPr>
      <t xml:space="preserve">Tem por objetivo o estabelecimento e a manutenção de um acordo de cooperação recíproca entre os partícipes, visando o desenvolvimento de atividades conjuntas capazes de propiciarem a plena operacionalização da Lei n. 11.788/08, que trata de </t>
    </r>
    <r>
      <rPr>
        <b val="true"/>
        <sz val="10"/>
        <rFont val="Arial"/>
        <family val="2"/>
      </rPr>
      <t xml:space="preserve">Estágio de Estudantes</t>
    </r>
    <r>
      <rPr>
        <sz val="10"/>
        <rFont val="Arial"/>
        <family val="2"/>
      </rPr>
      <t xml:space="preserve">, obrigatório ou não, entendido o </t>
    </r>
    <r>
      <rPr>
        <b val="true"/>
        <sz val="10"/>
        <rFont val="Arial"/>
        <family val="2"/>
      </rPr>
      <t xml:space="preserve">Estágio</t>
    </r>
    <r>
      <rPr>
        <sz val="10"/>
        <rFont val="Arial"/>
        <family val="2"/>
      </rPr>
      <t xml:space="preserve"> como uma </t>
    </r>
    <r>
      <rPr>
        <b val="true"/>
        <sz val="10"/>
        <rFont val="Arial"/>
        <family val="2"/>
      </rPr>
      <t xml:space="preserve">Estratégia de Preparação Geral para o Trabalho e o Exercício da Cidadania, </t>
    </r>
    <r>
      <rPr>
        <sz val="10"/>
        <rFont val="Arial"/>
        <family val="2"/>
      </rPr>
      <t xml:space="preserve">que complementa o Processo de </t>
    </r>
    <r>
      <rPr>
        <b val="true"/>
        <sz val="10"/>
        <rFont val="Arial"/>
        <family val="2"/>
      </rPr>
      <t xml:space="preserve">Ensino </t>
    </r>
    <r>
      <rPr>
        <sz val="10"/>
        <rFont val="Arial"/>
        <family val="2"/>
      </rPr>
      <t xml:space="preserve">e</t>
    </r>
    <r>
      <rPr>
        <b val="true"/>
        <sz val="10"/>
        <rFont val="Arial"/>
        <family val="2"/>
      </rPr>
      <t xml:space="preserve"> Aprendizagem</t>
    </r>
    <r>
      <rPr>
        <sz val="10"/>
        <rFont val="Arial"/>
        <family val="2"/>
      </rPr>
      <t xml:space="preserve">.</t>
    </r>
  </si>
  <si>
    <t xml:space="preserve">23081.031612/2018-24</t>
  </si>
  <si>
    <t xml:space="preserve">Girleu Bevilaqua G.B. Centro de Formação e Treinamento Regional - CEFOR </t>
  </si>
  <si>
    <t xml:space="preserve">07.500.000/0001-08</t>
  </si>
  <si>
    <t xml:space="preserve">EAD</t>
  </si>
  <si>
    <t xml:space="preserve">Curso de Pedagogia a Distância -EAD </t>
  </si>
  <si>
    <t xml:space="preserve">Tem o objetivo o estabelecimento e a manutenção de um Esquema de Cooperação Recíproca entre os participes,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Ensino Aprendizagem.</t>
  </si>
  <si>
    <t xml:space="preserve">23081.056087/2018-50</t>
  </si>
  <si>
    <t xml:space="preserve">GMC Contabilidade </t>
  </si>
  <si>
    <t xml:space="preserve">05.829.590/0001-83</t>
  </si>
  <si>
    <t xml:space="preserve">23081.025952/2020-31</t>
  </si>
  <si>
    <t xml:space="preserve">GoFit Assessoria Esportiva LTDA</t>
  </si>
  <si>
    <t xml:space="preserve">32.195.391/0001-33</t>
  </si>
  <si>
    <t xml:space="preserve">23081.050475/2017-46</t>
  </si>
  <si>
    <t xml:space="preserve">Grammatos - Junior</t>
  </si>
  <si>
    <t xml:space="preserve">Curso de Letras - Bacharelado -Portugês/Literaturas</t>
  </si>
  <si>
    <t xml:space="preserve">Conjugação de esforços entre a UFSM e a Empresa Júnior Grámmatos Junior, em processo de constituição, de modo a propiciar, principalmente, em acordo com a Resolução 012/2017, a qual aprova o regulamento que normatiza a criação e organização das empresas juniores na Universidade Federal de Santa Maria.</t>
  </si>
  <si>
    <t xml:space="preserve">Maria Eduarda Figueira de Campos Vasconcelos</t>
  </si>
  <si>
    <t xml:space="preserve">23081.029963/2017-94</t>
  </si>
  <si>
    <t xml:space="preserve">Granja 4 Irmãos S/A Agropecuária Indústria e Comércio</t>
  </si>
  <si>
    <t xml:space="preserve">92.193.135/0002-10</t>
  </si>
  <si>
    <t xml:space="preserve">FW-CESNORS</t>
  </si>
  <si>
    <t xml:space="preserve">Curso de Agronomia - FW-CESNORS </t>
  </si>
  <si>
    <t xml:space="preserve">23081.048649/2019-72</t>
  </si>
  <si>
    <t xml:space="preserve">Granja Bordignon</t>
  </si>
  <si>
    <t xml:space="preserve">364.007.000-30</t>
  </si>
  <si>
    <t xml:space="preserve">23081.008863/2019-96</t>
  </si>
  <si>
    <t xml:space="preserve">Grêmio Footaball Porto Alegrense</t>
  </si>
  <si>
    <t xml:space="preserve">92.797.901/0001-74</t>
  </si>
  <si>
    <t xml:space="preserve">Curso de Comunicação Social - Relações Públicas </t>
  </si>
  <si>
    <t xml:space="preserve">23081.017806/2018-17</t>
  </si>
  <si>
    <t xml:space="preserve">Grêmio Mania </t>
  </si>
  <si>
    <t xml:space="preserve">87.287.413/0001-87</t>
  </si>
  <si>
    <t xml:space="preserve">23081.021587/2018-71</t>
  </si>
  <si>
    <t xml:space="preserve">Grupo de Apoio e Incentivo a Adoção de Santa Maria - GAIA</t>
  </si>
  <si>
    <t xml:space="preserve">PRE </t>
  </si>
  <si>
    <t xml:space="preserve">Propiciar condições para o estabelecimento de ações conjuntas de cunho técnico, científico e cultural, entre a ufsm e a GAIA SM, na forma mais conveniente a ambas as instituições fundamentalmente voltadas para a promoção da dignidade e do direito à convivência familiar e comunitária de todas as crianças e adolescentes bem como da educação para o exercicio da atitude adotiva.</t>
  </si>
  <si>
    <t xml:space="preserve">23081.014464/2015-31</t>
  </si>
  <si>
    <t xml:space="preserve">Grupo Hospitalar Conceição</t>
  </si>
  <si>
    <t xml:space="preserve">92.787.118/0001-20</t>
  </si>
  <si>
    <t xml:space="preserve">Viabilizar a realização de ações de interesse comum no desenvolvimento do ensino, pesquisa e extensão, especialmente no que diz respeito à troca de conhecimentos e serviços, reforçando relações entre os partícipes e abrindo possibilidade de ação cooperativa visando o desenvolvimento das entidades e da população por elas atendidas. Aconcessão de vagas anuais para campo de estágio para alunos da UFSM mediante contrapartidas ao GHC.</t>
  </si>
  <si>
    <t xml:space="preserve">Grupo Hospitalar Conceição </t>
  </si>
  <si>
    <t xml:space="preserve">Curso de Medicina </t>
  </si>
  <si>
    <t xml:space="preserve">O presente termo aditivo tem como objetivo acrescentar à cláusula segunda "DOS ESTAGIOS" do termo de Cooperação técnica 63/2016, o que segue: O GHC concederá até 04(quatro) vagas para alunos matriculados no curso de graduação em odontologia indicados pela UFSM, conforme disponibilidade nas unidades GHC.</t>
  </si>
  <si>
    <r>
      <rPr>
        <sz val="10"/>
        <rFont val="Arial"/>
        <family val="2"/>
      </rPr>
      <t xml:space="preserve">O presente termo aditivo tem como objeto renovar a vigência do Termo de Cooperação Técnica, assinado em 25 de maio 2016, por mais </t>
    </r>
    <r>
      <rPr>
        <b val="true"/>
        <sz val="10"/>
        <rFont val="Arial"/>
        <family val="2"/>
      </rPr>
      <t xml:space="preserve">36 meses</t>
    </r>
    <r>
      <rPr>
        <sz val="10"/>
        <rFont val="Arial"/>
        <family val="2"/>
      </rPr>
      <t xml:space="preserve">, </t>
    </r>
    <r>
      <rPr>
        <b val="true"/>
        <sz val="10"/>
        <rFont val="Arial"/>
        <family val="2"/>
      </rPr>
      <t xml:space="preserve">até 25 de maio de 2022</t>
    </r>
    <r>
      <rPr>
        <sz val="10"/>
        <rFont val="Arial"/>
        <family val="2"/>
      </rPr>
      <t xml:space="preserve">, e na Cláusula Segunda, alterar o número de vagas e a periodicidade das já ofertadas pelo</t>
    </r>
    <r>
      <rPr>
        <b val="true"/>
        <sz val="10"/>
        <rFont val="Arial"/>
        <family val="2"/>
      </rPr>
      <t xml:space="preserve"> GHC</t>
    </r>
    <r>
      <rPr>
        <sz val="10"/>
        <rFont val="Arial"/>
        <family val="2"/>
      </rPr>
      <t xml:space="preserve"> a</t>
    </r>
    <r>
      <rPr>
        <b val="true"/>
        <sz val="10"/>
        <rFont val="Arial"/>
        <family val="2"/>
      </rPr>
      <t xml:space="preserve"> UFSM</t>
    </r>
    <r>
      <rPr>
        <sz val="10"/>
        <rFont val="Arial"/>
        <family val="2"/>
      </rPr>
      <t xml:space="preserve">. que passará a ter a seguinte redação:  até </t>
    </r>
    <r>
      <rPr>
        <b val="true"/>
        <sz val="10"/>
        <rFont val="Arial"/>
        <family val="2"/>
      </rPr>
      <t xml:space="preserve">04 </t>
    </r>
    <r>
      <rPr>
        <sz val="10"/>
        <rFont val="Arial"/>
        <family val="2"/>
      </rPr>
      <t xml:space="preserve">(quatro) vagas semestrais para estágio dos alunos do Curso de </t>
    </r>
    <r>
      <rPr>
        <b val="true"/>
        <sz val="10"/>
        <rFont val="Arial"/>
        <family val="2"/>
      </rPr>
      <t xml:space="preserve">Odontologia</t>
    </r>
    <r>
      <rPr>
        <sz val="10"/>
        <rFont val="Arial"/>
        <family val="2"/>
      </rPr>
      <t xml:space="preserve">, até </t>
    </r>
    <r>
      <rPr>
        <b val="true"/>
        <sz val="10"/>
        <rFont val="Arial"/>
        <family val="2"/>
      </rPr>
      <t xml:space="preserve">06</t>
    </r>
    <r>
      <rPr>
        <sz val="10"/>
        <rFont val="Arial"/>
        <family val="2"/>
      </rPr>
      <t xml:space="preserve"> (seis) vagas semestrais para estágio dos alunos do Curso de </t>
    </r>
    <r>
      <rPr>
        <b val="true"/>
        <sz val="10"/>
        <rFont val="Arial"/>
        <family val="2"/>
      </rPr>
      <t xml:space="preserve">Terapia Ocupaciona</t>
    </r>
    <r>
      <rPr>
        <sz val="10"/>
        <rFont val="Arial"/>
        <family val="2"/>
      </rPr>
      <t xml:space="preserve">, até</t>
    </r>
    <r>
      <rPr>
        <b val="true"/>
        <sz val="10"/>
        <rFont val="Arial"/>
        <family val="2"/>
      </rPr>
      <t xml:space="preserve"> 20</t>
    </r>
    <r>
      <rPr>
        <sz val="10"/>
        <rFont val="Arial"/>
        <family val="2"/>
      </rPr>
      <t xml:space="preserve"> (vinte) vagas semestrais para estágio dos alunos do Curso de </t>
    </r>
    <r>
      <rPr>
        <b val="true"/>
        <sz val="10"/>
        <rFont val="Arial"/>
        <family val="2"/>
      </rPr>
      <t xml:space="preserve">Medicina</t>
    </r>
    <r>
      <rPr>
        <sz val="10"/>
        <rFont val="Arial"/>
        <family val="2"/>
      </rPr>
      <t xml:space="preserve">, até </t>
    </r>
    <r>
      <rPr>
        <b val="true"/>
        <sz val="10"/>
        <rFont val="Arial"/>
        <family val="2"/>
      </rPr>
      <t xml:space="preserve">04</t>
    </r>
    <r>
      <rPr>
        <sz val="10"/>
        <rFont val="Arial"/>
        <family val="2"/>
      </rPr>
      <t xml:space="preserve"> (quatro) vagas semestrais para estágio dos alunos do Curso de </t>
    </r>
    <r>
      <rPr>
        <b val="true"/>
        <sz val="10"/>
        <rFont val="Arial"/>
        <family val="2"/>
      </rPr>
      <t xml:space="preserve">Farmácia</t>
    </r>
    <r>
      <rPr>
        <sz val="10"/>
        <rFont val="Arial"/>
        <family val="2"/>
      </rPr>
      <t xml:space="preserve">, e  </t>
    </r>
    <r>
      <rPr>
        <b val="true"/>
        <sz val="10"/>
        <rFont val="Arial"/>
        <family val="2"/>
      </rPr>
      <t xml:space="preserve">06</t>
    </r>
    <r>
      <rPr>
        <sz val="10"/>
        <rFont val="Arial"/>
        <family val="2"/>
      </rPr>
      <t xml:space="preserve"> (seis) vagas semestrais para estágio dos alunos do Curso de </t>
    </r>
    <r>
      <rPr>
        <b val="true"/>
        <sz val="10"/>
        <rFont val="Arial"/>
        <family val="2"/>
      </rPr>
      <t xml:space="preserve">Fisioterapia</t>
    </r>
    <r>
      <rPr>
        <sz val="10"/>
        <rFont val="Arial"/>
        <family val="2"/>
      </rPr>
      <t xml:space="preserve">.
</t>
    </r>
  </si>
  <si>
    <t xml:space="preserve">23081.030298/2016-09</t>
  </si>
  <si>
    <t xml:space="preserve">Grupo JMT</t>
  </si>
  <si>
    <t xml:space="preserve">89.938.773/0001-27</t>
  </si>
  <si>
    <t xml:space="preserve">23081.047149/2019-13</t>
  </si>
  <si>
    <t xml:space="preserve">Guarda Nova Consultoria Agropecuária Ltda.</t>
  </si>
  <si>
    <t xml:space="preserve">11.512.295/0001-00</t>
  </si>
  <si>
    <t xml:space="preserve">23081.047354/2019-89</t>
  </si>
  <si>
    <t xml:space="preserve">GWTK</t>
  </si>
  <si>
    <t xml:space="preserve">07.652.549/0001-00</t>
  </si>
  <si>
    <t xml:space="preserve">23081.031772/2016-10</t>
  </si>
  <si>
    <t xml:space="preserve">HCC Projetos Elétricos </t>
  </si>
  <si>
    <t xml:space="preserve">07.261.798/0002-55</t>
  </si>
  <si>
    <t xml:space="preserve">23081.056282/2021-85</t>
  </si>
  <si>
    <t xml:space="preserve">HEINEN STRAUSS ARQUITETURA E ENGENHARIA LTDA</t>
  </si>
  <si>
    <t xml:space="preserve">29.981.150/0001-05</t>
  </si>
  <si>
    <t xml:space="preserve">23081.008927/2020-92</t>
  </si>
  <si>
    <t xml:space="preserve">Hercosul Alimentos Ltda</t>
  </si>
  <si>
    <t xml:space="preserve">03.252.545/0001-83</t>
  </si>
  <si>
    <t xml:space="preserve">23081.050214/2019-98</t>
  </si>
  <si>
    <t xml:space="preserve">Hochschule Heilbronn-HHN-Alemanha</t>
  </si>
  <si>
    <t xml:space="preserve">Ambas as instituições acordam em apoiar o desenvolvimento das parcerias existentes nos programas de ensino, investigação e estudo, especialmente o intercâmbio de estudantes, docentes e pesquisadores a fim de aumentar a qualidade do processo de ensino e das atividades de pesquisa.</t>
  </si>
  <si>
    <t xml:space="preserve">Mario Eduardo Santos Martins</t>
  </si>
  <si>
    <t xml:space="preserve">23081.012697/2016-80</t>
  </si>
  <si>
    <t xml:space="preserve">Hoher Advogados S/S</t>
  </si>
  <si>
    <t xml:space="preserve">05.506.09/0001-60</t>
  </si>
  <si>
    <t xml:space="preserve">23081.059789/2021-91</t>
  </si>
  <si>
    <t xml:space="preserve">HOPPE INCORPORADORA LTDA</t>
  </si>
  <si>
    <t xml:space="preserve">º11.176.184/0001-61</t>
  </si>
  <si>
    <t xml:space="preserve">23081.022644/2016-77</t>
  </si>
  <si>
    <t xml:space="preserve">Hospital Casa de Saúde</t>
  </si>
  <si>
    <t xml:space="preserve">03.066.309/0009-20</t>
  </si>
  <si>
    <t xml:space="preserve">PPG em Residência Médica</t>
  </si>
  <si>
    <t xml:space="preserve">concessão de treinamento médico a alunos regularmente matriculados no Programa de Residência Médica de Otorrinolaringologia da UFSM e que venham frequentando efetivamente seu curso de Pós-Graduação.</t>
  </si>
  <si>
    <t xml:space="preserve">23081.004188/2018-45</t>
  </si>
  <si>
    <t xml:space="preserve">Hospital Comunitario Sarandi </t>
  </si>
  <si>
    <t xml:space="preserve">89.753.917/0001-70</t>
  </si>
  <si>
    <t xml:space="preserve">Aulas Práticas </t>
  </si>
  <si>
    <t xml:space="preserve">Este Convênio tem por objetivo respaldar o desenvolvimento de ações de assistência, ensino, pesquisa e extensão no Hopital Comunitario Sarandi, visando a realização de aulas práticas para os alunos do Curso de Graduação em Enfermagem Campus Palmeira das Missões da UFSM, utilizando como recursos humanos professores, técnicos administrativos e acadêmicos da UFSM. As atividades a serem desenvolvidas serão implementadas a partir das necessidades acadêmicas do Curso de Enfermagem Palmeira das Missões da UFSM.</t>
  </si>
  <si>
    <t xml:space="preserve">23081.003155/2018-88</t>
  </si>
  <si>
    <t xml:space="preserve">Hospital Comunitário Sarandi </t>
  </si>
  <si>
    <t xml:space="preserve">23081.014697/2017-03</t>
  </si>
  <si>
    <t xml:space="preserve">Hospital da Cidade de Passo Fundo HCPF</t>
  </si>
  <si>
    <t xml:space="preserve">92.030.543.0001-70</t>
  </si>
  <si>
    <t xml:space="preserve">Curso de Enfermagem </t>
  </si>
  <si>
    <t xml:space="preserve">23081.029556/2016-04</t>
  </si>
  <si>
    <t xml:space="preserve">Hospital de Caridade de Carazinho</t>
  </si>
  <si>
    <t xml:space="preserve">88.450.234/0001-81</t>
  </si>
  <si>
    <t xml:space="preserve">Campus Palmeiras das Missões</t>
  </si>
  <si>
    <t xml:space="preserve">23081.023317/2020-19</t>
  </si>
  <si>
    <t xml:space="preserve">HOSPITAL DE CARIDADE E BENEFICIÊNCIA DE CACHOEIRA DO SUL</t>
  </si>
  <si>
    <t xml:space="preserve">87.768.735/0001-48</t>
  </si>
  <si>
    <t xml:space="preserve">CURSO DE MEDICINA</t>
  </si>
  <si>
    <t xml:space="preserve">ESTÁGIO</t>
  </si>
  <si>
    <t xml:space="preserve">23081.051456/2019-07</t>
  </si>
  <si>
    <t xml:space="preserve">Hospital de Caridade São Roque</t>
  </si>
  <si>
    <t xml:space="preserve">89.891.337/0001-40</t>
  </si>
  <si>
    <t xml:space="preserve">TC</t>
  </si>
  <si>
    <t xml:space="preserve">23081.020263/2019-04</t>
  </si>
  <si>
    <t xml:space="preserve">Hospital de Clínicas de Passo Fundo</t>
  </si>
  <si>
    <t xml:space="preserve">92.030.543/0001-70</t>
  </si>
  <si>
    <t xml:space="preserve">Curso de Enfermagem</t>
  </si>
  <si>
    <t xml:space="preserve">O presente Acordo tem como objeto a conjugação de esforços entre a UFSM e o Hospital de Clínicas de Passo Fundo (HCPF) para propiciar atividades de ensino, pesquisa e extensão.</t>
  </si>
  <si>
    <t xml:space="preserve">Luiz Anildo Anacleto da Silva</t>
  </si>
  <si>
    <t xml:space="preserve">23081.008533/2017-39</t>
  </si>
  <si>
    <t xml:space="preserve">Hospital Mediclin Plau AM See Mecklenburg – Vorpormmern – Alemanha - Acordo de Cooperação (Programa de Estágio)</t>
  </si>
  <si>
    <t xml:space="preserve">Cooperação no domínio de cuidados de saúde e educação em todos os aspectos do intercâmbio cultural de estudantes, professores da área médica, de ambas as instituições.</t>
  </si>
  <si>
    <t xml:space="preserve">Gilmor Farenzena</t>
  </si>
  <si>
    <t xml:space="preserve">23081.045702/2019-83</t>
  </si>
  <si>
    <t xml:space="preserve">Hospital Santo Antônio</t>
  </si>
  <si>
    <t xml:space="preserve">08.579.164/0001-27</t>
  </si>
  <si>
    <t xml:space="preserve">Concessão de estágio obrigatório a alunos regularmente matriculados na UFSM e que venham frequentando efetivamente os cursos de Enfermagem, Farmácia, Fonoaudiologia, Fisioterapia, Medicina, Nutrição, Odontologia e Terapia Ocupacional.</t>
  </si>
  <si>
    <t xml:space="preserve">23081.050492/2017-83</t>
  </si>
  <si>
    <t xml:space="preserve">Hospital São Francisco de Assis </t>
  </si>
  <si>
    <t xml:space="preserve">03.066.309.010-63</t>
  </si>
  <si>
    <t xml:space="preserve">23081.043967/2016-02</t>
  </si>
  <si>
    <t xml:space="preserve">Hospital Universitário de Santa Maria/Filial Ebserh</t>
  </si>
  <si>
    <t xml:space="preserve">15126437/0019-72</t>
  </si>
  <si>
    <r>
      <rPr>
        <sz val="10"/>
        <rFont val="Arial"/>
        <family val="2"/>
      </rPr>
      <t xml:space="preserve">Concessão de estágio obrigatório e/ou não obrigatório a alunos regularmente matriculados na </t>
    </r>
    <r>
      <rPr>
        <b val="true"/>
        <sz val="10"/>
        <rFont val="Arial"/>
        <family val="2"/>
      </rPr>
      <t xml:space="preserve">UFSM</t>
    </r>
    <r>
      <rPr>
        <sz val="10"/>
        <rFont val="Arial"/>
        <family val="2"/>
      </rPr>
      <t xml:space="preserve"> e que venham frequentando efetivamente os seus cursos técnicos, tecnológicos e superior.</t>
    </r>
  </si>
  <si>
    <t xml:space="preserve">Viabilizar estágio para estudantes da UFSM</t>
  </si>
  <si>
    <t xml:space="preserve">23081.015105/2016-81</t>
  </si>
  <si>
    <t xml:space="preserve">Hotel Continental Santa Maria</t>
  </si>
  <si>
    <t xml:space="preserve">73.445.538/0001-83</t>
  </si>
  <si>
    <t xml:space="preserve">UDESSM</t>
  </si>
  <si>
    <t xml:space="preserve">23081.021697/2016-71</t>
  </si>
  <si>
    <t xml:space="preserve">Hotel Residencial Appel</t>
  </si>
  <si>
    <t xml:space="preserve">94.420.098/0001-80</t>
  </si>
  <si>
    <t xml:space="preserve">Curso de Tecnologia em Gestão de Turismo</t>
  </si>
  <si>
    <t xml:space="preserve">23081.006129/2021-15</t>
  </si>
  <si>
    <t xml:space="preserve">Hunhoff &amp; Migotto LTDA - SuperAgro Consultoria e Pesquisa
Agrícola</t>
  </si>
  <si>
    <t xml:space="preserve">16.868.211/0001-80</t>
  </si>
  <si>
    <t xml:space="preserve">23081.095180/2021-85</t>
  </si>
  <si>
    <t xml:space="preserve">IBDESH (Instituto Brasileiro De Desenvolvimento Econômico, Social e Humano) - Instituto Sirius</t>
  </si>
  <si>
    <t xml:space="preserve">11.502.289/0001-63</t>
  </si>
  <si>
    <t xml:space="preserve">23081.019626/2017-99</t>
  </si>
  <si>
    <t xml:space="preserve">IBM - Industria, Maquinas e Serviços LTDA</t>
  </si>
  <si>
    <t xml:space="preserve">33.372.251/0001-56</t>
  </si>
  <si>
    <t xml:space="preserve">23081.028785/2018-65</t>
  </si>
  <si>
    <t xml:space="preserve">Icomalpi Industria de Maquinas Piva e Piva LTDA </t>
  </si>
  <si>
    <t xml:space="preserve">09.174.356/0001-16</t>
  </si>
  <si>
    <t xml:space="preserve">23081.003371/2019-12</t>
  </si>
  <si>
    <t xml:space="preserve">IEL/RS - Núcleo Regional do Instituto Euvaldo Lodi do Rio Grande Sul</t>
  </si>
  <si>
    <t xml:space="preserve">92.998.947/0001-51</t>
  </si>
  <si>
    <t xml:space="preserve">O presente Convênio tem por objeto a intermediação e promoção de integração pelo IEL/RS, na qualidade de Agente de Integração, entre a Instituição de Ensino, as concedentes e os postulantes à vaga de estágio, visando à implementação de programa de estágio, tudo em acordo com a legislação em vigor e com os termos desta avença.</t>
  </si>
  <si>
    <t xml:space="preserve">23081.060971/2020-11</t>
  </si>
  <si>
    <t xml:space="preserve">IF TECNOLOGIA DA INFORMAÇÃO LTDA - IDEALFARM</t>
  </si>
  <si>
    <t xml:space="preserve">36.997.472/0001-08</t>
  </si>
  <si>
    <t xml:space="preserve">CT/CCR/CAL/CTISM</t>
  </si>
  <si>
    <t xml:space="preserve">CURSO DE CIÊNCIA DA COMPUTAÇÃO/ CURSO DE BACHARELADO EM SISTEMAS DE INFORMAÇÃO/CURSO DE AGRONOMIA/CURSO DE DESENHO INDUSTRIAL/CURSO SUPERIOR DE TECNOLOGIA EM REDES DE COMPUTADORES </t>
  </si>
  <si>
    <t xml:space="preserve">23081.002182/2020-58</t>
  </si>
  <si>
    <t xml:space="preserve">Ilton Bonfilho Balzan - Agropecuária São Diogo</t>
  </si>
  <si>
    <t xml:space="preserve">164.580.600-68</t>
  </si>
  <si>
    <t xml:space="preserve">23081.017468/2016-51</t>
  </si>
  <si>
    <t xml:space="preserve">Imacol Grãos Ltda</t>
  </si>
  <si>
    <t xml:space="preserve">20.266.716/0001-42</t>
  </si>
  <si>
    <t xml:space="preserve">23081.033169/2017-45</t>
  </si>
  <si>
    <t xml:space="preserve">Imex Sul Insumos Agrícolas Ltda</t>
  </si>
  <si>
    <t xml:space="preserve">00.404.233/0001-50</t>
  </si>
  <si>
    <t xml:space="preserve">23081.060793/2018-04</t>
  </si>
  <si>
    <t xml:space="preserve">Imobiliària Taperinha LTDA.</t>
  </si>
  <si>
    <t xml:space="preserve"> 088.089.768/0001-24</t>
  </si>
  <si>
    <t xml:space="preserve">23081.026385/2020-30</t>
  </si>
  <si>
    <t xml:space="preserve">Impacto - Contabilidade e Planejamento Tributário</t>
  </si>
  <si>
    <t xml:space="preserve">04.332.936/0001-70</t>
  </si>
  <si>
    <t xml:space="preserve">Implantação do SIGRA no programa de ATER para assentamento da Reforma Agrária.</t>
  </si>
  <si>
    <t xml:space="preserve">Departamento de Educação Agrícola e Extensão Rural</t>
  </si>
  <si>
    <t xml:space="preserve">Coordenaçao do curso</t>
  </si>
  <si>
    <t xml:space="preserve">23081.025292/2020-21</t>
  </si>
  <si>
    <t xml:space="preserve">Imtraff Consultoria e Projetos de Engenharia </t>
  </si>
  <si>
    <t xml:space="preserve">08.103.958/0001-10</t>
  </si>
  <si>
    <t xml:space="preserve">23081.044425/2017-20</t>
  </si>
  <si>
    <t xml:space="preserve">Incorporadora Rabello Zanella Ltda</t>
  </si>
  <si>
    <t xml:space="preserve">11.336.865/0001-40</t>
  </si>
  <si>
    <t xml:space="preserve">23081.031128/2020-10</t>
  </si>
  <si>
    <t xml:space="preserve">Indústria de Implementos Agrícolas Vence Tudo Importação e Exportação LTDA</t>
  </si>
  <si>
    <t xml:space="preserve">92.544.196/0001-01</t>
  </si>
  <si>
    <t xml:space="preserve">Direção Colégio Politécnico</t>
  </si>
  <si>
    <t xml:space="preserve">Através do Colégio Politécnico, realização de atividades de ensino, pesquisa e extensão em Agricultura de Precisão.  </t>
  </si>
  <si>
    <t xml:space="preserve">Luciano Zucuni Pes</t>
  </si>
  <si>
    <t xml:space="preserve">23081.048507/2019-13</t>
  </si>
  <si>
    <t xml:space="preserve">Indutar Tecno Metal </t>
  </si>
  <si>
    <t xml:space="preserve">02.666.200/0001-03</t>
  </si>
  <si>
    <t xml:space="preserve">Concederá estágio obrigatório a alunos regularmente matriculados na UFSM e que venham frequentando efetivamente os seus cursos técnicos, tecnológicos e superior</t>
  </si>
  <si>
    <t xml:space="preserve">23081.009802/2018-65</t>
  </si>
  <si>
    <t xml:space="preserve">Ingredion Brasil Ingredientes Industriais Ltda</t>
  </si>
  <si>
    <t xml:space="preserve">01.730.520/0001-01</t>
  </si>
  <si>
    <t xml:space="preserve">23081.045999/2019-87</t>
  </si>
  <si>
    <t xml:space="preserve">INMET, EMBRAPA e IRGA</t>
  </si>
  <si>
    <t xml:space="preserve">00.396.895/0010-16 00.348.003/0137-94 92.854.876/0001-13</t>
  </si>
  <si>
    <t xml:space="preserve">Termo Aditivo ao Acordo de Cooperação Tecnico e Científico</t>
  </si>
  <si>
    <r>
      <rPr>
        <sz val="9"/>
        <rFont val="Arial"/>
        <family val="2"/>
      </rPr>
      <t xml:space="preserve">O presente Termo Aditivo tem por objeto incluir a </t>
    </r>
    <r>
      <rPr>
        <b val="true"/>
        <sz val="9"/>
        <rFont val="Arial"/>
        <family val="2"/>
      </rPr>
      <t xml:space="preserve">Universidade Federal de Santa Maria</t>
    </r>
    <r>
      <rPr>
        <sz val="9"/>
        <rFont val="Arial"/>
        <family val="2"/>
      </rPr>
      <t xml:space="preserve"> como partícipe no Acordo de Cooperação Técnica celebrado entre </t>
    </r>
    <r>
      <rPr>
        <b val="true"/>
        <sz val="9"/>
        <rFont val="Arial"/>
        <family val="2"/>
      </rPr>
      <t xml:space="preserve">O Instituto Nacional de Meteorologia – INMET, a Empresa Brasileira de Pesquisa Agropecuária – Embrapa, e Instituto Rio Grandense do Arroz–IRGA</t>
    </r>
    <r>
      <rPr>
        <sz val="9"/>
        <rFont val="Arial"/>
        <family val="2"/>
      </rPr>
      <t xml:space="preserve"> </t>
    </r>
  </si>
  <si>
    <t xml:space="preserve">Nereu Streck</t>
  </si>
  <si>
    <t xml:space="preserve">23081.007653/2017-19</t>
  </si>
  <si>
    <t xml:space="preserve">Inova Franchising</t>
  </si>
  <si>
    <t xml:space="preserve">26.246.806/0001-58</t>
  </si>
  <si>
    <t xml:space="preserve">Curso Administração</t>
  </si>
  <si>
    <t xml:space="preserve">23081.044350/2017-87</t>
  </si>
  <si>
    <t xml:space="preserve">INPE - Instituto Nacional de Pesquisas Espaciais</t>
  </si>
  <si>
    <t xml:space="preserve">01.263.896/0005-98</t>
  </si>
  <si>
    <t xml:space="preserve">O convênio aqui estabelecido e regulamentado tem por objetivo conjugar esforços necessários ao funcionamento do prédio sede do centro regional sul - CRS e do Observatório espacial sul - OES, visando à realização de atividades e pesquisas espaciais de forma colaborativa, de acordo com o instrumento público de cessão e uso número 246 celebrado entre o INPE E UFSM em 13 de dezembro de 1996 e publicado no D.O.U em 19 de dezembro de 1996.</t>
  </si>
  <si>
    <t xml:space="preserve">Luciano Schuch</t>
  </si>
  <si>
    <t xml:space="preserve">O presente Termo Aditivo tem por objeto a inclusão da seguinte Sub-Cláusula 5.4 ao Convênio celebrado
entre as partes, em atendimento à recomendação feita pela Consultoria Jurídica da União de São José dos
Campos – SP, por meio da Nota no 00101/2020/CJU-SJC/CGU/AGU:
“5.4 Não dirimida a controvérsia pelos Partícipes deverá ser previamente a questão jurídica submetida à
Câmara de Conciliação e Arbitragem da Advocacia-Geral da União (CCAF) para tentativa de conciliação.”</t>
  </si>
  <si>
    <t xml:space="preserve">23081.012889/2016-96</t>
  </si>
  <si>
    <t xml:space="preserve">Instituição Comunitária de Crédito Central - ICC Central</t>
  </si>
  <si>
    <t xml:space="preserve">04.980.817/0001-24</t>
  </si>
  <si>
    <t xml:space="preserve">23081.012870/2002-44</t>
  </si>
  <si>
    <t xml:space="preserve">Instituições Federais de Ensino Superior (IFES) - Programa de Mobilidade Acadêmica </t>
  </si>
  <si>
    <t xml:space="preserve">Mobilidade Acadêmica </t>
  </si>
  <si>
    <t xml:space="preserve">Regular a relação de reciprocidade entre as signatárias no que se referae a mobilidade de alunos de graduação ...</t>
  </si>
  <si>
    <t xml:space="preserve">23081.008274/2015-84</t>
  </si>
  <si>
    <t xml:space="preserve">Instituto Baleia Jubarte</t>
  </si>
  <si>
    <t xml:space="preserve">01.274.251/0002-08</t>
  </si>
  <si>
    <t xml:space="preserve">Curso Medicina Veterinária</t>
  </si>
  <si>
    <t xml:space="preserve">Viabilizar para os alunos regularmente matriculados na UFSM, a realização de estágio curricular obrigatório, ou não, conformidade com a Lei nº 11.788, de 25/09/08</t>
  </si>
  <si>
    <t xml:space="preserve">23081.008789/2014-01</t>
  </si>
  <si>
    <t xml:space="preserve">Instituto Brasileiro de Geografia e Estatística - IBGE</t>
  </si>
  <si>
    <t xml:space="preserve">33.787.094/0001-40</t>
  </si>
  <si>
    <t xml:space="preserve">Estabelecimento das condições de colaboração para se manter em atividade a Estação da Rede Brasileira de Monitoramento Contínuo da estação RBMC SMAR, implantada pelo IBGE, através de parceria anterior, celebrada em 24/04/2002, nas dependências da UFSM.</t>
  </si>
  <si>
    <t xml:space="preserve">23081.006496/2017-24</t>
  </si>
  <si>
    <t xml:space="preserve">Instituto Butantan</t>
  </si>
  <si>
    <t xml:space="preserve">61.821.344/0001-56</t>
  </si>
  <si>
    <t xml:space="preserve">Curso Farmácia e Bioquímica</t>
  </si>
  <si>
    <t xml:space="preserve">Estabelecer mecanismos para a Concessão de ESTÁGIO CURRICULAR, sem vínculo empregatício a alunos regularmente matriculados e que venham frequentando, efetivamente os cursos ministrados na UFSM.</t>
  </si>
  <si>
    <t xml:space="preserve">23081.003517/2019-11</t>
  </si>
  <si>
    <t xml:space="preserve">Instituto Capacitare Consultoria Empresarial Ltda</t>
  </si>
  <si>
    <t xml:space="preserve">08.466.536/0001-09</t>
  </si>
  <si>
    <t xml:space="preserve">23081.035664/2016-16</t>
  </si>
  <si>
    <t xml:space="preserve">Instituto Catalão de Ciências Cardiovasculares (ICCC)</t>
  </si>
  <si>
    <t xml:space="preserve">PM - CESNORS</t>
  </si>
  <si>
    <t xml:space="preserve">Depto de Alimentos e Nutrição</t>
  </si>
  <si>
    <t xml:space="preserve">Aprofundar as relações entre o ICCC e a UFSM de acordo com seus interesses em docência, pesquisa, estudos e transferências tecnológicas e como contribuição a uma crescente cooperação internacional entre elas, com a finalidade de somar esforços para estabelecer caminhos de atuação que favoreçam e incrementem dentro do presente marco os contratos e as colaborações já exsitentes.</t>
  </si>
  <si>
    <t xml:space="preserve">Patrícia Chagas</t>
  </si>
  <si>
    <t xml:space="preserve">23081.015746/2018-06</t>
  </si>
  <si>
    <t xml:space="preserve">Instituto Cultural Padre Josimo </t>
  </si>
  <si>
    <t xml:space="preserve">06.942.198/0001-09</t>
  </si>
  <si>
    <t xml:space="preserve">Comunicação Social - Publicidade e Propaganda </t>
  </si>
  <si>
    <t xml:space="preserve">23081.018724/2019-71</t>
  </si>
  <si>
    <t xml:space="preserve">Instituto de Ciências Agrárias: Conselho Superior de Investigação Científicas – ICA-CSIC- Espanha.</t>
  </si>
  <si>
    <t xml:space="preserve">Acordo de Coperação Internacional</t>
  </si>
  <si>
    <t xml:space="preserve">Jonas Arnemann</t>
  </si>
  <si>
    <t xml:space="preserve">23081.001673/2018-67</t>
  </si>
  <si>
    <t xml:space="preserve">Instituto de Educação, Ciência e Tecnologia do RS - IFRS (Campus Bento Gonçalves)</t>
  </si>
  <si>
    <t xml:space="preserve">10.637.926/0002-02</t>
  </si>
  <si>
    <t xml:space="preserve">Depto. Zootecnia </t>
  </si>
  <si>
    <t xml:space="preserve">A UFSM e o IFRS - Campus Bento Gonçalves concederão, reciprocamente, estágios obrigatórios a alunos regularmente matriculados e que venham frequentando efetivamente seus cursos técnicos, tecnológicos e superior.</t>
  </si>
  <si>
    <t xml:space="preserve">23081.035835/2018-61</t>
  </si>
  <si>
    <t xml:space="preserve">Instituto de Educação, Ciência e Tecnologia Sul-Rio-Grandense</t>
  </si>
  <si>
    <t xml:space="preserve">10.729.992/0001-46</t>
  </si>
  <si>
    <t xml:space="preserve">Acordo de cooperação </t>
  </si>
  <si>
    <t xml:space="preserve">O presente Acordo de Cooperação Técnica tem po objetivo estabelecer Cooperação mútua entre as Instituições, no que diz respeito á colaboração que será prestada pela servidora do IFSul, Berenice Santini, Matrícula SIAPE n° 1278199, ocupante do cargo de Professorde Ensino Básico, Técnico e Técnológico, lotada no Departamento de Ensino do Campus Sapucaia do Sul (IFSul), para prestação de colaboração técnica junto ao Colégio Politécnico da Universidade Federal de Santa Maria (UFSM), em atendimento aos objetivos específicos expressos no Plano de Trabalho em anexo. </t>
  </si>
  <si>
    <t xml:space="preserve">23081.042895/2016-78</t>
  </si>
  <si>
    <t xml:space="preserve">Instituto de Ensino e Pesquisa Alberto Santos Dumont - ISD</t>
  </si>
  <si>
    <t xml:space="preserve">19.176.461/0002-29</t>
  </si>
  <si>
    <t xml:space="preserve">23081.058094/2018-96</t>
  </si>
  <si>
    <t xml:space="preserve">Instituto de Meteorologia- INMET</t>
  </si>
  <si>
    <t xml:space="preserve">00.396.895/0010-16</t>
  </si>
  <si>
    <t xml:space="preserve">Departamento de Fitotecnia </t>
  </si>
  <si>
    <t xml:space="preserve">O presente ACORDO DE COOPERAÇÃO TÉCNICA - ACT tem por objeto a conjunção de esforços e o desenvolvimento conjunto de atividades visando à operação contínua e a manutenção de uma Estação Climatológica Principal – CP, e a operação contínua e manutenção de três Estações Meteorológicas Automática - AUT.</t>
  </si>
  <si>
    <t xml:space="preserve">Proª Agelica Durigon </t>
  </si>
  <si>
    <t xml:space="preserve">23081.036844/2020-93</t>
  </si>
  <si>
    <t xml:space="preserve">Instituto de Pesquisas e Estudos Florestais - IPEF</t>
  </si>
  <si>
    <t xml:space="preserve">54.396.700/0001-76</t>
  </si>
  <si>
    <t xml:space="preserve">23081.025452/2020-07</t>
  </si>
  <si>
    <t xml:space="preserve">Instituto de Planejamento de Santa Maria - IPLAN</t>
  </si>
  <si>
    <t xml:space="preserve">08.537.127/0001-05</t>
  </si>
  <si>
    <t xml:space="preserve">Departamento de Geociências</t>
  </si>
  <si>
    <t xml:space="preserve">Realização de projetos de Ensino, Pesquisa e Extensão, que visem o desenvolvimento do Município  </t>
  </si>
  <si>
    <t xml:space="preserve">Waterloo Pereira Filho</t>
  </si>
  <si>
    <t xml:space="preserve">23081.051466/2018-53</t>
  </si>
  <si>
    <t xml:space="preserve">Instituto do Meio Ambiente de Santa Catarina - IMA</t>
  </si>
  <si>
    <t xml:space="preserve">83.256.545/0001-90</t>
  </si>
  <si>
    <t xml:space="preserve">Campus - FW</t>
  </si>
  <si>
    <t xml:space="preserve">23081.041610/2018-43</t>
  </si>
  <si>
    <t xml:space="preserve">Instituto do Meio Ambiente do Mato Grosso do Sul </t>
  </si>
  <si>
    <t xml:space="preserve">02.386.443/0001-98</t>
  </si>
  <si>
    <t xml:space="preserve">Curso de Engenharia Ambiental e sanitária - FW</t>
  </si>
  <si>
    <t xml:space="preserve">23081.041640/2016-98</t>
  </si>
  <si>
    <t xml:space="preserve">Instituto Eccos</t>
  </si>
  <si>
    <t xml:space="preserve">09.140.560/0001-16</t>
  </si>
  <si>
    <t xml:space="preserve">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Apredizagem.</t>
  </si>
  <si>
    <t xml:space="preserve">23081.004065/2020-29</t>
  </si>
  <si>
    <t xml:space="preserve">Instituto Euvaldo Lodi - ES</t>
  </si>
  <si>
    <t xml:space="preserve">28.164.937/0001-11</t>
  </si>
  <si>
    <t xml:space="preserve">Curso de Engenharia Mecânica CS</t>
  </si>
  <si>
    <t xml:space="preserve">Intermediação e promoção de integarção pelo IEL-ES, na qualidade de Agente de Integração, entre a Instituição de Ensino, as concedentes e os postulantes à vaga de estágio, visando a implementação de programa de estágio, tudo em acordo com a legislação em vigor e com pos termos desta avença. </t>
  </si>
  <si>
    <t xml:space="preserve">23081.007164/2016-86</t>
  </si>
  <si>
    <t xml:space="preserve">Instituto Euvaldo Lodi - IEL - Núcleo Regional de Minas Gerais</t>
  </si>
  <si>
    <t xml:space="preserve">17.422.056/0001-37</t>
  </si>
  <si>
    <t xml:space="preserve">Intermediação e promoção de integração pelo IEL/NRMG, na qualidade de Agente de Integração, entre a instituição de ensino e as concedentes, visando a implementação de programa de estágio, tudo em acordo com a legislação acima mencionada.</t>
  </si>
  <si>
    <t xml:space="preserve">23081.011950/2016-88</t>
  </si>
  <si>
    <t xml:space="preserve">Instituto Euvaldo Lodi - IEL - Núcleo Regional do Paraná</t>
  </si>
  <si>
    <t xml:space="preserve">75.047.399/0001-65</t>
  </si>
  <si>
    <t xml:space="preserve">Curso de Eng Controle e Automação</t>
  </si>
  <si>
    <t xml:space="preserve">Estabelecimento e a manutenção de Esquema de Cooperação Reciproca entre os partícipes, visando o desenvolvimento de ativdades conjuntas capazes de propiciarem a plena operacionalização da Lei n. 11.788/08.</t>
  </si>
  <si>
    <t xml:space="preserve">23081.022645/2021-89</t>
  </si>
  <si>
    <t xml:space="preserve">INSTITUTO EUVALDO LODI - IEL PR</t>
  </si>
  <si>
    <t xml:space="preserve"> 75.047.399/0001-65</t>
  </si>
  <si>
    <t xml:space="preserve">Artes Visuais - Bacharelado em Desenho e Plástica</t>
  </si>
  <si>
    <t xml:space="preserve">O presente Convênio tem por objeto a intermediação e promoção de integração pelo IEL/PR, na qualidade de Agente de Integração, entre a instituição de ensino, as concedentes e os postulantes à vaga de estágio não obrigatório, visando à implementação de programa de Estágio, tudo em acordo com a legislação em vigor e com os termos desta avença.</t>
  </si>
  <si>
    <t xml:space="preserve">23081.058737/2018-00</t>
  </si>
  <si>
    <t xml:space="preserve">Instituto Euvaldo Lodi Distrito Federal (IEL - DF)</t>
  </si>
  <si>
    <t xml:space="preserve">00.366.849/0001-83</t>
  </si>
  <si>
    <t xml:space="preserve">O presente Convênio tem por objeto a intermediação  pelo IEL, na qualidade de Agente de Integração, entre a Instituição de Ensino, as concedentes e os postulantes à vaga de estágio, visando à implementação de programa de estágio, tudo em acordo com a legislação em vigor e com os termos desta avença.</t>
  </si>
  <si>
    <t xml:space="preserve">23081.014467/2017-36</t>
  </si>
  <si>
    <t xml:space="preserve">Instituto Euvaldo Lodi IEL/MT</t>
  </si>
  <si>
    <t xml:space="preserve">03.986.163/0001-83</t>
  </si>
  <si>
    <t xml:space="preserve">Curso de Engenharia Acústica</t>
  </si>
  <si>
    <t xml:space="preserve">Este Convênio tem por objetivo o etabelecimento e a manutenção de um Esquema de Cooperação Recíproca entre os partícipes, visando o dsenvolvimento de atividades.</t>
  </si>
  <si>
    <t xml:space="preserve">23081.022457/2020-70</t>
  </si>
  <si>
    <t xml:space="preserve">Instituto Federal Catarinense - Jorge Luiz Alves</t>
  </si>
  <si>
    <t xml:space="preserve">10.635.424/0001-86</t>
  </si>
  <si>
    <t xml:space="preserve">  O presente Acordo de Cooperação Técnica tem por objetivo estabelecer Cooperação mútua entre as Instituições, no que diz respeito à colaboração que será prestado pelo servidor da UFSM, Jorge Luiz Alves, matrícula SIAPE nº 0379357 ocupante do cargo de Técnico de Tecnologia da Informação lotado na Seção de Rede -CPD, para prestação de Colaboração Técnica junto ao IFC, para o projeto o qual tem por objetivos a execução do projeto intitulado: Assessoramento técnico e suporte às redes e ao atendimento aos usuários de TI.</t>
  </si>
  <si>
    <t xml:space="preserve">PROGEP</t>
  </si>
  <si>
    <t xml:space="preserve">23081.018343/2017-20</t>
  </si>
  <si>
    <t xml:space="preserve">Instituto Federal de Ciência, Educação e Tecnologia Sul-Riograndense</t>
  </si>
  <si>
    <t xml:space="preserve">Curso de Formação de Professores para Educ. Prof. - EAD, Programa Especial de Graduação de Formação de Professores para a Educ. Profissional</t>
  </si>
  <si>
    <t xml:space="preserve">Publico Federal</t>
  </si>
  <si>
    <t xml:space="preserve">23081.053034/2021-82</t>
  </si>
  <si>
    <t xml:space="preserve">Instituto Federal de Educação Ciência e Tecnologia do Amazonas – Campus Manaus Zona Leste (IFAM)</t>
  </si>
  <si>
    <t xml:space="preserve">10.792.928/0004-52</t>
  </si>
  <si>
    <t xml:space="preserve">A UFSM e o IFAM-CMZL concederão, reciprocamente, estágios obrigatórios a alunos regularmente matriculados e que venham frequentando efetivamente seus cursos técnicos, tecnológicos e superior.</t>
  </si>
  <si>
    <t xml:space="preserve">23081.054299/2020-17</t>
  </si>
  <si>
    <t xml:space="preserve">Instituto Federal de Educação Ciência e Tecnologia do RS</t>
  </si>
  <si>
    <t xml:space="preserve">10.637.926/0002-27</t>
  </si>
  <si>
    <t xml:space="preserve">Constitui objeto do presente Acordo estabelecer e regulamentar um programa de cooperação e intercâmbio direcionadas à implementação de ações de colaboração técnico-científico, para execução de atividades de pesquisa, extensão, ensino, desenvolvimento tecnológico e inovação, consultorias, análises e serviços tecnológicos, relacionadas ao projeto "Vinícolas Coloniais: possibilidades para a preservação da Paisagem do Vinhedo Tradicional da Serra Gaúcha".</t>
  </si>
  <si>
    <t xml:space="preserve">NEREU AUGUSTO STRECK </t>
  </si>
  <si>
    <t xml:space="preserve">23081.028988/2018-51</t>
  </si>
  <si>
    <t xml:space="preserve">Instituto Federal de Educação, Ciência e Tecnologia Catarinense - IFC</t>
  </si>
  <si>
    <t xml:space="preserve">Concessão recíproca de estágios obrigatórios, a alunos regularmente matriculados no IFC e na UFSM e que venham frequentando efetivamente seus cursos técnicos, tecnológicos e de graduação.</t>
  </si>
  <si>
    <t xml:space="preserve">23081.007114/2016-07</t>
  </si>
  <si>
    <t xml:space="preserve">Instituto Federal de Educação, Ciência e Tecnologia de São Paulo  - IFSP - Campus São Roque</t>
  </si>
  <si>
    <t xml:space="preserve">10.882.594/0006-70</t>
  </si>
  <si>
    <t xml:space="preserve">Curso de Zootecnia - PM</t>
  </si>
  <si>
    <t xml:space="preserve">A UFSM e o IFSP concederão, reciprocamente, estágios obrigatórios a alunos regularmente matriculados e que venham frequentando efetivamente seus cursos técnicos, tecnológicos e de graduação</t>
  </si>
  <si>
    <t xml:space="preserve">23081.058228/2018-79</t>
  </si>
  <si>
    <t xml:space="preserve">Instituto Federal de Educação, Ciência e Tecnologia do Amazonas - Campus Manaus Zona Leste</t>
  </si>
  <si>
    <t xml:space="preserve">10.792.928/004-52</t>
  </si>
  <si>
    <t xml:space="preserve">A UFSM E a IFAM/CMZL concederão, reciprocamente, estágios obrigatórios a alunos regularmente matriculados e que venham frequentemente efetivamente seus cursos técnicos, tecnológico e superior.</t>
  </si>
  <si>
    <t xml:space="preserve">23081.022192/2019-76</t>
  </si>
  <si>
    <t xml:space="preserve">Instituto Federal de Educação, Ciência e Tecnologia do Amazonas- IFAM</t>
  </si>
  <si>
    <t xml:space="preserve">10.792.928/0001-00</t>
  </si>
  <si>
    <t xml:space="preserve">Estabelecer  intercâmbio, em mútua colaboração, por serviços docentes e técnico-administrativos do IFAM e da UFSM, no que couber, com vistas ao desenvolvimento do ensino, da pesquisa, da extensão e da administração.</t>
  </si>
  <si>
    <t xml:space="preserve">Prorrogar por mais 1 ano a colaboração técnica da Prof Larissa Quinto Pereira </t>
  </si>
  <si>
    <t xml:space="preserve">16/052020</t>
  </si>
  <si>
    <t xml:space="preserve">23081.003673/2019-82</t>
  </si>
  <si>
    <t xml:space="preserve">Instituto Federal de Educação, Ciência e Tecnologia do Rio Grande do Norte- IFRN</t>
  </si>
  <si>
    <t xml:space="preserve">10.877.412/0001-68</t>
  </si>
  <si>
    <t xml:space="preserve">Direção CTISM</t>
  </si>
  <si>
    <t xml:space="preserve">O presente acordo de cooperação técnica tem por objeto estabelecer as bases de uma cooperação técnica entre as partes, que permita, por meio do Campus Avançado Natal – Zona Leste/IFRN, a oferta do Curso de Especialização em Práticas Assertivas em Didática e Gestão da Educação Profissional integrada a Educação de Jovens e Adultos.</t>
  </si>
  <si>
    <t xml:space="preserve">Direção do CTISM</t>
  </si>
  <si>
    <t xml:space="preserve">INSTITUTO FEDERAL DE EDUCAÇÃO, CIÊNCIA E TECNOLOGIA DO RIO GRANDE DO SUL - Campus Bento Gonçalves,</t>
  </si>
  <si>
    <t xml:space="preserve">NEREU AUGUSTO STRECK</t>
  </si>
  <si>
    <t xml:space="preserve">23081.025245/2020-44</t>
  </si>
  <si>
    <t xml:space="preserve">Instituto Federal de Educação, Ciência e Tecnologia do Rio Grande do Sul - IFRS </t>
  </si>
  <si>
    <t xml:space="preserve">10.637.926/0005-70</t>
  </si>
  <si>
    <t xml:space="preserve">Departamento de Processamento de Energia Elétrica</t>
  </si>
  <si>
    <t xml:space="preserve">Constitui objeto do presente Acordo estabelecer e regulamentar um programa de cooperação e intercâmbio direcionadas à implementação de ações de colaboração técnico-científico, para execução de atividades de pesquisa aplicada, extensão, ensino, desenvolvimento tecnológico e inovação. 
</t>
  </si>
  <si>
    <t xml:space="preserve">Rodrigo da Silva Guerra</t>
  </si>
  <si>
    <t xml:space="preserve">23081.016737/2018-24</t>
  </si>
  <si>
    <t xml:space="preserve">Instituto Federal de Educação, Ciência e Tecnologia Farroupilha - IFFar ( Lisangela Bringhenti da Rosa)</t>
  </si>
  <si>
    <t xml:space="preserve">10.662.072/0001-58</t>
  </si>
  <si>
    <t xml:space="preserve">Núcleo de Apoio Pedagógico - PM</t>
  </si>
  <si>
    <t xml:space="preserve">Cooperação Tecnica </t>
  </si>
  <si>
    <t xml:space="preserve">O presente Acordo de Cooperação Técnica tem por objetivo estabelecer Cooperação mútua entre as Instituições, no que diz respeito à colaboração que será prestada pela servidora , Lisangela Bringheti da Rosa, matrícula SIAPE n° 2068913, cargo: Técnico Administrativo em Educação - Técnico de Assuntos Educacioanais,  da Universidade Federal de Santa Maria com o instituto Federal Farroupilha, com o ônus pelo orgão de origem, conforme as cláusulas subsequentes. </t>
  </si>
  <si>
    <t xml:space="preserve">PROGEP </t>
  </si>
  <si>
    <t xml:space="preserve">Prorrogar a vigência até 09 de março de 2020</t>
  </si>
  <si>
    <t xml:space="preserve">23081.046652/2018-71</t>
  </si>
  <si>
    <t xml:space="preserve">Instituto Federal de Educação, Ciência e Tecnologia Farroupilha - IFFar ( Luciana Vescia Lourega)</t>
  </si>
  <si>
    <t xml:space="preserve">O presente Acordo de Cooperação Técnica tem por objetivo estabelecer Cooperação mútua entre as Instituições, no que diz respeito à colaboração que será prestada pela servidora , Luciana Vescia Lourega, matrícula SIAPE n° 1807521, com ônus pelo orgão de origem, conforme as cláusulas subsequentes.</t>
  </si>
  <si>
    <t xml:space="preserve">23081.050408/2020-27</t>
  </si>
  <si>
    <t xml:space="preserve">INSTITUTO FEDERAL DE EDUCAÇÃO, CIÊNCIA E TECNOLOGIA FARROUPILHA - IFFAR (PROJETO GEOPARQUE)</t>
  </si>
  <si>
    <t xml:space="preserve">O presente Termo de Cooperação tem como objeto estabelecer compromisso que ora assumem os partícipes signatários para, em regime de colaboração mútua, desenvolver atividades de ensino, pesquisa, extensão e desenvolvimento institucional e inovação aliadas as ações do Projeto Geoparque.</t>
  </si>
  <si>
    <t xml:space="preserve">PRE/SUBDIVISÃO DE GEOPARQUE</t>
  </si>
  <si>
    <t xml:space="preserve">23081.028887/2017-08</t>
  </si>
  <si>
    <t xml:space="preserve">Instituto Federal de Educação, Ciência e Tecnologia Farroupilha - IFFar (Welton Piccoli)</t>
  </si>
  <si>
    <t xml:space="preserve">O presente Acordo de Cooperação tem por objetivo estabelecer cooperação mútua entre as intituições no que diz respeito à colaboração técnica que será prestada pelo servidor WELTON DORNELES PICOLI, SIAPE; 0050026 Cargo: Técnico Administrativo em Educação - Assistente em Administração, da Universidade Federal de Santa Maria, passará a exercer suas atividades no Instituto Federal Farroupilha - RS, Campus São Vicente do Sul. O servidor desenvolverá atividades inerentes a seu cargo na Secretaria de cursos superiores, conforme a lei e respeitando a jornada de trabalho de 40 horas semanais.</t>
  </si>
  <si>
    <t xml:space="preserve">Prorrogar a vigência em 12 meses a partir de 14/02/2019.</t>
  </si>
  <si>
    <t xml:space="preserve">23081.032623/2016-60</t>
  </si>
  <si>
    <t xml:space="preserve">Instituto Federal de Educação, Ciência e Tecnologia Farroupilha - IFFarroupilha</t>
  </si>
  <si>
    <t xml:space="preserve">10.662.072/0001-39</t>
  </si>
  <si>
    <t xml:space="preserve">CCSH, CE</t>
  </si>
  <si>
    <t xml:space="preserve">Curso de Serviço Social, Curso de Formação de Professores para Educação Profissional - Modalidade EAD</t>
  </si>
  <si>
    <t xml:space="preserve">A UFSM e o IFFar. concederão, reciprocamente, estágios obrigatórios a alunos regularmente matriculados e que venham freqüentando efetivamente seus cursos técnicos, tecnológicos e superior.</t>
  </si>
  <si>
    <t xml:space="preserve">23081.023573/2020-14</t>
  </si>
  <si>
    <t xml:space="preserve">INSTITUTO FEDERAL DE EDUCAÇÃO, CIÊNCIA E TECNOLOGIA SUL-RIO-GRANDENSE (IFSUL)</t>
  </si>
  <si>
    <t xml:space="preserve">O presente Acordo tem como objeto a conjugação de esforços entre a UFSM o IFSul, para propiciar a realização de um curso de Extensão na modalidade FIC denominado curso de Especialista em Eficiência Energética em Edificações, o qual será ofertado no Câmpus Passo Fundo a partir do segundo semestre do ano letivo de 2020.</t>
  </si>
  <si>
    <t xml:space="preserve">ANSELMO RAFAEL CUKLA </t>
  </si>
  <si>
    <t xml:space="preserve">23081.030825/2018-39</t>
  </si>
  <si>
    <t xml:space="preserve">Instituto Federal de Santa Catarina </t>
  </si>
  <si>
    <t xml:space="preserve">11.402.887/0001-60</t>
  </si>
  <si>
    <t xml:space="preserve">Departamento de Ensino </t>
  </si>
  <si>
    <t xml:space="preserve">O presente Acordo de Cooperação Técnica tem por objetivo estabelecer Cooperação Mútua entre as instituições, no que diz respeito à colaboração que será prestada pelo servivor da UFSM, Elódio Sebem, matrícula SIAPE n° 2316031 ocupante do cargo de Professor de Ensino Básico, Técnico e Tecnológico lotado no departamento de Ensino do Colégio Politécnico, para prestação de colaboração técnica junta ao Grupo de Pesquisa Geotecnologias Aplicadas do IFSC, para o projeto o qual tem por objetivos a execução do projeto intitulado: Técnicas de Sensoriamento Remoto e SIG Aplicadas ao Planejamento Urbano e Regional.</t>
  </si>
  <si>
    <t xml:space="preserve">23081.011406/2020-12</t>
  </si>
  <si>
    <t xml:space="preserve">INSTITUTO FEDERAL DE SANTA CATARINA - IFSC - CAMPUS ITAJAI (ANDREA RODRIGUES MARQUES)</t>
  </si>
  <si>
    <t xml:space="preserve">Unidade de Nutrição Clínica</t>
  </si>
  <si>
    <t xml:space="preserve">Acordo de Cooperação Técnica para Servidores</t>
  </si>
  <si>
    <t xml:space="preserve">O presente Acordo de Cooperação Técnica tem por objetivo estabelecer Cooperação mútua entre as Instituições, no que diz respeito à colaboração que será prestada pela servidora da UFSM, Andreia Rodrigues Marques matrícula SIAPE nº 1441141, ocupante do cargo de Nutricionista lotada na Unidade de Nutrição Clínica do Hospital Universitário de Santa Maria, para prestação de Colaboração Técnica junto ao IFSC, para o projeto o qual tem por objetivo o aprimoramento da execução do programa Nacional de Alimentação no INSTITUTO FEDERAL DE SANTA CATARINA. – Campus Itajaí</t>
  </si>
  <si>
    <t xml:space="preserve">23081.043708/2017-54</t>
  </si>
  <si>
    <t xml:space="preserve">Instituto Federal Farroupilha </t>
  </si>
  <si>
    <t xml:space="preserve">Campus FW </t>
  </si>
  <si>
    <t xml:space="preserve">Depto.de Sistema de Informação </t>
  </si>
  <si>
    <t xml:space="preserve">O presente Acordo tem como objeto a conjugação de esforços entre a UFSM - Campus FW e IFFar - Campus FW para propiciar o uso comum do espaço existente no IFFar, denominado Estudio Audiovisual para o desenvolvimento de atividades na produção de vídeos;</t>
  </si>
  <si>
    <t xml:space="preserve">Depto. de Tecnologia da Informação - FW </t>
  </si>
  <si>
    <t xml:space="preserve">23081.045316/2018-19</t>
  </si>
  <si>
    <t xml:space="preserve">Depto. de Zootecnia </t>
  </si>
  <si>
    <t xml:space="preserve">Protocolo de Inteções </t>
  </si>
  <si>
    <t xml:space="preserve">O presente Protocolo de Intenções tem por objeto regular a conjugação de esforços entre os partícipes para a consecução das atividades de ensino, pesquisa, extensão ou cooperação técnica, respeitadas as legislações específicas dos mesmos. </t>
  </si>
  <si>
    <t xml:space="preserve">Rafael Sanches Venturini </t>
  </si>
  <si>
    <t xml:space="preserve">23081.007068/2012-12</t>
  </si>
  <si>
    <t xml:space="preserve">Instituto Federal Farroupilha – Acordo de Cooperação  </t>
  </si>
  <si>
    <t xml:space="preserve">TA</t>
  </si>
  <si>
    <t xml:space="preserve">CEBTT</t>
  </si>
  <si>
    <t xml:space="preserve">Objetivando a inclusão de clausulas que permitam e delegam prerrogativa ao IFF para expedir segundas vias de diplomas, com a devida certificação para todos os alunos que concluiram algum dos cursos técnicos oferecidos pelo CAFW, antes da migração de referido colégio ára o IF Far. No caso de cursos de graduação caberá ao Derca/ UFSM a expedição de ditas segundas vias de diplomas de certificação. E ainda toda a documentação realacionada aos cursos técnicos das secretaria escolar do antigo CAFW, passará a ser de responsabilidade do IF Far e a documentação relacionada aos cursos de graduação é de responsabilidade do DERCA/UFSM.</t>
  </si>
  <si>
    <t xml:space="preserve">Luiz Fernando Sangoi</t>
  </si>
  <si>
    <t xml:space="preserve">Direção do CE</t>
  </si>
  <si>
    <t xml:space="preserve">Conjugação de esforços entre a UFSM e o IF Farroupilha para proporcionar o desenvolvimento de atividades de ensino,  pesquisa de extensão</t>
  </si>
  <si>
    <t xml:space="preserve">Liliana Soares Ferreira </t>
  </si>
  <si>
    <t xml:space="preserve">Instalação / criação da Rádio Web e Web TV do IF Farroupilha</t>
  </si>
  <si>
    <t xml:space="preserve">Fernando Bordin da Rocha</t>
  </si>
  <si>
    <t xml:space="preserve">Alterar o objeto incluindo na cláusula primeiro o "Desenvolvimento Institucional".</t>
  </si>
  <si>
    <r>
      <rPr>
        <sz val="10"/>
        <rFont val="Arial"/>
        <family val="2"/>
      </rPr>
      <t xml:space="preserve">O presente termo tem por objeto estabelecer os direitos, obrigações e o repasse de recursos entre as partes, com vistas à implementação da migração do Colégio Agrícola de Frederico Westphalen da </t>
    </r>
    <r>
      <rPr>
        <b val="true"/>
        <sz val="11"/>
        <rFont val="Arial"/>
        <family val="2"/>
      </rPr>
      <t xml:space="preserve">UFSM</t>
    </r>
    <r>
      <rPr>
        <sz val="11"/>
        <rFont val="Arial"/>
        <family val="2"/>
      </rPr>
      <t xml:space="preserve"> para o </t>
    </r>
    <r>
      <rPr>
        <b val="true"/>
        <sz val="11"/>
        <rFont val="Arial"/>
        <family val="2"/>
      </rPr>
      <t xml:space="preserve">IFFarroupilha</t>
    </r>
    <r>
      <rPr>
        <sz val="11"/>
        <rFont val="Arial"/>
        <family val="2"/>
      </rPr>
      <t xml:space="preserve">, como </t>
    </r>
    <r>
      <rPr>
        <b val="true"/>
        <sz val="11"/>
        <rFont val="Arial"/>
        <family val="2"/>
      </rPr>
      <t xml:space="preserve">Campus Frederico Westphalen</t>
    </r>
    <r>
      <rPr>
        <sz val="11"/>
        <rFont val="Arial"/>
        <family val="2"/>
      </rPr>
      <t xml:space="preserve">, conforme Parecer nº 102/2014 do Processo DAG nº 23081.009385/2013-46, aprovado pelo Conselho Universitário da UFSM, e até que referida migração seja integralmente concluída com a separação integral dos espaços físicos de uso comum, da realocação dos quadros de pessoal e dos setores de registros acadêmicos.</t>
    </r>
  </si>
  <si>
    <t xml:space="preserve">Termo de execução descentralizada</t>
  </si>
  <si>
    <t xml:space="preserve">Rerratificação do termo de execução descentralizada</t>
  </si>
  <si>
    <t xml:space="preserve">Termo Aditivo à Rerratificação do termo de execução descentralizada</t>
  </si>
  <si>
    <t xml:space="preserve">Prorrogar por 12 meses a partir de 17/11/2016</t>
  </si>
  <si>
    <t xml:space="preserve">Permitir a utilização partilhada de laboratório de Informática do IF Farroupilha, que servirá como pólo de Educação a distância para a realização do curso de extensão "Educação Ambiental: Escolas Sustentáveis e Com-Vida"</t>
  </si>
  <si>
    <t xml:space="preserve">10.662.072/0001-59</t>
  </si>
  <si>
    <t xml:space="preserve">O presente Termo de Execução Descentralizada objetiva assegurar a realização da manutenção básica campus Frederico Westphalen pertence à Rede Federal de Educação Profissional, Científica e Tecnológica, e processo de vinculação ao Instituto Federal Farroupilha - IFFARROUPILHA, para o exercício de 2017.</t>
  </si>
  <si>
    <t xml:space="preserve">O presente termo adivitivo tem como objetivo prorrogar a vigência da Rerratificação do Termo de Execução Descentralizada - Aditivo ao Acordo de Cooperação Técnica, por mais 12 meses a partir de 17 de novembro de 2017.</t>
  </si>
  <si>
    <t xml:space="preserve">O presente termo adivitivo tem como objetivo prorrogar a vigência da Rerratificação do Termo de Execução Descentralizada - Aditivo ao Acordo de Cooperação Técnica, por mais 12 meses a partir de 17 de novembro de 2018.</t>
  </si>
  <si>
    <t xml:space="preserve">Marcelo Freitas da Silva </t>
  </si>
  <si>
    <t xml:space="preserve">23081.031330/2018-27</t>
  </si>
  <si>
    <t xml:space="preserve">Instituto Florestal da Eslovênia/Eslovênia.</t>
  </si>
  <si>
    <t xml:space="preserve">Depto de Solos</t>
  </si>
  <si>
    <t xml:space="preserve">Acordo de Cooperaçõa Internacional</t>
  </si>
  <si>
    <t xml:space="preserve">Ambas Instituições firmatárias procurarão estimular e implementar programas de cooperação técnico-científica e cultural, em conformidade com a legislação vigente em seus respectivos países e com as normas de direito internacional.</t>
  </si>
  <si>
    <t xml:space="preserve">Zaida Inês Antonialli</t>
  </si>
  <si>
    <t xml:space="preserve">23081.037952/2021-64</t>
  </si>
  <si>
    <t xml:space="preserve">Instituto INOVA</t>
  </si>
  <si>
    <t xml:space="preserve">20.102.605/0001-09</t>
  </si>
  <si>
    <t xml:space="preserve">Este convênio tem por objetivo estabelecer condições básicas de cooperação entre a Instituição de Ensino e o Agente de Integração Instituto INOVA – Estágio e Aprendiz, com o fim de propiciar oportunidades de estágio obrigatório ou não-obrigatório aos estudantes regularmente matriculados e que venham frequentando, efetivamente, cursos ministrados pela Instituição de Ensino para atuarem em instituições conveniadas com o mesmo, doravante denominadas CONCEDENTES.</t>
  </si>
  <si>
    <t xml:space="preserve">23081.026290/2020-16</t>
  </si>
  <si>
    <t xml:space="preserve">INSTITUTO MAUA DE TECNOLOGIA (IMT)</t>
  </si>
  <si>
    <t xml:space="preserve">60.749.736/0002-70</t>
  </si>
  <si>
    <t xml:space="preserve">Depto de Ciências da Comunicação</t>
  </si>
  <si>
    <t xml:space="preserve">Constitui objeto do presente CONVÊNIO a cooperação entre a UFSM e o IMT, este por intermédio de suas unidades Centro Universitário e Centro de Pesquisas, para promover e desenvolver a cooperação técnico-científica e educacional, visando à troca de experiências, conhecimentos, oferecimento de cursos e de consultorias e o desenvolvimento de projetos de pesquisa, doravante denominados "PROJETOS", de interesse mútuo das Partes, que serão delimitados e especificados em TERMOS ADITIVOS ao presente CONVÊNIO</t>
  </si>
  <si>
    <t xml:space="preserve">FABIANO MAGGIONI</t>
  </si>
  <si>
    <t xml:space="preserve">23081.003287/2016-48</t>
  </si>
  <si>
    <t xml:space="preserve">Instituto Metodista Centenário</t>
  </si>
  <si>
    <t xml:space="preserve">88.371.877/0001-30</t>
  </si>
  <si>
    <t xml:space="preserve">23081.029109/2021-12</t>
  </si>
  <si>
    <t xml:space="preserve">INSTITUTO MUNICIPAL DE ADMINISTRAÇÃO PÚBLICA (IMAP)</t>
  </si>
  <si>
    <t xml:space="preserve">78.802.394/0001-99</t>
  </si>
  <si>
    <t xml:space="preserve">23081.058187/2019-00</t>
  </si>
  <si>
    <t xml:space="preserve">Instituto Nacional de Capacitação e Educação para o Trabalho Via de Acesso - Concessão de Estágios </t>
  </si>
  <si>
    <t xml:space="preserve">05.699.372/0001-71</t>
  </si>
  <si>
    <t xml:space="preserve">Estabelecimento e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ensino aprendizagem.</t>
  </si>
  <si>
    <t xml:space="preserve">23081.032136/2016-05</t>
  </si>
  <si>
    <t xml:space="preserve">Instituto Nacional de Desenvolvimento Institucional e Ação Social - Instituto Ideias</t>
  </si>
  <si>
    <t xml:space="preserve">21.695.188/0001-00</t>
  </si>
  <si>
    <t xml:space="preserve">23081.000869/2014-19</t>
  </si>
  <si>
    <t xml:space="preserve">Instituto Nacional de Educacion Física de Catalunia - Espanha - Acordo de Cooperação Técnico-Científico e Cultural</t>
  </si>
  <si>
    <t xml:space="preserve">A tranferência de conhecimentos e experiências e/ou qualquer outra atividade de interesse comum relacionado ao ensino, pesquisa, administração universitária e capacitação de recursos humanos, incluindo o intercâmbio de docentes, alunos e técnicos-administrativos.</t>
  </si>
  <si>
    <t xml:space="preserve">João Francisco Magno Ribas</t>
  </si>
  <si>
    <t xml:space="preserve">23081.022895/2017-32</t>
  </si>
  <si>
    <t xml:space="preserve">Instituto Nacional de Investigacion Agropecuária - Uruguai </t>
  </si>
  <si>
    <t xml:space="preserve">Curso - Programa PG Zootecnia </t>
  </si>
  <si>
    <t xml:space="preserve">Protocolo de Cooperação</t>
  </si>
  <si>
    <t xml:space="preserve">Promover o interesse das atividades de ensino e de pesquisa de ambas instituições; e Desenvolver uma ampla e eficaz colaboração cinetifico-acadêmica em temas de interesse comum.</t>
  </si>
  <si>
    <t xml:space="preserve">SAI </t>
  </si>
  <si>
    <t xml:space="preserve">23081.020280/1996-31</t>
  </si>
  <si>
    <t xml:space="preserve">Instituto Nacional de Pesquisas Espaciais (INPE) - Primeiro Termo de Ajuste ao Convênio de Cooperação Técnico-Cietífica</t>
  </si>
  <si>
    <t xml:space="preserve">Laboratório de Ciências Espaciais </t>
  </si>
  <si>
    <t xml:space="preserve">O presente  termo de ajuste tem por objetivo implementar o  projeto de execução do Centro Regional Sul de Pesquisas Espaciais - CRSPE/INPE, incluindo o subprojeto da Estação.... (50 anos)</t>
  </si>
  <si>
    <t xml:space="preserve">Nelson Jorge Schuch</t>
  </si>
  <si>
    <t xml:space="preserve">Instituto Nacional de Pesquisas Espaciais (INPE) MTC -Instrumento Público de Concessão de Uso</t>
  </si>
  <si>
    <t xml:space="preserve">LACESMA</t>
  </si>
  <si>
    <t xml:space="preserve">Concessão de Uso</t>
  </si>
  <si>
    <t xml:space="preserve">A UFSM  concede ao INPE uma área de 80 metros por 150 metros num total de 1,2 hectares da área de  sua propriedade no campus da  Cidade Universitária ........ (50 anos)</t>
  </si>
  <si>
    <t xml:space="preserve">23081.024439/2021-11</t>
  </si>
  <si>
    <t xml:space="preserve">Instituto Nacional de Qualificação e Capacitação - INQC</t>
  </si>
  <si>
    <t xml:space="preserve">20.120.933/0001-20</t>
  </si>
  <si>
    <t xml:space="preserve">23081.003671/2019-93</t>
  </si>
  <si>
    <t xml:space="preserve">Instituto Nacional de Qualificação e Capacitação INQC</t>
  </si>
  <si>
    <t xml:space="preserve">23081.012914/2018-01</t>
  </si>
  <si>
    <t xml:space="preserve">Instituto Nacional de Tecnologia Agropecuária - INTA</t>
  </si>
  <si>
    <t xml:space="preserve">Departamento de Solos</t>
  </si>
  <si>
    <t xml:space="preserve">Danilo Rheinheimer dos Santos</t>
  </si>
  <si>
    <t xml:space="preserve">Argentina</t>
  </si>
  <si>
    <t xml:space="preserve">23081.030208/2018-33</t>
  </si>
  <si>
    <t xml:space="preserve">Instituto Phytus </t>
  </si>
  <si>
    <t xml:space="preserve">10.410.172/0001-97</t>
  </si>
  <si>
    <t xml:space="preserve">23081.047944/2017-40</t>
  </si>
  <si>
    <t xml:space="preserve">Instituto Politécnico de Setúbal, Portugal</t>
  </si>
  <si>
    <t xml:space="preserve">23081.017036/2017-21</t>
  </si>
  <si>
    <t xml:space="preserve">Instituto Politécnico de Tomar - Portugal</t>
  </si>
  <si>
    <t xml:space="preserve">Curso Programa PG em Historia</t>
  </si>
  <si>
    <t xml:space="preserve">18/072017</t>
  </si>
  <si>
    <t xml:space="preserve">Portugal</t>
  </si>
  <si>
    <t xml:space="preserve">23081.001923/2014-35</t>
  </si>
  <si>
    <t xml:space="preserve">Instituto Politécnico do Porto, Município de Paços Ferreira, Associação Empresarial  de Paços de Ferreira, PFR Invest – Sociedade de Gestão Urbana, Prefeitura Municipal de Santa Maria, Câmara de Comércio e Indústria de Santa Maria, Agência de Desenvolvimento de Santa Maria, UFSM (Intituições Portuguesas e Brasileiras) – Protocolo de Colaboração </t>
  </si>
  <si>
    <t xml:space="preserve">Desenvolvimento sustentando de Paços Ferreira e de Santa Maria, bem como das regiões em que estes municípios estão inseridos, pela via de qualificação dos recursos humanos, do estimulo às atividades de pesquisa , desenvolvimento e inovação do incremento das relações comerciais e de mecanismos que garantam a transferência de tecnologia, com vista a uma melhoria das habitações técnicas, profissionais e escolares dos ativos de ambos os municípios, com direta repercussão dos níveis de competitividade dos territórios e das empresas. </t>
  </si>
  <si>
    <t xml:space="preserve">Ney Luis Pippi</t>
  </si>
  <si>
    <t xml:space="preserve">23081.016602/2018-69</t>
  </si>
  <si>
    <t xml:space="preserve">Instituto Promover - IPHAC</t>
  </si>
  <si>
    <t xml:space="preserve">11.595.331/0001-38</t>
  </si>
  <si>
    <t xml:space="preserve">Este convênio estabelece cooperação recíproca entre as partes, visando o desenvolvimento de atividades conjuntas, capazes de propiciar a plena operacionalização da Lei 11.788 de 25 de Setembro de 2008, bem como o contido na Lei 9.394/96, que estabelece diretrizes e bases da educação nacionale na sua regulamentação, relacionados ao estágio curricular não obrigatório de estudantes, entendido como ato educativo escolar supervisionado, que integra o processo de ensino-  aprendizagem, visando a preparação para o trabalho produtivo do educando.</t>
  </si>
  <si>
    <t xml:space="preserve">23081.040925/2021-79</t>
  </si>
  <si>
    <t xml:space="preserve">INSTITUTO SANTE - HOSPITAL SAGRADA FAMÍLIA ITAPIRANGA</t>
  </si>
  <si>
    <t xml:space="preserve">08.776.971/0007-25</t>
  </si>
  <si>
    <t xml:space="preserve">23081.031775/2016-45</t>
  </si>
  <si>
    <t xml:space="preserve">Instituto São José</t>
  </si>
  <si>
    <t xml:space="preserve">87.495.909/0001-46</t>
  </si>
  <si>
    <t xml:space="preserve">Curso de Letras</t>
  </si>
  <si>
    <t xml:space="preserve">23081.057425/2019-51</t>
  </si>
  <si>
    <t xml:space="preserve">Intecsol Indústria de Tecnologia Solar</t>
  </si>
  <si>
    <t xml:space="preserve">88.233.515/0001-82</t>
  </si>
  <si>
    <t xml:space="preserve">Ciências Contábeis</t>
  </si>
  <si>
    <t xml:space="preserve">23081.020998/2019-20</t>
  </si>
  <si>
    <t xml:space="preserve">INTEGRAR-RS Associação de Integração Empresa Escola</t>
  </si>
  <si>
    <t xml:space="preserve">05.449.614/0001-79</t>
  </si>
  <si>
    <t xml:space="preserve">Curso de Engenharia Floresta </t>
  </si>
  <si>
    <t xml:space="preserve">23081.028419/2016-44</t>
  </si>
  <si>
    <t xml:space="preserve">Intelectus Consultoria em Gestão de Pessoas</t>
  </si>
  <si>
    <t xml:space="preserve">12.264.429/0001-75</t>
  </si>
  <si>
    <t xml:space="preserve">23081.008588/2013-15</t>
  </si>
  <si>
    <t xml:space="preserve">Intercement Brasil S.A.
Algae Biotecnologia Ltda
Universidade Federal de São Carlos - UFSCar
Fundação de Apoio Institucional ao Desenvolvimento Científico e Tecnológico - FAI-UFSCar
Fundação de Apoio a à Tecnologia e Ciência - FATEC</t>
  </si>
  <si>
    <t xml:space="preserve">62.258.884/0001-36
00.319.366/0001-11
45.358.058/0001-40
66.991.647/0001-30
89.252.431/0001-59</t>
  </si>
  <si>
    <t xml:space="preserve">Departamento Tecnologia e Ciência dos Alimentos</t>
  </si>
  <si>
    <t xml:space="preserve">Prorrogar a vigência até 31/06/2018</t>
  </si>
  <si>
    <t xml:space="preserve">31/06/2018</t>
  </si>
  <si>
    <t xml:space="preserve">Eduardo Jacob Lopes</t>
  </si>
  <si>
    <t xml:space="preserve">23081.042624/2017-01</t>
  </si>
  <si>
    <t xml:space="preserve">Intituto Politécnico de Bragança </t>
  </si>
  <si>
    <t xml:space="preserve">23081.034586/2017-13</t>
  </si>
  <si>
    <t xml:space="preserve">Invivo Nutrição e Saúde Animal Ltda</t>
  </si>
  <si>
    <t xml:space="preserve">06.066.837/0012-72</t>
  </si>
  <si>
    <t xml:space="preserve">23081.012594/2020-04</t>
  </si>
  <si>
    <t xml:space="preserve">IRENE KNAPIK SOCZEK (AGRO SOCZEK)</t>
  </si>
  <si>
    <t xml:space="preserve">828.777.859-04</t>
  </si>
  <si>
    <t xml:space="preserve">23081.029319/2016-35</t>
  </si>
  <si>
    <t xml:space="preserve">Iriart Camisetas</t>
  </si>
  <si>
    <t xml:space="preserve">01.634.488/0001-71</t>
  </si>
  <si>
    <t xml:space="preserve">23081.011285/2017-11</t>
  </si>
  <si>
    <t xml:space="preserve">Islen Calçados Ltda</t>
  </si>
  <si>
    <t xml:space="preserve">05.073.357/0001-13</t>
  </si>
  <si>
    <t xml:space="preserve">23081.051315/2018-03</t>
  </si>
  <si>
    <t xml:space="preserve">Itaimbe Japan Veiculos </t>
  </si>
  <si>
    <t xml:space="preserve">07.137.451/0001-14</t>
  </si>
  <si>
    <t xml:space="preserve">23081.010881/2019-38</t>
  </si>
  <si>
    <t xml:space="preserve">J A Teixeira Veterinária  LTDA - Puro Trato Nutrição Animal </t>
  </si>
  <si>
    <t xml:space="preserve">92.730.902/0004-44</t>
  </si>
  <si>
    <t xml:space="preserve">23081.041815/2017-48</t>
  </si>
  <si>
    <t xml:space="preserve">Jetimobi Ltda</t>
  </si>
  <si>
    <t xml:space="preserve">12.544.265/0001-30</t>
  </si>
  <si>
    <t xml:space="preserve">Curso Superior de Tecnologia em Sistemas para Internet</t>
  </si>
  <si>
    <t xml:space="preserve">23081.020937/2020-04</t>
  </si>
  <si>
    <t xml:space="preserve">JMK Indústria de Equipamentos Agrícolas LTDA</t>
  </si>
  <si>
    <t xml:space="preserve">14.198.844/0001-05</t>
  </si>
  <si>
    <r>
      <rPr>
        <sz val="12"/>
        <rFont val="Arial"/>
        <family val="2"/>
      </rPr>
      <t xml:space="preserve">O presente Acordo tem como objeto a conjugação de esforços entre a </t>
    </r>
    <r>
      <rPr>
        <b val="true"/>
        <sz val="12"/>
        <rFont val="Arial"/>
        <family val="2"/>
      </rPr>
      <t xml:space="preserve">UFSM</t>
    </r>
    <r>
      <rPr>
        <sz val="12"/>
        <rFont val="Arial"/>
        <family val="2"/>
      </rPr>
      <t xml:space="preserve"> e a </t>
    </r>
    <r>
      <rPr>
        <b val="true"/>
        <sz val="12"/>
        <rFont val="Arial"/>
        <family val="2"/>
      </rPr>
      <t xml:space="preserve">JMK</t>
    </r>
    <r>
      <rPr>
        <sz val="12"/>
        <rFont val="Arial"/>
        <family val="2"/>
      </rPr>
      <t xml:space="preserve"> para propiciar a realização de atividades de Ensino, Pesquisa e Extensão, que visem a divulgação de novas tecnologias em máquinas agrícolas para alunos, agricultores e profissionais da área agrícola.</t>
    </r>
  </si>
  <si>
    <t xml:space="preserve">23081.042572/2018-46</t>
  </si>
  <si>
    <t xml:space="preserve">Jobim Advogados Associados </t>
  </si>
  <si>
    <t xml:space="preserve">07.262.564/0001-41</t>
  </si>
  <si>
    <t xml:space="preserve">23081.025330/2017-15</t>
  </si>
  <si>
    <t xml:space="preserve">Jornal Expresso D'oeste</t>
  </si>
  <si>
    <t xml:space="preserve">07.735.039/0001-04</t>
  </si>
  <si>
    <t xml:space="preserve">23081.025329/2017-82</t>
  </si>
  <si>
    <t xml:space="preserve">Jornal Folha do Noroeste</t>
  </si>
  <si>
    <t xml:space="preserve">11.270.194/0001-61</t>
  </si>
  <si>
    <t xml:space="preserve">23081.025538/2017-26</t>
  </si>
  <si>
    <t xml:space="preserve">Jornal Frederiquense </t>
  </si>
  <si>
    <t xml:space="preserve">07.897.066/0001-75</t>
  </si>
  <si>
    <t xml:space="preserve">23081.009659/2017-21</t>
  </si>
  <si>
    <t xml:space="preserve">José Dinon &amp; Cia Ltda</t>
  </si>
  <si>
    <t xml:space="preserve">91.385.013/000-81</t>
  </si>
  <si>
    <t xml:space="preserve">23081.028763/2016-33</t>
  </si>
  <si>
    <t xml:space="preserve">JR Restaurante</t>
  </si>
  <si>
    <t xml:space="preserve">19.676.676/0001-28</t>
  </si>
  <si>
    <t xml:space="preserve">23081.030524/2017-24</t>
  </si>
  <si>
    <t xml:space="preserve">JTI Kannenberg Comércio de Tabacos do Brasil Ltda</t>
  </si>
  <si>
    <t xml:space="preserve">95.428.321/00014-21</t>
  </si>
  <si>
    <t xml:space="preserve">23081.025088/2020-77</t>
  </si>
  <si>
    <t xml:space="preserve">JTI Processadora de tabaco do Brasil LTDA</t>
  </si>
  <si>
    <t xml:space="preserve">03.334.170/0001-09</t>
  </si>
  <si>
    <t xml:space="preserve">23081.008447/2020-21</t>
  </si>
  <si>
    <t xml:space="preserve">Justiça Federal de 1º Grau no Rio Grande do Sul</t>
  </si>
  <si>
    <t xml:space="preserve">05.442.380/0001-38</t>
  </si>
  <si>
    <t xml:space="preserve">Propiciar a complementação de ensino da aprendizagem aos estudantes regularmente matriculados nos cursos de nível médio e graduação da INSTITUIÇÃO DE ENSINO, por meio de estágio obrigatório ou não obrigatório, junto à JUSTIÇA FEDERAL constituindo-se em instrumento de integração, em termos de treinamento prático, aperfeiçoamento técnico-cultural, científico e de relacionamento humano.</t>
  </si>
  <si>
    <t xml:space="preserve">23081.025144/2016-97</t>
  </si>
  <si>
    <t xml:space="preserve">Ke Soja Agrícola</t>
  </si>
  <si>
    <t xml:space="preserve">89.842.686/0001-71</t>
  </si>
  <si>
    <t xml:space="preserve">23081.040515/2017-41</t>
  </si>
  <si>
    <t xml:space="preserve">Keepfit Academias </t>
  </si>
  <si>
    <t xml:space="preserve">22.455.739/0001-20</t>
  </si>
  <si>
    <t xml:space="preserve">23081.014389/2016-99</t>
  </si>
  <si>
    <t xml:space="preserve">Kiwi Pecuária</t>
  </si>
  <si>
    <t xml:space="preserve">08.416.975/0001-07</t>
  </si>
  <si>
    <t xml:space="preserve">23081.034931/2017-19</t>
  </si>
  <si>
    <t xml:space="preserve">Klabin S.A</t>
  </si>
  <si>
    <t xml:space="preserve">89.637.490/0137-19</t>
  </si>
  <si>
    <t xml:space="preserve">Curso de Engenharia Florestal </t>
  </si>
  <si>
    <t xml:space="preserve">23081.014613/2017-23</t>
  </si>
  <si>
    <t xml:space="preserve">Kumon (Ticiana Salles Moro)</t>
  </si>
  <si>
    <t xml:space="preserve">14.152.366/0001-90</t>
  </si>
  <si>
    <t xml:space="preserve">Concessão de estágio obrigatório e/ou não obrigatório a alunos regularmente matriculados na UFSM  e que venham frequentando efetivamente os seus cursos técnicos, tecnológicos e superior.</t>
  </si>
  <si>
    <t xml:space="preserve">23081.051477/2017-52</t>
  </si>
  <si>
    <t xml:space="preserve">L' université de Réunion </t>
  </si>
  <si>
    <t xml:space="preserve">Curso Programa PG em Meteorologia </t>
  </si>
  <si>
    <t xml:space="preserve">Basenado-se no princípio da reciprocidade e com finalidade de promover a cooperação universitária nas áreas pedagógicas, científicas e culturais e o intercâmbio de pessoal e de estudantes.</t>
  </si>
  <si>
    <t xml:space="preserve">23081.046697/2019-26</t>
  </si>
  <si>
    <t xml:space="preserve">L`Institut Polytechnique de Bordeaux - França</t>
  </si>
  <si>
    <t xml:space="preserve">Ambas as instituições firmatárias procurarão estimular e implementar programas de cooperação técnico-científica e cultural, em conformidade com a legislação vigente em seus respectivos países e com as Normas de Direito Internacional. A cooperação incluirá a transferência de conhecimentos e experiências e/ou qualquer outra atividade de interesse comum relacionada a ensino, pesquisa, administração universitária e capacitação de recursos humanos, incluindo intercâmbio de docentes, alunos e técnicos administrativos.</t>
  </si>
  <si>
    <t xml:space="preserve">João Baptista dos Santos Martins</t>
  </si>
  <si>
    <t xml:space="preserve">23081.029388/2018-19</t>
  </si>
  <si>
    <t xml:space="preserve">La Salle Laticínios</t>
  </si>
  <si>
    <t xml:space="preserve">07.082.549/0001-11</t>
  </si>
  <si>
    <t xml:space="preserve">23081.005970/2018-81</t>
  </si>
  <si>
    <t xml:space="preserve">Laboratório Nacional Agropecuário de Minas Gerais  (LANAGRO-MG)</t>
  </si>
  <si>
    <t xml:space="preserve">00.396.895/0062-47</t>
  </si>
  <si>
    <t xml:space="preserve">23081.023031/2016-57</t>
  </si>
  <si>
    <t xml:space="preserve">Laboratório Veterinário Pegadas</t>
  </si>
  <si>
    <t xml:space="preserve">05.593.563/0001-54</t>
  </si>
  <si>
    <t xml:space="preserve">23081.027167/2019-89</t>
  </si>
  <si>
    <t xml:space="preserve">Lageado Produtos Agropecuários  EIRELI</t>
  </si>
  <si>
    <t xml:space="preserve">05.139.244/0001-73</t>
  </si>
  <si>
    <t xml:space="preserve">23081.021589/2018-60</t>
  </si>
  <si>
    <t xml:space="preserve">Lar das Vovozinhas </t>
  </si>
  <si>
    <t xml:space="preserve">95.623.617/0001-70</t>
  </si>
  <si>
    <t xml:space="preserve">Colégio Politécnico/CCS</t>
  </si>
  <si>
    <t xml:space="preserve">Curso técnico em cuidado de idosos/Curso de Terapia Ocupacional</t>
  </si>
  <si>
    <t xml:space="preserve">23081.039038/2016-91</t>
  </si>
  <si>
    <t xml:space="preserve">Curso de Enfermagem e Obstetricía </t>
  </si>
  <si>
    <t xml:space="preserve">Este convênio tem por objetivo respaldar o desenvolvimento de ações de assistência, ensino, pesquia e extensão no lar das vovozinhas, visando a realização de aulas práticas para os aluinos do curso de graduação em enfermagem da UFSM, utilizando como recursos humanos professores, técnicos administrativos e acadêmicos da UFSM.</t>
  </si>
  <si>
    <t xml:space="preserve">23081.001200/2019-41</t>
  </si>
  <si>
    <t xml:space="preserve">Laticinios Bela Vista Ltda</t>
  </si>
  <si>
    <t xml:space="preserve">02.089.969/0001-06</t>
  </si>
  <si>
    <t xml:space="preserve">Privado Naciona </t>
  </si>
  <si>
    <t xml:space="preserve">23081.035484/2018-98</t>
  </si>
  <si>
    <t xml:space="preserve">Laticinios Flor de Leite </t>
  </si>
  <si>
    <t xml:space="preserve">33.164.914/0001-47</t>
  </si>
  <si>
    <t xml:space="preserve">23081.006969/2016-11</t>
  </si>
  <si>
    <t xml:space="preserve">Laticínios Santo Cristo</t>
  </si>
  <si>
    <t xml:space="preserve">05.248.242/0001-12</t>
  </si>
  <si>
    <t xml:space="preserve">23081.034894/2018-11</t>
  </si>
  <si>
    <t xml:space="preserve">Laticinios Stefanello </t>
  </si>
  <si>
    <t xml:space="preserve">05.418.346/0001-28</t>
  </si>
  <si>
    <t xml:space="preserve">23081.024147/2018-75</t>
  </si>
  <si>
    <t xml:space="preserve">Laura Weber - Clínica de Fisio, RPG E Pilates</t>
  </si>
  <si>
    <t xml:space="preserve">002.086.900-26</t>
  </si>
  <si>
    <t xml:space="preserve">Ciurso de Fisioterapia </t>
  </si>
  <si>
    <t xml:space="preserve">23081.024146/2018-21</t>
  </si>
  <si>
    <t xml:space="preserve">Lets Move Academia </t>
  </si>
  <si>
    <t xml:space="preserve">14.067.323/0001-07</t>
  </si>
  <si>
    <t xml:space="preserve">23081.035120/2017-27</t>
  </si>
  <si>
    <t xml:space="preserve">Linguiçaria Premium</t>
  </si>
  <si>
    <t xml:space="preserve">11.627.516/0001-87</t>
  </si>
  <si>
    <t xml:space="preserve">L'Institut Polytechnique de Bourdeaux (França)</t>
  </si>
  <si>
    <t xml:space="preserve">Depto de Eletrônica e Computação </t>
  </si>
  <si>
    <t xml:space="preserve">João Baptista dos S. Martins</t>
  </si>
  <si>
    <t xml:space="preserve">23081.052397/2019-86</t>
  </si>
  <si>
    <t xml:space="preserve">Lisi Luz Studio de Yoga</t>
  </si>
  <si>
    <t xml:space="preserve">19.442.757/0001-63</t>
  </si>
  <si>
    <t xml:space="preserve">23081.030665/2016-66</t>
  </si>
  <si>
    <t xml:space="preserve">Locomotiva Burguer &amp; Beer</t>
  </si>
  <si>
    <t xml:space="preserve">24.581.681/0001-97</t>
  </si>
  <si>
    <t xml:space="preserve">23081.014611/2015-72</t>
  </si>
  <si>
    <t xml:space="preserve">Lohr Sistemas Eletrônicos </t>
  </si>
  <si>
    <t xml:space="preserve">94.655.115/0001-68</t>
  </si>
  <si>
    <t xml:space="preserve">23081.099383/2021-41</t>
  </si>
  <si>
    <t xml:space="preserve">LS Soluções Contábeis Ltda</t>
  </si>
  <si>
    <t xml:space="preserve">27.056.346/0001-68</t>
  </si>
  <si>
    <t xml:space="preserve">23081.031290/2016-51</t>
  </si>
  <si>
    <t xml:space="preserve">Lupagraf Indústria Gráfica</t>
  </si>
  <si>
    <t xml:space="preserve">05.656.070/0001-16</t>
  </si>
  <si>
    <t xml:space="preserve">23081.022180/2020-85</t>
  </si>
  <si>
    <t xml:space="preserve">M. POLONI COMÉRCIO ELÉTRICOS DE MATERIAIS LTDA (SUSTENTAGIL)</t>
  </si>
  <si>
    <t xml:space="preserve">28.274.410/0001-40</t>
  </si>
  <si>
    <t xml:space="preserve">23081.052458/2018-24</t>
  </si>
  <si>
    <t xml:space="preserve">Maboni Comunicação </t>
  </si>
  <si>
    <t xml:space="preserve">03.894.181/0001-35</t>
  </si>
  <si>
    <t xml:space="preserve">23081.064824/2019-79</t>
  </si>
  <si>
    <t xml:space="preserve">Machado Hax Comércio de Produtos Rurais LTDA (Planfer)</t>
  </si>
  <si>
    <t xml:space="preserve">95.021.036/0001-68</t>
  </si>
  <si>
    <t xml:space="preserve">23081.014228/2016-03</t>
  </si>
  <si>
    <t xml:space="preserve">Madeireira Righi</t>
  </si>
  <si>
    <t xml:space="preserve">07.564.029/0001-45</t>
  </si>
  <si>
    <t xml:space="preserve">23081.015448/2018-16</t>
  </si>
  <si>
    <t xml:space="preserve">Marafiga e Muller Ltda</t>
  </si>
  <si>
    <t xml:space="preserve">07.050.351/0001-56</t>
  </si>
  <si>
    <t xml:space="preserve">CCSG</t>
  </si>
  <si>
    <t xml:space="preserve">23081.061029/2018-48</t>
  </si>
  <si>
    <t xml:space="preserve">Marape Agropecuária S/C LTDA.</t>
  </si>
  <si>
    <t xml:space="preserve">89.971.568/0001-63</t>
  </si>
  <si>
    <t xml:space="preserve">23081.025288/2021-19</t>
  </si>
  <si>
    <t xml:space="preserve">Mariana Herzog Arquitetura LTDA</t>
  </si>
  <si>
    <t xml:space="preserve">34.267.822/0001-55</t>
  </si>
  <si>
    <t xml:space="preserve">23081.027281/2020-42</t>
  </si>
  <si>
    <t xml:space="preserve">Mariane Cezarotto de Moraes Giacomin - Semeagro Soluções Agrícolas</t>
  </si>
  <si>
    <t xml:space="preserve">29.813.774/0001-13</t>
  </si>
  <si>
    <t xml:space="preserve">24/112020</t>
  </si>
  <si>
    <t xml:space="preserve">23081.041914/2017-20</t>
  </si>
  <si>
    <t xml:space="preserve">Markus e Haas Advogados </t>
  </si>
  <si>
    <t xml:space="preserve">07.662.033/0001-46</t>
  </si>
  <si>
    <t xml:space="preserve">23081.062517/2019-53</t>
  </si>
  <si>
    <t xml:space="preserve">Martin &amp; Peres Ltda</t>
  </si>
  <si>
    <t xml:space="preserve">23.720.194/0001-03</t>
  </si>
  <si>
    <t xml:space="preserve">23081.003872/2021-13</t>
  </si>
  <si>
    <t xml:space="preserve">MARZARI ALIMENTOS LTDA</t>
  </si>
  <si>
    <t xml:space="preserve">95.600.235/0001-20</t>
  </si>
  <si>
    <t xml:space="preserve">23081.001028/2019-25</t>
  </si>
  <si>
    <t xml:space="preserve">Mccann Erickson Publicidade </t>
  </si>
  <si>
    <t xml:space="preserve">61.416.384/0001-12</t>
  </si>
  <si>
    <t xml:space="preserve">23081.051332/2017-51</t>
  </si>
  <si>
    <t xml:space="preserve">Melgarejo Sistemas Digitais</t>
  </si>
  <si>
    <t xml:space="preserve">01.695.855/0001-47</t>
  </si>
  <si>
    <t xml:space="preserve">Curso de Engenharia Aeroespacial </t>
  </si>
  <si>
    <t xml:space="preserve">Cooperação Técnica </t>
  </si>
  <si>
    <t xml:space="preserve"> O presente Acordo tem como objeto a conjugação de esforços entre a UFSM e ERRES Aeronáutica para propiciar a interação do desenvolvimento das disciplinas de Trabalho de Conclusão de Curso (TCC) e Concepção, Projeto, Implementação e Operação (CPIO) do Curso de Engenharia Aeroespacial.
O TCC é uma atividade de aprendizado extraclasse que os alunos do Curso de Engenharia Aeroespacial realizam, na forma de disciplinas obrigatórias, no oitavo e nonos semestres do curso.
O CPIO é uma atividade de aprendizado extraclasse que os alunos do curso de Engenharia Aeroespacial realizam, na forma de disciplinas obrigatórias, no segundo, quarto, sexto e oitavo semestres do curso.
As disciplinas de TCC e CPIO são previstas no Projeto Pedagógico do Curso (PCC) de Engenharia Aeroespacial, as quais devem contribuir para ampla formação do discente, a partir da realização de atividades de prática profissional ao longo de sua formação universitária.
</t>
  </si>
  <si>
    <t xml:space="preserve">23081.051334/2017-41</t>
  </si>
  <si>
    <t xml:space="preserve">Melgarejo Sistemas Digitais Ltda Me</t>
  </si>
  <si>
    <t xml:space="preserve">23081.024377/2021-30</t>
  </si>
  <si>
    <t xml:space="preserve">Melissa Haigert Couto - RAP Treinamentos</t>
  </si>
  <si>
    <t xml:space="preserve">31.126.610/0001-60</t>
  </si>
  <si>
    <t xml:space="preserve">23081.018809/2017-97</t>
  </si>
  <si>
    <t xml:space="preserve">Mercateria Transportes e Serviços LTDA -ME</t>
  </si>
  <si>
    <t xml:space="preserve">26.093.517/0001-66</t>
  </si>
  <si>
    <t xml:space="preserve">Bacharelado em Sistemas de Informação</t>
  </si>
  <si>
    <t xml:space="preserve">23081.035516/2019-36</t>
  </si>
  <si>
    <t xml:space="preserve">Mercoagro Comércio de Defensivos Agrícolas Ltda.</t>
  </si>
  <si>
    <t xml:space="preserve">03.842.181/0003-53</t>
  </si>
  <si>
    <t xml:space="preserve">23081.041593/2017-63</t>
  </si>
  <si>
    <t xml:space="preserve">Mercopampa Transportes Ltda</t>
  </si>
  <si>
    <t xml:space="preserve">72.271.695/0001-57</t>
  </si>
  <si>
    <t xml:space="preserve">23081.030192/2018-69</t>
  </si>
  <si>
    <t xml:space="preserve">Mereo Serviço de Fidelização Ltda </t>
  </si>
  <si>
    <t xml:space="preserve">21.966.265/0001-19</t>
  </si>
  <si>
    <t xml:space="preserve">23081.028615/2021-86</t>
  </si>
  <si>
    <t xml:space="preserve">METALÚRGICA COFELMA LTDA</t>
  </si>
  <si>
    <t xml:space="preserve">87.030.904/0001-48</t>
  </si>
  <si>
    <t xml:space="preserve">23081.022246/2020-37</t>
  </si>
  <si>
    <t xml:space="preserve">METTA Integradora Empresa Escola Sociedade Simples (METTA CAPITAL HUMANO)</t>
  </si>
  <si>
    <t xml:space="preserve">04.997.806/0001-57</t>
  </si>
  <si>
    <t xml:space="preserve">AGENTE DE INTEGRAÇÃO</t>
  </si>
  <si>
    <t xml:space="preserve">23081.014736/2015-01</t>
  </si>
  <si>
    <t xml:space="preserve">MH Agronegócios Ltda - ME</t>
  </si>
  <si>
    <t xml:space="preserve">17.681.318/0001-88</t>
  </si>
  <si>
    <t xml:space="preserve">23081.049855/2018-19</t>
  </si>
  <si>
    <t xml:space="preserve">Migrate Company Sistemas de Informação Ltda</t>
  </si>
  <si>
    <t xml:space="preserve">06.354.976/0001-49</t>
  </si>
  <si>
    <t xml:space="preserve">Curso de Sistemas de Informação </t>
  </si>
  <si>
    <t xml:space="preserve">23081.013558/2016-73</t>
  </si>
  <si>
    <t xml:space="preserve">Mili S/A</t>
  </si>
  <si>
    <t xml:space="preserve">78.908.266/0001-24</t>
  </si>
  <si>
    <t xml:space="preserve">23081.014132/2016-37</t>
  </si>
  <si>
    <t xml:space="preserve">Minimercado Cacique</t>
  </si>
  <si>
    <t xml:space="preserve">03.645.524/0001-28</t>
  </si>
  <si>
    <t xml:space="preserve">23081.015415/90-23</t>
  </si>
  <si>
    <t xml:space="preserve">Ministerio da  Aéronautica  através  da  Base  Aérea de Santa  Maria - Convênio  de  Intercâmbio Científico-Cultural </t>
  </si>
  <si>
    <t xml:space="preserve">Departamento de Engenharia  Rural</t>
  </si>
  <si>
    <t xml:space="preserve">Conjugar esforços dos convenientes no sentido de  propriciar intercâmbio científico e de informação técnicas e  desenvolver projetos estudos e  serviços técnicos ........</t>
  </si>
  <si>
    <t xml:space="preserve"> Agustino Aguine</t>
  </si>
  <si>
    <t xml:space="preserve">23081.042342/2017-04</t>
  </si>
  <si>
    <t xml:space="preserve">Ministério da Ciência, Tecnologia e Inovação </t>
  </si>
  <si>
    <t xml:space="preserve">03.132.745/0001-00</t>
  </si>
  <si>
    <t xml:space="preserve">Proposta de Implantação de um Centro Vocacional Tecnológico no Âmbito das Escolas Técnicas Vinculadas da Ufsm</t>
  </si>
  <si>
    <t xml:space="preserve">23081.001410/2019-39</t>
  </si>
  <si>
    <t xml:space="preserve">Ministerio da Defesa/ Secretaria de Pessoal, Ensino, Saúde e Desporto. </t>
  </si>
  <si>
    <t xml:space="preserve">03.277.610/0001-25</t>
  </si>
  <si>
    <t xml:space="preserve">Pró- Reitoria de Extesão </t>
  </si>
  <si>
    <t xml:space="preserve">Estabelecer parceiria entre o Ministério da Defesa e a Instituição Superior (IES) UFSM, com vista a desenvolver as ações da "Operação João de Barro" do Projeto RONDON,  no Municipio de Santa Rosa do Piauí- PI, DO Estado do Piauí, no periodo de 12 a 28 do mês de julho, do ano de 2019.</t>
  </si>
  <si>
    <t xml:space="preserve">Proº Rudiney Soares Pereira </t>
  </si>
  <si>
    <t xml:space="preserve">23081.049673/2018-48</t>
  </si>
  <si>
    <t xml:space="preserve">Ministério Público do Estado do Rio Grande do Sul</t>
  </si>
  <si>
    <t xml:space="preserve">93.802.833/0001-57</t>
  </si>
  <si>
    <t xml:space="preserve">23081.056883/2019-73</t>
  </si>
  <si>
    <t xml:space="preserve">Ministério Público do RS por meio da Fundação de Atendimento Socioeducativo do Rio Grande do Sul (FASE)</t>
  </si>
  <si>
    <t xml:space="preserve">93.802.833/0001-57 92.956.077/0001-58</t>
  </si>
  <si>
    <r>
      <rPr>
        <sz val="12"/>
        <rFont val="Calibri"/>
        <family val="2"/>
      </rPr>
      <t xml:space="preserve">O presente Termo de Convênio tem por objetivo a articulação, a interação e a conjugação de esforços entre as partes firmatárias, visando desenvolver ações de cooperação voltadas para as unidades do sistema </t>
    </r>
    <r>
      <rPr>
        <b val="true"/>
        <sz val="12"/>
        <rFont val="Calibri"/>
        <family val="2"/>
      </rPr>
      <t xml:space="preserve">FASE</t>
    </r>
    <r>
      <rPr>
        <sz val="12"/>
        <rFont val="Calibri"/>
        <family val="2"/>
      </rPr>
      <t xml:space="preserve"> de Santa Maria (CASE e CASemi), a fim de</t>
    </r>
    <r>
      <rPr>
        <b val="true"/>
        <sz val="12"/>
        <rFont val="Calibri"/>
        <family val="2"/>
      </rPr>
      <t xml:space="preserve"> </t>
    </r>
    <r>
      <rPr>
        <sz val="12"/>
        <rFont val="Calibri"/>
        <family val="2"/>
      </rPr>
      <t xml:space="preserve">tratar de questões relativas à socioeducação, envolvendo profissionais das unidades da </t>
    </r>
    <r>
      <rPr>
        <b val="true"/>
        <sz val="12"/>
        <rFont val="Calibri"/>
        <family val="2"/>
      </rPr>
      <t xml:space="preserve">FASE</t>
    </r>
    <r>
      <rPr>
        <sz val="12"/>
        <rFont val="Calibri"/>
        <family val="2"/>
      </rPr>
      <t xml:space="preserve">, adolescentes em cumprimento de medida socioeducativa e seus familiares, conforme </t>
    </r>
    <r>
      <rPr>
        <b val="true"/>
        <sz val="12"/>
        <rFont val="Calibri"/>
        <family val="2"/>
      </rPr>
      <t xml:space="preserve">Plano de Trabalho</t>
    </r>
    <r>
      <rPr>
        <sz val="12"/>
        <rFont val="Calibri"/>
        <family val="2"/>
      </rPr>
      <t xml:space="preserve"> a ser elaborado conjuntamente pelas instituições parcerias.</t>
    </r>
  </si>
  <si>
    <t xml:space="preserve">23081.051762/2021-50</t>
  </si>
  <si>
    <t xml:space="preserve">MINISTÉRIO PÚBLICO DO TRABALHO</t>
  </si>
  <si>
    <t xml:space="preserve">26.989.715/0035-51</t>
  </si>
  <si>
    <t xml:space="preserve">23081.013375/2018-10</t>
  </si>
  <si>
    <t xml:space="preserve">Ministério Público do Trabalho (Procuradoria Regional do Trabalho da 4º Região)</t>
  </si>
  <si>
    <t xml:space="preserve">Este convênio tem por objetivo estabelecer vínciulo entre o Ministério Público do Trabalho e Universidade Federal de Santa Maria - UFSM, credenciada pelo Ministério da Educação, visando proporcionar aos alunos regularmente matriculados, a oportunidade de serem incluídos no Programa de Estágio do Ministério Público da União, preparando-os para a empregabilidade, para a vida cidadã e para o trabalho, por meio do exercício de atividades correlatadas à sua pretendida formação profissional, em complementação ao conhecimento teórico adquirido na instituição de ensino. </t>
  </si>
  <si>
    <t xml:space="preserve">23081.049181/2017-71</t>
  </si>
  <si>
    <t xml:space="preserve">Ministério Público Federal </t>
  </si>
  <si>
    <t xml:space="preserve">26.989.715/0028-22</t>
  </si>
  <si>
    <t xml:space="preserve">Este convênio tem por objetivo estabelecer vínculo entre o Ministério Público Federal e a Universidade Federal de Santa Maria - UFSM, credenciada pelo Ministério da Educação, visando proporcionar aos alunos regularmente matriculados, a oportunidade de serem incluídos no Programa de Estágio Obrigatório do Ministério Público da União, como etapa do processo educacional definido no projeto pedagógico do curso superior, visando a prática complementar do aprendizado, bem como a preparação profissional, social e de cidadania. </t>
  </si>
  <si>
    <t xml:space="preserve">23081.003840/2021-18</t>
  </si>
  <si>
    <t xml:space="preserve">MINISTÉRIO PÚBLICO FEDERAL - MPF POR INTERMÉDIO DA PROCURADORIA DA REPÚBLICA NO RIO GRANDE DO SUL - PR/RS</t>
  </si>
  <si>
    <t xml:space="preserve">Este convênio tem por objetivo estabelecer vínculo entre o MPF e a UFSM, credenciada pelo Ministério da Educação, visando proporcionar aos alunos, regularmente matriculados, a oportunidade de serem incluídos no Programa de Estágio do Ministério Público Federal, preparando-os para a empregabilidade, para a vida cidadã e para o trabalho, por meio do exercício de atividades correlatas à sua pretendida formação profissional, em complementação ao conhecimento teórico adquirido na instituição de ensino.</t>
  </si>
  <si>
    <t xml:space="preserve">23081.050785/2020-66</t>
  </si>
  <si>
    <t xml:space="preserve">MINISTÉRIO PÚBLICO FEDERAL - MPF/ Procuradoria da
República</t>
  </si>
  <si>
    <t xml:space="preserve">26.989.715/0001-02</t>
  </si>
  <si>
    <t xml:space="preserve">O presente acordo tem por objeto a cooperação técnica e operacional entre os partícipes, com vistas à análise técnica e ao tratamento de equipamentos apreendidos no âmbito da AÇÃO CIVIL PÚBLICA Nº 5007713-59.2019.4.04.7102 a fim de viabilizar o máximo aproveitamento e consequente doação.</t>
  </si>
  <si>
    <t xml:space="preserve">RAFAEL ADAIME PINTO</t>
  </si>
  <si>
    <t xml:space="preserve">23081.003153/2018-99</t>
  </si>
  <si>
    <t xml:space="preserve">Ministério Público Federal / Procuradoria da República no Rio Grande do Sul </t>
  </si>
  <si>
    <t xml:space="preserve">Este convênio tem por objetivo estabelecer vínculo entre o MPF e a UFSM, credenciada pelo Ministério da Educação, visando proprocionar aos alunos, regularmente matriculados, a oportunidade de serem incluídos no Programa de Estágio do Ministério Público Federal, preparando-os para a empregabilidade a vida cidadã e para o trabalho, por meio do exercício de atividades correlatas à sua pretendida formação profissional, em complementação ao conhecimento teórico adquirido na instituição de ensino.</t>
  </si>
  <si>
    <t xml:space="preserve">23081.018464/2019-33</t>
  </si>
  <si>
    <t xml:space="preserve">Ministério Público Militar</t>
  </si>
  <si>
    <t xml:space="preserve">26.989.715/0004-55</t>
  </si>
  <si>
    <t xml:space="preserve">Estabelecer vínculo com o Ministério Público Militar e a UFSM, credenciada pelo Ministério da Educação, visando proporcionar aos alunos regularmente matriculados, a oportunidade de serem incluídos no Programa de Estágio do Ministério Público Militar, preparando-os para a empregabilidade, para a vida cidadã e para o trabalho, por meio do exercício de atividades correlatas à sua pretendida formação profissional, em complementação ao conhecimento teórico adquirido na instituição de ensino.</t>
  </si>
  <si>
    <t xml:space="preserve">23081.032653/2021-33</t>
  </si>
  <si>
    <t xml:space="preserve">Monica Omori Terapia Ocupacional LTDA</t>
  </si>
  <si>
    <t xml:space="preserve">28.241.509/0001-45</t>
  </si>
  <si>
    <t xml:space="preserve">CCS </t>
  </si>
  <si>
    <t xml:space="preserve">23081.036972/2017-31</t>
  </si>
  <si>
    <t xml:space="preserve">Motriz Academia </t>
  </si>
  <si>
    <t xml:space="preserve">27.381.636/0001-87</t>
  </si>
  <si>
    <t xml:space="preserve">23081.054444/2021-41</t>
  </si>
  <si>
    <t xml:space="preserve">MR CERATI Comércio de Produtos Agropecuários LTDA</t>
  </si>
  <si>
    <t xml:space="preserve">93.522.266/0001-85</t>
  </si>
  <si>
    <t xml:space="preserve">23081.047142/2017-30</t>
  </si>
  <si>
    <t xml:space="preserve">Multi Rural Comércio e Representações Ltda</t>
  </si>
  <si>
    <t xml:space="preserve">04.214.925/0001-96</t>
  </si>
  <si>
    <t xml:space="preserve">23081.015012/2016-57</t>
  </si>
  <si>
    <t xml:space="preserve">Mundo D'Água</t>
  </si>
  <si>
    <t xml:space="preserve">09.436.951/0001-82</t>
  </si>
  <si>
    <t xml:space="preserve">23081.035524/2018-00</t>
  </si>
  <si>
    <t xml:space="preserve">Município de  Campo Bom </t>
  </si>
  <si>
    <t xml:space="preserve">90.832.619/0001-55</t>
  </si>
  <si>
    <t xml:space="preserve">CAL </t>
  </si>
  <si>
    <t xml:space="preserve">Curso de Licenciatura Letras Espanhol - EAD</t>
  </si>
  <si>
    <t xml:space="preserve">O presente  Termo tem por obejtivo proporcionar oportunidades de complementação educacional a alunos regularmente matriculados na instituição de ensino, através da realização de estágio supervisionado junto ao concedente, nos termos do diposto na Lei Federal n° 11.788 e nas Leis Municipais 2.152/2001 e n° 3.293/2008. </t>
  </si>
  <si>
    <t xml:space="preserve">Prorrogar a vigência por mais 12 meses a partir de 01/08/2019</t>
  </si>
  <si>
    <t xml:space="preserve">23081.053868/2019-73</t>
  </si>
  <si>
    <t xml:space="preserve">Município de Agudo</t>
  </si>
  <si>
    <t xml:space="preserve">87.531.976/0001-79</t>
  </si>
  <si>
    <t xml:space="preserve">Internato Regional</t>
  </si>
  <si>
    <r>
      <rPr>
        <sz val="10"/>
        <rFont val="Arial"/>
        <family val="2"/>
      </rPr>
      <t xml:space="preserve">Este convênio visa à realização de estágio Curricular/</t>
    </r>
    <r>
      <rPr>
        <b val="true"/>
        <sz val="10"/>
        <rFont val="Arial"/>
        <family val="2"/>
      </rPr>
      <t xml:space="preserve">Internato Regional</t>
    </r>
    <r>
      <rPr>
        <sz val="10"/>
        <rFont val="Arial"/>
        <family val="2"/>
      </rPr>
      <t xml:space="preserve"> dos alunos regularmente matriculados na </t>
    </r>
    <r>
      <rPr>
        <b val="true"/>
        <sz val="10"/>
        <rFont val="Arial"/>
        <family val="2"/>
      </rPr>
      <t xml:space="preserve">UFSM </t>
    </r>
    <r>
      <rPr>
        <sz val="10"/>
        <rFont val="Arial"/>
        <family val="2"/>
      </rPr>
      <t xml:space="preserve">e que venham frequentando o Curso de Graduação em Medicina e tem por objetivo a utilização da rede de serviços de saúde do </t>
    </r>
    <r>
      <rPr>
        <b val="true"/>
        <sz val="10"/>
        <rFont val="Arial"/>
        <family val="2"/>
      </rPr>
      <t xml:space="preserve">MUNICÍPIO</t>
    </r>
    <r>
      <rPr>
        <sz val="10"/>
        <rFont val="Arial"/>
        <family val="2"/>
      </rPr>
      <t xml:space="preserve">, vinculado ao Sistema Único de Saúde (SUS).</t>
    </r>
  </si>
  <si>
    <t xml:space="preserve">23081.055864/2019-20</t>
  </si>
  <si>
    <t xml:space="preserve">Município de Alegrete</t>
  </si>
  <si>
    <t xml:space="preserve">87.896.874/0001--57</t>
  </si>
  <si>
    <t xml:space="preserve">23081.057507/2019-04</t>
  </si>
  <si>
    <t xml:space="preserve">Município de Ametista do Sul</t>
  </si>
  <si>
    <t xml:space="preserve">92.411.156/0001-83</t>
  </si>
  <si>
    <t xml:space="preserve">Campus PM</t>
  </si>
  <si>
    <t xml:space="preserve">Nutrição </t>
  </si>
  <si>
    <t xml:space="preserve">23081.051556/2019-25</t>
  </si>
  <si>
    <t xml:space="preserve">Município de Arroio do Tigre</t>
  </si>
  <si>
    <t xml:space="preserve">87.590.998/0001-00</t>
  </si>
  <si>
    <t xml:space="preserve">23081.067039/2021-92</t>
  </si>
  <si>
    <t xml:space="preserve">Município de Bento Gonçalves (RS)</t>
  </si>
  <si>
    <t xml:space="preserve">87.849.923/0001-09</t>
  </si>
  <si>
    <t xml:space="preserve">O Município concederá estágio obrigatório a alunos regularmente matriculados na UFSM e que venham frequentando efetivamente os seus cursos técnicos, tecnológicos e superio</t>
  </si>
  <si>
    <t xml:space="preserve">23081.039406/2021-68</t>
  </si>
  <si>
    <t xml:space="preserve">Município de Biguaçu/ SC</t>
  </si>
  <si>
    <t xml:space="preserve">82.892308/0001-53</t>
  </si>
  <si>
    <t xml:space="preserve">23081.021331/2019-44</t>
  </si>
  <si>
    <t xml:space="preserve">Município de Caçapava do Sul </t>
  </si>
  <si>
    <t xml:space="preserve">88.142.302/0001-45</t>
  </si>
  <si>
    <t xml:space="preserve">Curso de Serviço Social </t>
  </si>
  <si>
    <t xml:space="preserve">23081.020804/2020-20</t>
  </si>
  <si>
    <t xml:space="preserve">Município de Cachoeira do Sul</t>
  </si>
  <si>
    <t xml:space="preserve">87.530.978/0001-43</t>
  </si>
  <si>
    <t xml:space="preserve">Direção do Campus de Cachoeira do Sul </t>
  </si>
  <si>
    <r>
      <rPr>
        <sz val="12"/>
        <rFont val="Arial"/>
        <family val="2"/>
      </rPr>
      <t xml:space="preserve">O presente Acordo tem como objeto a conjugação de esforços entre a </t>
    </r>
    <r>
      <rPr>
        <b val="true"/>
        <sz val="12"/>
        <rFont val="Arial"/>
        <family val="2"/>
      </rPr>
      <t xml:space="preserve">UFSM</t>
    </r>
    <r>
      <rPr>
        <sz val="12"/>
        <rFont val="Arial"/>
        <family val="2"/>
      </rPr>
      <t xml:space="preserve"> e o </t>
    </r>
    <r>
      <rPr>
        <b val="true"/>
        <sz val="12"/>
        <rFont val="Arial"/>
        <family val="2"/>
      </rPr>
      <t xml:space="preserve">Município</t>
    </r>
    <r>
      <rPr>
        <sz val="12"/>
        <rFont val="Arial"/>
        <family val="2"/>
      </rPr>
      <t xml:space="preserve"> para implantação e consolidação do campus da Instituição na cidade de Cachoeira do Sul. As ações serão pactuadas mediante planos de trabalhos específicos a serem pactuados de acordo com a necessidade de realização das ações.</t>
    </r>
  </si>
  <si>
    <t xml:space="preserve">Direção Campus Cachoeira do Sul</t>
  </si>
  <si>
    <t xml:space="preserve">23081.033770/2019-08</t>
  </si>
  <si>
    <t xml:space="preserve">Conjugação de esforços entre a UFSM e Prefeitura Municipal de Cachoeira do Sul para propiciar a elaboração de um estudo técnico para subsidiar a revisão do Plano Diretor Urbano e da Paisagem da Sede do Município de Cachoeira do Sul. Este estudo técnico inclui, entre outros, análise do perímetro urbano, da paisagem, so uso e ocupação do solo e dos índices urbanísticos.</t>
  </si>
  <si>
    <t xml:space="preserve">O presente termo aditivo tem como objeto prorrogar a vigência por mais 12 (doze) meses a partir do dia 03 de outubro de 2021, incluir novos itens na redação da cláusula segunda, inciso II, que versa sobre as obrigações da UFSM e ajustar o plano de trabalho, no item 8, cronograma de execução, fases 3 e 4</t>
  </si>
  <si>
    <t xml:space="preserve">23081.048423/2017-18</t>
  </si>
  <si>
    <t xml:space="preserve">Municipio de Cachoeira do Sul </t>
  </si>
  <si>
    <t xml:space="preserve">PRA</t>
  </si>
  <si>
    <t xml:space="preserve">O presente acordo tem como objeto a conjugação de esforços entre a UFSM e o Município de Cachoeira do Sul para propiciar o uso das salas de aula UAB - Cachoeira do Sul, localizado na Rua Júlio de Castilhos, 342, 2° andar.</t>
  </si>
  <si>
    <t xml:space="preserve">Sergio Ghinatti</t>
  </si>
  <si>
    <t xml:space="preserve">23081.019.080/2018-57</t>
  </si>
  <si>
    <t xml:space="preserve">Município de Cachoeira do Sul </t>
  </si>
  <si>
    <t xml:space="preserve">Depto. de Musica </t>
  </si>
  <si>
    <t xml:space="preserve">O presente Acordo tem como objeto a conjugação de esforços entre a UFSM e o Município para propiciar um programa de extensão universidade, através de oficinas de música, em escolas munucipais de Cachoeira do Sul </t>
  </si>
  <si>
    <t xml:space="preserve">Público Múnicipal </t>
  </si>
  <si>
    <t xml:space="preserve">23081.029319/2018-05</t>
  </si>
  <si>
    <t xml:space="preserve">Público Municípal </t>
  </si>
  <si>
    <t xml:space="preserve">23081.046677/2019-55</t>
  </si>
  <si>
    <t xml:space="preserve">23081.048995/2019-51</t>
  </si>
  <si>
    <t xml:space="preserve">Curso de Engenharia de Transportes</t>
  </si>
  <si>
    <t xml:space="preserve">O presente acordo tem como objeto a conjugação de esforços entre a UFSM e o Município para propiciar estudos técnicos de auxílio na implementação de ações do Plano Municipal de Mobilidade Urbana. Alinhados às áreas temáticas deste plano, os estudos podem tratar sobre aspectos de serviços de transporte público coletivo, circulação viária, infrastruturas do sistema de mobilidade urbana, segurança viária, operação e disciplinamento do transporte de mercadorias e área de carga e descarga, polos geradores de viagens, estacionamentos públicos entre outros.</t>
  </si>
  <si>
    <t xml:space="preserve">23081.064317/2019-35</t>
  </si>
  <si>
    <t xml:space="preserve">Município de Cachoeira do Sul (Cursos de Formações)</t>
  </si>
  <si>
    <t xml:space="preserve">Programa PG em Políticas Públicas e Gestão educacional</t>
  </si>
  <si>
    <t xml:space="preserve">Propiciar a realização de Projetos de Ensino, Pesquisa e Extensão, que visem o desenvolvimento do Município.</t>
  </si>
  <si>
    <t xml:space="preserve">23081.000717/2016-70</t>
  </si>
  <si>
    <t xml:space="preserve">Município de Caiçara</t>
  </si>
  <si>
    <t xml:space="preserve">09.070.624/0001-50</t>
  </si>
  <si>
    <t xml:space="preserve">Centro de Educação Superior Norte - RS</t>
  </si>
  <si>
    <t xml:space="preserve">23081.058573/2019-93</t>
  </si>
  <si>
    <t xml:space="preserve">Município de Cambará do Sul</t>
  </si>
  <si>
    <t xml:space="preserve">88.756.929/0001-96</t>
  </si>
  <si>
    <t xml:space="preserve">23081.024283/2021-61</t>
  </si>
  <si>
    <t xml:space="preserve">Município de Campina das Missões</t>
  </si>
  <si>
    <t xml:space="preserve">87.612.859/0001- 30</t>
  </si>
  <si>
    <t xml:space="preserve">Município de Campo Bom </t>
  </si>
  <si>
    <t xml:space="preserve">Curso Letras Espanho- EAD </t>
  </si>
  <si>
    <t xml:space="preserve">Termo Aditivo tem por objetivo prorrogar por mais 12 meses. </t>
  </si>
  <si>
    <t xml:space="preserve">05/082019</t>
  </si>
  <si>
    <t xml:space="preserve">23081.036664/2021-92</t>
  </si>
  <si>
    <t xml:space="preserve">Município de Campo Bom - RS</t>
  </si>
  <si>
    <t xml:space="preserve">23081.051557/2019-70</t>
  </si>
  <si>
    <t xml:space="preserve">Município de Campos Borges</t>
  </si>
  <si>
    <t xml:space="preserve">92.406.164/0001-31</t>
  </si>
  <si>
    <t xml:space="preserve">23+A1416:K1416081.057572/2019-21</t>
  </si>
  <si>
    <t xml:space="preserve">Município de Canoas</t>
  </si>
  <si>
    <t xml:space="preserve">88.577.416/0001-18</t>
  </si>
  <si>
    <t xml:space="preserve">Constitui objeto do presente convenio a cooperação entre participes visando proposcionar, aos estudantes regularmente matriculados nos cursos de ensino, a realização de estágio obrigatório, não remunerado, nas areas de interesse do Municipio para complementação de sua formação humana e profissional, atendendo ao dosposto na Lei.</t>
  </si>
  <si>
    <t xml:space="preserve">23081.024823/2021-14</t>
  </si>
  <si>
    <t xml:space="preserve">Município de Cerro Grande</t>
  </si>
  <si>
    <t xml:space="preserve">92.005.545/0001-09</t>
  </si>
  <si>
    <t xml:space="preserve">23081.026445/2021-03</t>
  </si>
  <si>
    <t xml:space="preserve">Município de Cerro Largo (RS)</t>
  </si>
  <si>
    <t xml:space="preserve">87.612.990/0001-05</t>
  </si>
  <si>
    <t xml:space="preserve">23081.009365/2017-07</t>
  </si>
  <si>
    <t xml:space="preserve">Município de Chapecó</t>
  </si>
  <si>
    <t xml:space="preserve">83.021.808/0001-82</t>
  </si>
  <si>
    <t xml:space="preserve">23081.024314/2021-83</t>
  </si>
  <si>
    <t xml:space="preserve">Município de Concórdia</t>
  </si>
  <si>
    <t xml:space="preserve">83.024.257/0001-00</t>
  </si>
  <si>
    <t xml:space="preserve">O presente Convênio objetiva formalizar entre as partes condições básicas de realização de estágio de estudantes regularmente matriculados junto à CONVENENTE, como mecanismo de profissionalização, em complemento ao processo ensino-aprendizagem, abrangendo as seguintes modalidades: I – estágio curricular não obrigatório, cujos candidatos serão selecionados por Processo Seletivo Simplificado, realizado pelo MUNICÍPIO, e perceberão bolsa de contraprestação, inclusive no período de recesso, previsto no inciso XI da Cláusula Segunda e auxílio-transporte, de acordo com as normas e procedimentos fixados em edital próprio, obedecida à legislação que rege a matéria; II – estágio curricular obrigatório, não remunerado, com sistemática de organização, orientação, supervisão e avaliação do estágio, a critério da Instituição de Ensino, observadas as normas estabelecidas pelo MUNICÍPIO.</t>
  </si>
  <si>
    <t xml:space="preserve">23081.018875/2016-86</t>
  </si>
  <si>
    <t xml:space="preserve">Município de Constantina</t>
  </si>
  <si>
    <t xml:space="preserve">87.708.889/0001-44</t>
  </si>
  <si>
    <t xml:space="preserve">23081.051561/2019-38</t>
  </si>
  <si>
    <t xml:space="preserve">Município de Coqueiro Baixo</t>
  </si>
  <si>
    <t xml:space="preserve">04.217.860/0001-32</t>
  </si>
  <si>
    <t xml:space="preserve">23081.051469/2017-14</t>
  </si>
  <si>
    <t xml:space="preserve">Município de Doutor Maurício Cardoso</t>
  </si>
  <si>
    <t xml:space="preserve">92.465.210/0001-73</t>
  </si>
  <si>
    <t xml:space="preserve">Curso de Nutrição - CESNORS</t>
  </si>
  <si>
    <t xml:space="preserve">23081.059264/2019-31</t>
  </si>
  <si>
    <t xml:space="preserve">Município de Encantado</t>
  </si>
  <si>
    <t xml:space="preserve">88.349.238/0001-78</t>
  </si>
  <si>
    <t xml:space="preserve">Pedagogia EAD</t>
  </si>
  <si>
    <t xml:space="preserve">23081.030058/2021-63</t>
  </si>
  <si>
    <t xml:space="preserve">Município de Engenho Velho</t>
  </si>
  <si>
    <t xml:space="preserve">94.704.129/0001-24</t>
  </si>
  <si>
    <t xml:space="preserve">23081.027749/2021-80</t>
  </si>
  <si>
    <t xml:space="preserve">Município de Erechim</t>
  </si>
  <si>
    <t xml:space="preserve">87.613.477/0001-20</t>
  </si>
  <si>
    <t xml:space="preserve">23081.018777/2021-14</t>
  </si>
  <si>
    <t xml:space="preserve">MUNICÍPIO DE ERNESTINA</t>
  </si>
  <si>
    <t xml:space="preserve">92.406.180/0001-24</t>
  </si>
  <si>
    <t xml:space="preserve">23081.046497/2021-98</t>
  </si>
  <si>
    <t xml:space="preserve">Município de Erval Seco</t>
  </si>
  <si>
    <t xml:space="preserve">87.613.212/0001-22</t>
  </si>
  <si>
    <t xml:space="preserve">23081.096251/2021-67</t>
  </si>
  <si>
    <t xml:space="preserve">Município de Esmeralda</t>
  </si>
  <si>
    <t xml:space="preserve">88.225.149/0001-10</t>
  </si>
  <si>
    <t xml:space="preserve">23081.019755/2017-87</t>
  </si>
  <si>
    <t xml:space="preserve">Município de Esteio</t>
  </si>
  <si>
    <t xml:space="preserve">88.150.495/0001-86</t>
  </si>
  <si>
    <t xml:space="preserve">23081.027174/2017-19</t>
  </si>
  <si>
    <t xml:space="preserve">Municipio de Estrela Velha</t>
  </si>
  <si>
    <t xml:space="preserve">01.601.857/0001-20</t>
  </si>
  <si>
    <t xml:space="preserve">Grad.Tec. Agricultura Familiar Sustentavel</t>
  </si>
  <si>
    <t xml:space="preserve">23081.021.333/2019-33</t>
  </si>
  <si>
    <t xml:space="preserve">Município de Faxinal do Soturno </t>
  </si>
  <si>
    <t xml:space="preserve">884.883.41/0001-07</t>
  </si>
  <si>
    <t xml:space="preserve">23081.051106/2021-57</t>
  </si>
  <si>
    <t xml:space="preserve">Município de Frederico Westphalen</t>
  </si>
  <si>
    <t xml:space="preserve">87.612.917/0001-25</t>
  </si>
  <si>
    <t xml:space="preserve">23081.030622/2021-48</t>
  </si>
  <si>
    <t xml:space="preserve">Município de Giruá</t>
  </si>
  <si>
    <t xml:space="preserve">87.613.048/0001-53</t>
  </si>
  <si>
    <t xml:space="preserve">23081.036189/2019-30</t>
  </si>
  <si>
    <t xml:space="preserve">Município de Gramado</t>
  </si>
  <si>
    <t xml:space="preserve">88.847.082/0001-55</t>
  </si>
  <si>
    <t xml:space="preserve">23081.013001/2021-08</t>
  </si>
  <si>
    <t xml:space="preserve">Município de Guarani das Missões</t>
  </si>
  <si>
    <t xml:space="preserve">87.613.030/0001-51</t>
  </si>
  <si>
    <t xml:space="preserve">23081.030664/2016-11</t>
  </si>
  <si>
    <t xml:space="preserve">Curso de Pedagogia EaD</t>
  </si>
  <si>
    <t xml:space="preserve">23081.042290/2016-87</t>
  </si>
  <si>
    <t xml:space="preserve">Municipio de Horizontina</t>
  </si>
  <si>
    <t xml:space="preserve">87.612.834/0001-36</t>
  </si>
  <si>
    <t xml:space="preserve">Curso de Eng. Ambiental e Sanitária</t>
  </si>
  <si>
    <t xml:space="preserve">23081.006048/2021-15</t>
  </si>
  <si>
    <t xml:space="preserve">Município de IBIRAPUITÃ/RS</t>
  </si>
  <si>
    <t xml:space="preserve">92.406.263/0001-13</t>
  </si>
  <si>
    <t xml:space="preserve">23081.004274/2017-77</t>
  </si>
  <si>
    <t xml:space="preserve">Município de Ijuí</t>
  </si>
  <si>
    <t xml:space="preserve">90.738.196/0001-09</t>
  </si>
  <si>
    <t xml:space="preserve">Curso de Nutrição Campus Palmeira das Missões/ Curso de Terapia Ocupacional </t>
  </si>
  <si>
    <t xml:space="preserve">23081.096978/2021-44</t>
  </si>
  <si>
    <t xml:space="preserve">Município de INHACORÁ/RS</t>
  </si>
  <si>
    <t xml:space="preserve">93.244.606/0001-53</t>
  </si>
  <si>
    <t xml:space="preserve">23081.021378/2019-16</t>
  </si>
  <si>
    <t xml:space="preserve">Município de Itaara </t>
  </si>
  <si>
    <t xml:space="preserve">01.605.306/0001-34</t>
  </si>
  <si>
    <t xml:space="preserve">CCSH/Campus Palmeira das Missões</t>
  </si>
  <si>
    <t xml:space="preserve">Curso de Administração/ Curso de Nutrição </t>
  </si>
  <si>
    <t xml:space="preserve">23081.024756/2021-20</t>
  </si>
  <si>
    <t xml:space="preserve">Município de Itapiranga</t>
  </si>
  <si>
    <t xml:space="preserve">82.821.208/0001-36</t>
  </si>
  <si>
    <t xml:space="preserve">23081.060414/2020-92</t>
  </si>
  <si>
    <t xml:space="preserve">Município de Ivoti</t>
  </si>
  <si>
    <t xml:space="preserve">88.254.909/0001-17</t>
  </si>
  <si>
    <t xml:space="preserve">23081.050861/2019-08</t>
  </si>
  <si>
    <t xml:space="preserve">Município de Jacuizinho</t>
  </si>
  <si>
    <t xml:space="preserve">04.217.901/0001-90</t>
  </si>
  <si>
    <t xml:space="preserve">23081.047789/2019-23</t>
  </si>
  <si>
    <t xml:space="preserve">Município de Júlio de Castilhos</t>
  </si>
  <si>
    <t xml:space="preserve">Regular a conjugação de esforços entre os partícipes para consecução das atividades de ensino, pesquisa, extensão ou cooperação técnica, respeitadas as legislações específicas dos mesmos.</t>
  </si>
  <si>
    <t xml:space="preserve">23081.027165/2019-90</t>
  </si>
  <si>
    <t xml:space="preserve">Município de Lajeado </t>
  </si>
  <si>
    <t xml:space="preserve">87.297.982/0001-03 </t>
  </si>
  <si>
    <t xml:space="preserve">Curso de Letras Português e Literatura à Distância</t>
  </si>
  <si>
    <t xml:space="preserve">23081.000709/2014-61</t>
  </si>
  <si>
    <t xml:space="preserve">Município de Mata - Reserva Paleontológica</t>
  </si>
  <si>
    <t xml:space="preserve">A implantação de uma reseva de material Paleontológico, no Município de Mata - RS</t>
  </si>
  <si>
    <t xml:space="preserve">23081.015621/2019-59</t>
  </si>
  <si>
    <t xml:space="preserve">Municipio de Não- Me- Toque, Sindicato Rural de Não- Me- Toque, Farsul e Contrijal </t>
  </si>
  <si>
    <t xml:space="preserve">87.613.519/0001-23</t>
  </si>
  <si>
    <t xml:space="preserve">PRÉ</t>
  </si>
  <si>
    <t xml:space="preserve">Tem por objeto  estabelecer parceiria visando à implementação de ações conjuntas que assegurem a realização do APSUL AMÉRICA- CONGRESSO SUL AMERICANO DE AGRICULTURA DE PRECISÃO, na Cidade de Não-Me-Toque, de interesse mútuo dos partícipes. </t>
  </si>
  <si>
    <t xml:space="preserve">Profº Valmir Aita </t>
  </si>
  <si>
    <t xml:space="preserve">23081.008470/2018-00</t>
  </si>
  <si>
    <t xml:space="preserve">Município de Não-Me-Toque</t>
  </si>
  <si>
    <t xml:space="preserve">23081.021293/2018-49</t>
  </si>
  <si>
    <t xml:space="preserve">concessão de estágio obrigatório e/ou não obrigatório a alunos regularmente matriculados na UFSM e que venham frequentando efetivamente seus cursos técnicos, tecnológicos e de graduação.</t>
  </si>
  <si>
    <t xml:space="preserve">23081.020865/2020-97</t>
  </si>
  <si>
    <t xml:space="preserve">Município de Nova Palma</t>
  </si>
  <si>
    <t xml:space="preserve">88.488.358/0001-56</t>
  </si>
  <si>
    <r>
      <rPr>
        <sz val="10"/>
        <rFont val="Arial"/>
        <family val="2"/>
      </rPr>
      <t xml:space="preserve">O presente Acordo tem como objeto a conjugação de esforços entre a </t>
    </r>
    <r>
      <rPr>
        <b val="true"/>
        <sz val="10"/>
        <rFont val="Arial"/>
        <family val="2"/>
      </rPr>
      <t xml:space="preserve">UFSM e </t>
    </r>
    <r>
      <rPr>
        <sz val="10"/>
        <rFont val="Arial"/>
        <family val="2"/>
      </rPr>
      <t xml:space="preserve">o</t>
    </r>
    <r>
      <rPr>
        <b val="true"/>
        <sz val="10"/>
        <rFont val="Arial"/>
        <family val="2"/>
      </rPr>
      <t xml:space="preserve"> Município</t>
    </r>
    <r>
      <rPr>
        <sz val="10"/>
        <rFont val="Arial"/>
        <family val="2"/>
      </rPr>
      <t xml:space="preserve"> para propiciar a realização de projetos de Ensino, Pesquisa e Extensão, que visem o desenvolvimento do Município de Nova Palma</t>
    </r>
  </si>
  <si>
    <t xml:space="preserve">Lucas Veiga Avila</t>
  </si>
  <si>
    <t xml:space="preserve">23081.093742/2021-56</t>
  </si>
  <si>
    <t xml:space="preserve">23081.035124/2019-77</t>
  </si>
  <si>
    <t xml:space="preserve">Município de Novo Barreiro</t>
  </si>
  <si>
    <t xml:space="preserve">92.410.521/0001-35</t>
  </si>
  <si>
    <t xml:space="preserve">Departamento de Administração</t>
  </si>
  <si>
    <t xml:space="preserve">O presente acordo tem como objeto a conjugação de esforços entre a UFSM e o Município de Novo Barreiro para propiciar a realização de projetos de Ensino, Pesquisa e Extensão, que visem o desenvolvimento do município.</t>
  </si>
  <si>
    <t xml:space="preserve">23081.043769/2020-17</t>
  </si>
  <si>
    <t xml:space="preserve">Curso de Serviço Social</t>
  </si>
  <si>
    <t xml:space="preserve">23081.003626/2018-58</t>
  </si>
  <si>
    <t xml:space="preserve">Município de Palmeira das Missões </t>
  </si>
  <si>
    <t xml:space="preserve">88.541.354/0001-94</t>
  </si>
  <si>
    <t xml:space="preserve">CESNORS / CT</t>
  </si>
  <si>
    <t xml:space="preserve">Curso de Enfermagem - PM/ Engenharia Civil/ engenharinha mecânica / engenharia elétrica/ Arquitetura e urbanismo  </t>
  </si>
  <si>
    <t xml:space="preserve">23081.005954/2016-27</t>
  </si>
  <si>
    <t xml:space="preserve">Município de Palmitos (SC)</t>
  </si>
  <si>
    <t xml:space="preserve">85.361.863/0001-47</t>
  </si>
  <si>
    <t xml:space="preserve">23081.018817/2016-52</t>
  </si>
  <si>
    <t xml:space="preserve">Município de Panambi</t>
  </si>
  <si>
    <t xml:space="preserve">88.702.089/0001-89</t>
  </si>
  <si>
    <t xml:space="preserve">23081.050402/2018-35</t>
  </si>
  <si>
    <t xml:space="preserve">Município de Pinhais</t>
  </si>
  <si>
    <t xml:space="preserve">95.423.000/0001-00</t>
  </si>
  <si>
    <t xml:space="preserve">Conseção de estágio obrigatório a alunos regularmente matriculados na UFSM e que venham frequentando efetivamente os seus cursos técnicos, tecnológicos e de graduação.</t>
  </si>
  <si>
    <t xml:space="preserve">23081.046003/2021-75</t>
  </si>
  <si>
    <t xml:space="preserve">Município de Pinhal</t>
  </si>
  <si>
    <t xml:space="preserve">92.005.586/0001-03</t>
  </si>
  <si>
    <t xml:space="preserve">O Município concederá estágio obrigatório a alunos regularmente matriculados na UFSM e que venham frequentando efetivamente os seus cursos técnicos, tecnológicos e superior.</t>
  </si>
  <si>
    <t xml:space="preserve">23081.046021/2021-57</t>
  </si>
  <si>
    <t xml:space="preserve">Município de Rodeio Bonito</t>
  </si>
  <si>
    <t xml:space="preserve">87.613.204/0001-86</t>
  </si>
  <si>
    <t xml:space="preserve">23081.0233690/2017-82</t>
  </si>
  <si>
    <t xml:space="preserve">Municipio de Salto do Jacui</t>
  </si>
  <si>
    <t xml:space="preserve">89.658.025/0001-90</t>
  </si>
  <si>
    <t xml:space="preserve">Curso de Geografia </t>
  </si>
  <si>
    <t xml:space="preserve">23081.033293/2018-91</t>
  </si>
  <si>
    <t xml:space="preserve">23081.096752/2021-43</t>
  </si>
  <si>
    <t xml:space="preserve">Município de Santa Cecília do Sul</t>
  </si>
  <si>
    <t xml:space="preserve">04.215.090/0001-99</t>
  </si>
  <si>
    <t xml:space="preserve">23081.001374/2017-41</t>
  </si>
  <si>
    <t xml:space="preserve">Município de Santa Maria</t>
  </si>
  <si>
    <t xml:space="preserve">Execução em caráter obrigatório do programa Internato em Saúde Coletiva e Internato Regional/SM, durante os últimos 24 meses letivos.</t>
  </si>
  <si>
    <t xml:space="preserve">Mariluza Oliveira Heberle</t>
  </si>
  <si>
    <t xml:space="preserve">23081.024146/2016-69</t>
  </si>
  <si>
    <t xml:space="preserve">Curso PG-E Residência Médica</t>
  </si>
  <si>
    <t xml:space="preserve">Formação de Especialistas em nível de excelência em Atenção Primária à Saúde, visando à inserção efetiva e respeitosa dos médicos do programa de Residência em Saúde da Família e da Comunidade nas comunidades sob seus cuidados, assim como o desenvolvimnento do senso de responsabilidade pela saúde da população, voltada à construção da cidadania e às ações em bases epidemológicas.</t>
  </si>
  <si>
    <t xml:space="preserve">23081.027577/2019-20</t>
  </si>
  <si>
    <t xml:space="preserve">Programa de Residência Multiprofissional </t>
  </si>
  <si>
    <t xml:space="preserve">A realização de atividades práticas curriculares dos programas de residência multiprofissional em área profissional da saúde/ medicina vaterinária da Universidade Federal de Santa Maria- UFSM, junto ao Municipio para residentes matriculados nos respectivos programas de pós- graduação.</t>
  </si>
  <si>
    <t xml:space="preserve">23081.027691/2020-93</t>
  </si>
  <si>
    <t xml:space="preserve">nº 07 - 2020</t>
  </si>
  <si>
    <t xml:space="preserve"> Execução de programa de cooperação mútua entre a UFSM e o Município, visando propiciar  complementação do ensino e da aprendizagem aos alunos regularmente matriculados nos cursos de nível médio, técnico, tecnológico, de graduação da UFSM, por meio da realização de estágio obrigatório.</t>
  </si>
  <si>
    <t xml:space="preserve">23081.055784/2019-74</t>
  </si>
  <si>
    <t xml:space="preserve">Município de Santa Maria - FATEC para execução do projeto “INOVAÇÕES GEOTECNOLÓGICAS EM SAÚDE: Desenvolvimento de Inovações Geotecnológicas Aplicadas à Gestão da Vigilância em Saúde para o Município de Santa Maria – RS.”</t>
  </si>
  <si>
    <t xml:space="preserve">88.488.366/0001-00 89.252.431/0001-59</t>
  </si>
  <si>
    <t xml:space="preserve">Termo de Parceria para Pesquisa e Desenvolvimento</t>
  </si>
  <si>
    <r>
      <rPr>
        <sz val="10"/>
        <rFont val="Arial"/>
        <family val="2"/>
      </rPr>
      <t xml:space="preserve">O presente </t>
    </r>
    <r>
      <rPr>
        <b val="true"/>
        <sz val="10"/>
        <rFont val="Arial"/>
        <family val="2"/>
      </rPr>
      <t xml:space="preserve">TERMO</t>
    </r>
    <r>
      <rPr>
        <sz val="10"/>
        <rFont val="Arial"/>
        <family val="2"/>
      </rPr>
      <t xml:space="preserve"> tem por objetivo formalizar o desenvolvimento da Pesquisa intitulada: </t>
    </r>
    <r>
      <rPr>
        <b val="true"/>
        <sz val="10"/>
        <rFont val="Arial"/>
        <family val="2"/>
      </rPr>
      <t xml:space="preserve">INOVAÇÕES GEOTECNOLÓGICAS EM SAÚDE: Desenvolvimento de Inovações Geotecnológicas Aplicadas à Gestão da Vigilância em Saúde para o Município de Santa Maria – RS</t>
    </r>
    <r>
      <rPr>
        <sz val="10"/>
        <rFont val="Arial"/>
        <family val="2"/>
      </rPr>
      <t xml:space="preserve">, descrita no projeto de pesquisa e extensão anexado ao presente instrumento (“Anexo I”), o qual, para todos os efeitos legais, passa a ser parte integrante deste </t>
    </r>
    <r>
      <rPr>
        <b val="true"/>
        <sz val="10"/>
        <rFont val="Arial"/>
        <family val="2"/>
      </rPr>
      <t xml:space="preserve">TERMO</t>
    </r>
    <r>
      <rPr>
        <sz val="10"/>
        <rFont val="Arial"/>
        <family val="2"/>
      </rPr>
      <t xml:space="preserve"> como se transcrito estivesse. As </t>
    </r>
    <r>
      <rPr>
        <b val="true"/>
        <sz val="10"/>
        <rFont val="Arial"/>
        <family val="2"/>
      </rPr>
      <t xml:space="preserve">PARCEIRAS</t>
    </r>
    <r>
      <rPr>
        <sz val="10"/>
        <rFont val="Arial"/>
        <family val="2"/>
      </rPr>
      <t xml:space="preserve"> comprometem-se a realizar, da melhor forma possível, dentro das condições estabelecidas neste instrumento e em seu Anexo I, a Pesquisa acima referida.  </t>
    </r>
  </si>
  <si>
    <t xml:space="preserve">Enio Giotto</t>
  </si>
  <si>
    <t xml:space="preserve">23081.031975/2019-41</t>
  </si>
  <si>
    <t xml:space="preserve">Município de Santa Maria - FATEC para execução do projeto “SANTA MARIA MAIS VERDE: projeto piloto para diagnóstico da arborização urbana e áreas de preservação permanente”</t>
  </si>
  <si>
    <t xml:space="preserve">Departamento de Ciências Florestais </t>
  </si>
  <si>
    <r>
      <rPr>
        <sz val="10"/>
        <rFont val="Arial"/>
        <family val="2"/>
      </rPr>
      <t xml:space="preserve">O presente TERMO tem por objetivo formalizar o desenvolvimento da Pesquisa intitulada: </t>
    </r>
    <r>
      <rPr>
        <b val="true"/>
        <sz val="10"/>
        <rFont val="Arial"/>
        <family val="2"/>
      </rPr>
      <t xml:space="preserve">SANTA MARIA  MAIS VERDE</t>
    </r>
    <r>
      <rPr>
        <sz val="10"/>
        <rFont val="Arial"/>
        <family val="2"/>
      </rPr>
      <t xml:space="preserve">, descrita no projeto de pesquisa e extensão anexado ao presente instrumento (“Anexo I”), o qual, para todos os efeitos legais, passa a ser parte integrante deste TERMO como se transcrito estivesse. As PARCEIRAS comprometem-se a realizar, da melhor forma possível, dentro das condições estabelecidas neste instrumento e em seu Anexo I, a Pesquisa acima referida. </t>
    </r>
  </si>
  <si>
    <t xml:space="preserve">Ana Paula Moreira Rovedder</t>
  </si>
  <si>
    <t xml:space="preserve">23081.029780/2016-98</t>
  </si>
  <si>
    <t xml:space="preserve">Município de Santa Maria - Nº 072 </t>
  </si>
  <si>
    <t xml:space="preserve">Direção do CCS</t>
  </si>
  <si>
    <t xml:space="preserve">Respaldar o desenvolvimento de ações de assistência, ensino, pesquisa e extensão no Município, através da Secretaria de Saúde, visando a realização de aulas práticas para os alunos dos Cursos de Graduação em Fisioterapia, Farmácia, Enfermagem, Terapia Ocupacional da UFSM.</t>
  </si>
  <si>
    <t xml:space="preserve">23081.028889/2020-94</t>
  </si>
  <si>
    <t xml:space="preserve">Município de Santa Maria - Residência Médica</t>
  </si>
  <si>
    <t xml:space="preserve">nº 06 - 2020</t>
  </si>
  <si>
    <t xml:space="preserve">Programa de Residência Médica</t>
  </si>
  <si>
    <t xml:space="preserve">O presente Convênio tem por objetivo a realização de atividades práticas curriculares do Programa de Medicina de Emergência da UFSM, junto ao Pronto Atendimento Municipal e ao SAMU, para residentes matriculados nos cursos e programas da UFSM, no Pronto Atendimento. </t>
  </si>
  <si>
    <t xml:space="preserve">23081.004612/2020-76</t>
  </si>
  <si>
    <t xml:space="preserve">Município de Santa Maria - Secretaria de Município de Saúde</t>
  </si>
  <si>
    <t xml:space="preserve">Departamento de Análises Clínicas e Toxicológicas</t>
  </si>
  <si>
    <t xml:space="preserve">O presente Acordo tem como objeto a conjuigação de esforços entre a UFSM e o Município por intermedio da Secretaria de Município de Saúde para propiciar a detecção de agente etiológico de surto de doença diarreica aguda. </t>
  </si>
  <si>
    <t xml:space="preserve">Marli Matiko Anraku de Campos</t>
  </si>
  <si>
    <t xml:space="preserve">23081.011058/2015-16</t>
  </si>
  <si>
    <t xml:space="preserve">Município de Santa Maria - Turma do Ique  nº 61</t>
  </si>
  <si>
    <t xml:space="preserve">88.488.366/0001-01</t>
  </si>
  <si>
    <r>
      <rPr>
        <sz val="10"/>
        <rFont val="Arial"/>
        <family val="2"/>
      </rPr>
      <t xml:space="preserve">Repasse de recurso, referente à doação Destinação Dirigida do Imposto de Renda, para viabilizar a execução do projeto </t>
    </r>
    <r>
      <rPr>
        <b val="true"/>
        <sz val="10"/>
        <rFont val="Arial"/>
        <family val="2"/>
      </rPr>
      <t xml:space="preserve">"Turma do Ique Assistência, Pesquisa e Cidadania III" </t>
    </r>
    <r>
      <rPr>
        <sz val="10"/>
        <rFont val="Arial"/>
        <family val="2"/>
      </rPr>
      <t xml:space="preserve">que promove ações que oferecem suporte emocional às crianças com câncer e seus familiares desenvolvendo atividades lúdicas, culturais e educacionais, bem como o apoio ao desenvolvimento da assistência, pesquisa e aprimoramento técnico e científico, visando excelência no diagnóstico e tratamento no CTCriac, sendo os recursos provenientes do IR Pessoa Física e Jurídica, captados pela instituição conveniada, que autoriza a captação conforme disposto no Art. 260 da lei federal nº 8069/90 - Estatuto da Criança e do Adolescente.</t>
    </r>
  </si>
  <si>
    <t xml:space="preserve">Prorrogar vigência até 01/12/2017</t>
  </si>
  <si>
    <t xml:space="preserve">Prorrogar vigência até 02 de dezembro de 2018, e alterar a fiscal  do Convênio que passa a ser a servidora Joana Passini Pinto</t>
  </si>
  <si>
    <t xml:space="preserve">Joana Passini Pinto</t>
  </si>
  <si>
    <t xml:space="preserve">23081.013379/2018-06</t>
  </si>
  <si>
    <t xml:space="preserve">Município de Santa Maria - Turma do Ique n° 3</t>
  </si>
  <si>
    <t xml:space="preserve">Contitui objeto deste convênio o repasse de recurso para o convenente, referente à destinação da doação dirigida do imposto de renda, para viabilizar a execução do Projeto "Assistência, Pesquisa e Cidadania IV" que visa promover ações que ofereçam suporte emocional às crianças com câncer e seus familiares desenvolvendo atividades lúdicas, culturais e educacionais. </t>
  </si>
  <si>
    <t xml:space="preserve">23081.036471/2020-51</t>
  </si>
  <si>
    <t xml:space="preserve">Município de Santa Maria (SMED)</t>
  </si>
  <si>
    <t xml:space="preserve">95.591,764/0001-05</t>
  </si>
  <si>
    <t xml:space="preserve">Direção Centro de Educação</t>
  </si>
  <si>
    <t xml:space="preserve">O presente Acordo tem como objeto a conjugação de esforços entre a UFSM e o Município para propiciar a realização de ações e projetos de Ensino, Pesquisa e Extensão, que tenham a formação de professores, inicial ou continuada, como finalidade, no âmbito do Centro de Educação (CE/UFSM) e da Secretaria Municipal de Educação (SMED/Santa Maria-RS).</t>
  </si>
  <si>
    <t xml:space="preserve">23081.021053/2016-17</t>
  </si>
  <si>
    <t xml:space="preserve">Município de Santiago</t>
  </si>
  <si>
    <t xml:space="preserve">87.897.740/0001-50</t>
  </si>
  <si>
    <t xml:space="preserve">23081.037796/2019-17</t>
  </si>
  <si>
    <t xml:space="preserve">Município de Santiago (Projeto Brasil e China)</t>
  </si>
  <si>
    <t xml:space="preserve">Termo de Cooperação Técnica</t>
  </si>
  <si>
    <r>
      <rPr>
        <sz val="10"/>
        <color rgb="FF000000"/>
        <rFont val="Arial"/>
        <family val="2"/>
      </rPr>
      <t xml:space="preserve">O presente Termo de Cooperação Técnica tem como objeto a conjugação de esforços entre a </t>
    </r>
    <r>
      <rPr>
        <b val="true"/>
        <sz val="10"/>
        <color rgb="FF000000"/>
        <rFont val="Arial"/>
        <family val="2"/>
      </rPr>
      <t xml:space="preserve">UFSM </t>
    </r>
    <r>
      <rPr>
        <sz val="10"/>
        <color rgb="FF000000"/>
        <rFont val="Arial"/>
        <family val="2"/>
      </rPr>
      <t xml:space="preserve">e </t>
    </r>
    <r>
      <rPr>
        <b val="true"/>
        <sz val="10"/>
        <color rgb="FF000000"/>
        <rFont val="Arial"/>
        <family val="2"/>
      </rPr>
      <t xml:space="preserve">Município de Santiago </t>
    </r>
    <r>
      <rPr>
        <sz val="10"/>
        <color rgb="FF000000"/>
        <rFont val="Arial"/>
        <family val="2"/>
      </rPr>
      <t xml:space="preserve">para propiciar suporte técnico e de pesquisa a projetos entre Brasil e China, a serem desenvolvidos para fomento e implantação do Centro Dinâmico de Negócio e Cultura na região central do Estado.</t>
    </r>
  </si>
  <si>
    <t xml:space="preserve">23081.032092/2019-58</t>
  </si>
  <si>
    <t xml:space="preserve">Município de Santo Ângelo </t>
  </si>
  <si>
    <t xml:space="preserve">87.613.071/0001-48</t>
  </si>
  <si>
    <t xml:space="preserve">Curso Graduação em Pedagogia à Distância </t>
  </si>
  <si>
    <t xml:space="preserve">23081.055863/2019-85</t>
  </si>
  <si>
    <t xml:space="preserve">Município de Santo Ângelo/FATEC</t>
  </si>
  <si>
    <t xml:space="preserve">Departamento de Desportos Individuais</t>
  </si>
  <si>
    <t xml:space="preserve">Este convênio visa à realização do projeto de extensão Tekoá Arte e Vida que desenvolverá atividades extensionistas de pesquisa, ensino e criação artística em torno da remontagem do espetáculo ÂNGELUS.</t>
  </si>
  <si>
    <t xml:space="preserve">Odailso Berté </t>
  </si>
  <si>
    <t xml:space="preserve">23081.023880/2021-78</t>
  </si>
  <si>
    <t xml:space="preserve">Município de Santo Cristo</t>
  </si>
  <si>
    <t xml:space="preserve">87.612.818/0001-43</t>
  </si>
  <si>
    <t xml:space="preserve">23081.063027/2019-74</t>
  </si>
  <si>
    <t xml:space="preserve">Município de São Gabriel</t>
  </si>
  <si>
    <t xml:space="preserve">88.768.080/0001-70</t>
  </si>
  <si>
    <t xml:space="preserve">A Prefeitura Municipal de São Gabriel concederá estágio a alunos regularmente matriculados no curso de Fonoaudiologia da UFSM e que venham frequentando o curso efetivamente.</t>
  </si>
  <si>
    <t xml:space="preserve">23081.026711/2020-17</t>
  </si>
  <si>
    <t xml:space="preserve">Município de São João do Polêsine</t>
  </si>
  <si>
    <t xml:space="preserve"> 94.444.247/0001-40</t>
  </si>
  <si>
    <t xml:space="preserve">CURSO-PROGRAMA PG EM GESTÃO DE ORGANIZAÇÕES PÚBLICAS</t>
  </si>
  <si>
    <t xml:space="preserve">O presente Acordo tem como objeto a conjugação de esforços entre a UFSM e o Município para propiciar a realização de projetos de Ensino, Pesquisa e Extensão, que visem o desenvolvimento do Município.
</t>
  </si>
  <si>
    <t xml:space="preserve">23081.023789/2017-76</t>
  </si>
  <si>
    <t xml:space="preserve">Municipio de São João do Polêsine e a Mitra Arquidiocesana de Santa Maria( Paróquia de Vale Vêneto)</t>
  </si>
  <si>
    <r>
      <rPr>
        <sz val="10"/>
        <rFont val="Arial"/>
        <family val="2"/>
      </rPr>
      <t xml:space="preserve">94.444.247/0001-05 </t>
    </r>
    <r>
      <rPr>
        <b val="true"/>
        <sz val="10"/>
        <rFont val="Arial"/>
        <family val="2"/>
      </rPr>
      <t xml:space="preserve"> </t>
    </r>
    <r>
      <rPr>
        <sz val="10"/>
        <rFont val="Arial"/>
        <family val="2"/>
      </rPr>
      <t xml:space="preserve">95.615.266.0089-97                                                                           </t>
    </r>
  </si>
  <si>
    <t xml:space="preserve">Dpto de Música -MSC</t>
  </si>
  <si>
    <t xml:space="preserve">O presente acordo tem como objeto a conjugação de esforços entre a UFSM, o município e a Paróquia de Vale Vêneto para desenvolvimento  do Festival de Inverno da UFSM (FIIUFSM) em Vale Vêneto, distrito de São João do Polêsine.</t>
  </si>
  <si>
    <t xml:space="preserve">Vera Lúcia Vianna</t>
  </si>
  <si>
    <t xml:space="preserve">23081.044087/2017-26</t>
  </si>
  <si>
    <t xml:space="preserve">Município de São Martinho da Serra</t>
  </si>
  <si>
    <t xml:space="preserve">94.444.403/001-73</t>
  </si>
  <si>
    <t xml:space="preserve">23081.036267/2018-15</t>
  </si>
  <si>
    <t xml:space="preserve">Município de São Miguel das Missões</t>
  </si>
  <si>
    <t xml:space="preserve">89.971.758/0001-80</t>
  </si>
  <si>
    <t xml:space="preserve">Este convênio visa à realização do projeto de extensão "De Terras seus Corpos" que desenvolverá atividades extensionistas de pesquisa, ensino e criação artística em torno da remontagem do espetáculo "som e luz em corpos, criado no ano de 2005 pelo Prof. Odailson Sinvaldo Berté, contando com elenco formando por acadêmicos e docentes dos Cursos de Dança da UFSM e participantes da comunidade de São Miguel das Missões.</t>
  </si>
  <si>
    <t xml:space="preserve">Mônica Corrêa de Borba Barboza </t>
  </si>
  <si>
    <t xml:space="preserve">Prorrogação da vigência até 31 de Dezembro de 2020. Bem como alterar a Clausula Quarta com o objetivo de suplementação de recursos. </t>
  </si>
  <si>
    <t xml:space="preserve">Odailso Sinvaldo Berté </t>
  </si>
  <si>
    <t xml:space="preserve">Rafael Dias Mortari</t>
  </si>
  <si>
    <t xml:space="preserve">23081.045968/2018-45</t>
  </si>
  <si>
    <t xml:space="preserve">Município de São Pedro</t>
  </si>
  <si>
    <t xml:space="preserve">87.489.910/0001-68</t>
  </si>
  <si>
    <t xml:space="preserve">23081.032249/2021-60</t>
  </si>
  <si>
    <t xml:space="preserve">Município de São Pedro do Butiá</t>
  </si>
  <si>
    <t xml:space="preserve">93.592.715/0001-61</t>
  </si>
  <si>
    <t xml:space="preserve">23081.028743/2018-24</t>
  </si>
  <si>
    <t xml:space="preserve">Município de São Sepé </t>
  </si>
  <si>
    <t xml:space="preserve">97.229.181/0001-64</t>
  </si>
  <si>
    <t xml:space="preserve">Terapia Ocupacional </t>
  </si>
  <si>
    <t xml:space="preserve">23081.033767/2019-86</t>
  </si>
  <si>
    <t xml:space="preserve">23081.050706/2017-11</t>
  </si>
  <si>
    <t xml:space="preserve">Município de São Valério do Sul </t>
  </si>
  <si>
    <t xml:space="preserve">283.553.130-49</t>
  </si>
  <si>
    <t xml:space="preserve">Depto. de Ciências da Saúde - PM </t>
  </si>
  <si>
    <t xml:space="preserve">O presente acordo tem como objeto desenvolver cooperação entre a Universidade Federal de Santa Maria, através de seu Campus de Palmeira das Missões, e o Município de São Valério do Sul, para as ações previstas no Programa de Extensão em desenvolvimento regional sustentável: o fazer universitário e as interfaces com o território rural e indígena Kaingang por meio de ações multidisciplinares.</t>
  </si>
  <si>
    <t xml:space="preserve">Antonio Joreci Flores </t>
  </si>
  <si>
    <t xml:space="preserve">23081.058738/2018-46</t>
  </si>
  <si>
    <t xml:space="preserve">Município de Sarandi </t>
  </si>
  <si>
    <t xml:space="preserve">97.320.030/0001-17</t>
  </si>
  <si>
    <t xml:space="preserve">Curso de Nutrição - PM</t>
  </si>
  <si>
    <t xml:space="preserve">23081.024908/2021-94</t>
  </si>
  <si>
    <t xml:space="preserve">Município de Seberi</t>
  </si>
  <si>
    <t xml:space="preserve">87.613.196/0001-78</t>
  </si>
  <si>
    <t xml:space="preserve">23081.044654/2016-63</t>
  </si>
  <si>
    <t xml:space="preserve">Municipio de Silveira Martins</t>
  </si>
  <si>
    <t xml:space="preserve">92.457.217/0001-43</t>
  </si>
  <si>
    <t xml:space="preserve">Curso de Fisioterapia/ curso de medicina</t>
  </si>
  <si>
    <t xml:space="preserve">concessão de estágio obrigatório a alunos regularmente matriculados na UFSM e que venham frequentando efetivamente os seus cursos técnicos, tecnológicos e superior.</t>
  </si>
  <si>
    <t xml:space="preserve">23081.061189/2019-78</t>
  </si>
  <si>
    <t xml:space="preserve">MUNICIPIO DE SILVEIRA MARTINS</t>
  </si>
  <si>
    <t xml:space="preserve">ESPAÇO MULTIDISCIPLINAR DE PESQUISA E EXTENSÃO - UFSM/Silveira Martins</t>
  </si>
  <si>
    <t xml:space="preserve">O presente convênio tem como objeto a conjugação de esforços entre a UFSM e o Município para consolidação da infraestrutura do Espaço Multidisciplinar de Pesquisa e Extensão - UFSM Silveira Martins, em Silveira Martins, RS, bem como a cooperação técnica, científica e cultural visando o desenvolvimento e execução de programas e projetos de cooperação técnica e o intercâmbio em assuntos educacionais, culturais, científicos, tecnológicos e de pesquisa e o estabelecimento de mecanismos para sua realização.</t>
  </si>
  <si>
    <t xml:space="preserve">23081.034508/2021-97</t>
  </si>
  <si>
    <t xml:space="preserve">Município de Sobradinho</t>
  </si>
  <si>
    <t xml:space="preserve">87.592.861/0001-94</t>
  </si>
  <si>
    <t xml:space="preserve">O Município concederá estágio obrigatório e/ou não obrigatório a alunos regularmente matriculados na UFSM e que venham frequentando efetivamente os seus cursos técnicos, tecnológicos e superior.</t>
  </si>
  <si>
    <t xml:space="preserve">23081.031571/2021-71</t>
  </si>
  <si>
    <t xml:space="preserve">Município de Teutônia</t>
  </si>
  <si>
    <t xml:space="preserve">88.661.400/0001-99</t>
  </si>
  <si>
    <t xml:space="preserve">23081.001755/2016-40</t>
  </si>
  <si>
    <t xml:space="preserve">Município de Três de Maio</t>
  </si>
  <si>
    <t xml:space="preserve">87.612.800/0001-41</t>
  </si>
  <si>
    <t xml:space="preserve">Curso de Nutrição - PM - CESNORS </t>
  </si>
  <si>
    <t xml:space="preserve">23081.025509/2021-41</t>
  </si>
  <si>
    <t xml:space="preserve">23081.050806/2021-24</t>
  </si>
  <si>
    <t xml:space="preserve">Município de Três Passos (RS)</t>
  </si>
  <si>
    <t xml:space="preserve">87.613.188/0001-21</t>
  </si>
  <si>
    <t xml:space="preserve">23081.018876/2016-21</t>
  </si>
  <si>
    <t xml:space="preserve">Município de Tucunduva</t>
  </si>
  <si>
    <t xml:space="preserve">23081.032995/2021-53</t>
  </si>
  <si>
    <t xml:space="preserve">Município de Tunas</t>
  </si>
  <si>
    <t xml:space="preserve">92.406.438/0001-92</t>
  </si>
  <si>
    <t xml:space="preserve">23081.017381/2019-27</t>
  </si>
  <si>
    <t xml:space="preserve">Municipio de Tupanciretã</t>
  </si>
  <si>
    <t xml:space="preserve">88.227.764/0001-65</t>
  </si>
  <si>
    <t xml:space="preserve">Cusrso de Educação Física </t>
  </si>
  <si>
    <t xml:space="preserve">23081.010584/2021-15</t>
  </si>
  <si>
    <t xml:space="preserve">Município de Tuparendi</t>
  </si>
  <si>
    <t xml:space="preserve">87.613.634/0001-06</t>
  </si>
  <si>
    <t xml:space="preserve">23081.009729/2021-27</t>
  </si>
  <si>
    <t xml:space="preserve">MUNICÍPIO DE VALE REAL.</t>
  </si>
  <si>
    <t xml:space="preserve">92.123.918/0001-46</t>
  </si>
  <si>
    <t xml:space="preserve">23081.024873/2021-93</t>
  </si>
  <si>
    <t xml:space="preserve">Município de Viamão</t>
  </si>
  <si>
    <t xml:space="preserve">88.000.914/0001-01</t>
  </si>
  <si>
    <t xml:space="preserve">23081.031982/2018-61</t>
  </si>
  <si>
    <t xml:space="preserve">Município de Vitória das Missões </t>
  </si>
  <si>
    <t xml:space="preserve">94.449.030/0001-23</t>
  </si>
  <si>
    <t xml:space="preserve">Curso de Odontologia </t>
  </si>
  <si>
    <t xml:space="preserve">23081.027741/2018-18</t>
  </si>
  <si>
    <t xml:space="preserve">Município Julio de Castilhos </t>
  </si>
  <si>
    <t xml:space="preserve">88.227.756/0001-19</t>
  </si>
  <si>
    <t xml:space="preserve">23081.015920/2017-21</t>
  </si>
  <si>
    <t xml:space="preserve">Município Senador Salgado Filho </t>
  </si>
  <si>
    <t xml:space="preserve">01.611.536/0001-06</t>
  </si>
  <si>
    <t xml:space="preserve">Curso de Pedagogia a Distância</t>
  </si>
  <si>
    <t xml:space="preserve">23081.061916/2019-05</t>
  </si>
  <si>
    <t xml:space="preserve">Museu Paraense Emilio Goeldi (Leonardo Rodrigo Kerber Tumeleiro)</t>
  </si>
  <si>
    <t xml:space="preserve">04.108.782/0001-38</t>
  </si>
  <si>
    <t xml:space="preserve">CAPPA</t>
  </si>
  <si>
    <r>
      <rPr>
        <sz val="11"/>
        <color rgb="FF000000"/>
        <rFont val="Arial"/>
        <family val="2"/>
      </rPr>
      <t xml:space="preserve">O presente Acordo de Cooperação Técnica tem por objetivo estabelecer Cooperação mútua entre as Instituições, no que diz respeito à colaboração que será prestada pelo servidor Leonardo Rodrigo Kerber Tumeleiro, matrícula SIAPE nº 2302336, ocupante do cargo de Biólogo, lotado no Centro de Apoio à Pesquisa Paleontológica da Universidade Federal de Santa Maria, para prestação de Colaboração Técnica junto ao </t>
    </r>
    <r>
      <rPr>
        <b val="true"/>
        <sz val="11"/>
        <color rgb="FF000000"/>
        <rFont val="Arial"/>
        <family val="2"/>
      </rPr>
      <t xml:space="preserve">Museu Paraense Emilio Goeldi</t>
    </r>
    <r>
      <rPr>
        <sz val="11"/>
        <color rgb="FF000000"/>
        <rFont val="Arial"/>
        <family val="2"/>
      </rPr>
      <t xml:space="preserve">, para o projeto o qual tem por objetivo realizar Intercâmbio de informações e técnicas aplicadas ao estudo paleontológico entre os pesquisadores de paleontologia do Centro de Apoio à Pesquisa Paleontológica da Universidade Federal de Santa Maria e Museu Paraense Emílio Goeldi.</t>
    </r>
  </si>
  <si>
    <t xml:space="preserve">23081.028639/2019-11</t>
  </si>
  <si>
    <t xml:space="preserve">Nação Verde - Santa Maria</t>
  </si>
  <si>
    <t xml:space="preserve">19.364.431/0001-65</t>
  </si>
  <si>
    <t xml:space="preserve">23081.040655/2016-39</t>
  </si>
  <si>
    <t xml:space="preserve">Nestlé Brasil S.A.</t>
  </si>
  <si>
    <t xml:space="preserve">11.051.859/0001-46</t>
  </si>
  <si>
    <t xml:space="preserve">Concedessão de estágio obrigatório e/ou não obrigatório a alunos regularmente matriculados na UFSM e que venham frequentando efetivamente os seus cursos técnicos, tecnológicos e superior.</t>
  </si>
  <si>
    <t xml:space="preserve">23081.027151/2018-95</t>
  </si>
  <si>
    <t xml:space="preserve">Netherlands Institute Of Ecology - Holanda </t>
  </si>
  <si>
    <t xml:space="preserve">Depto. de Solos - SOL</t>
  </si>
  <si>
    <t xml:space="preserve">Rodrigo Josemar Seminoti Jacques</t>
  </si>
  <si>
    <t xml:space="preserve">23081.029318/2016-91</t>
  </si>
  <si>
    <t xml:space="preserve">Nova Era Planejamento e Assessoria Agropecuária</t>
  </si>
  <si>
    <t xml:space="preserve">cpf nº 427485770-00</t>
  </si>
  <si>
    <t xml:space="preserve">23081.022152/2020-68</t>
  </si>
  <si>
    <t xml:space="preserve">Novo Rural Comunicação, Capacitação e Eventos LTDA</t>
  </si>
  <si>
    <t xml:space="preserve">31.825.133/0001-20</t>
  </si>
  <si>
    <t xml:space="preserve">Curso de Jornalismo Bacharelado FW</t>
  </si>
  <si>
    <t xml:space="preserve">23081.052071/2019-59</t>
  </si>
  <si>
    <t xml:space="preserve">NSC TV Chapecó</t>
  </si>
  <si>
    <t xml:space="preserve">76.851.492/0001-90</t>
  </si>
  <si>
    <t xml:space="preserve">Curso de Jornalismo</t>
  </si>
  <si>
    <t xml:space="preserve">23081.019667/2019-47</t>
  </si>
  <si>
    <t xml:space="preserve">Nube - Núcleo Brasileiro de Estágios Ltda</t>
  </si>
  <si>
    <t xml:space="preserve">02.704.396/0001-83</t>
  </si>
  <si>
    <t xml:space="preserve">Desenvolver ações conjuntas para implementar Programas de Estágio de Estudante, de caráter compulsório ou facultativo, mas de interesse curricular, cumprindo durante o curso e apto a proporcionar ao estudante treinamento prático em sua formação profissional específica e em situações reais do cotidiano.</t>
  </si>
  <si>
    <t xml:space="preserve">23081.063518/2019-15</t>
  </si>
  <si>
    <t xml:space="preserve">Nutrepampa</t>
  </si>
  <si>
    <t xml:space="preserve">09.287.803/0001-43</t>
  </si>
  <si>
    <t xml:space="preserve">23081.013738/2017-36</t>
  </si>
  <si>
    <t xml:space="preserve">Nutriflach Alimentos LTDA</t>
  </si>
  <si>
    <t xml:space="preserve">06.077360/0001-78</t>
  </si>
  <si>
    <t xml:space="preserve">23081.031396/2020-31</t>
  </si>
  <si>
    <t xml:space="preserve">O TELHAR AGROPECUÁRIA LTDA</t>
  </si>
  <si>
    <t xml:space="preserve">05.683.277/0001-80</t>
  </si>
  <si>
    <t xml:space="preserve">23081.036677/2016-02</t>
  </si>
  <si>
    <t xml:space="preserve">ODIG Soluções Digitais</t>
  </si>
  <si>
    <t xml:space="preserve">08.692.236/0001-48</t>
  </si>
  <si>
    <t xml:space="preserve">23081.046825/2018-51</t>
  </si>
  <si>
    <t xml:space="preserve">Oficial Registrador Zenildo Bodnar </t>
  </si>
  <si>
    <t xml:space="preserve">CPF: 969.905.039-04</t>
  </si>
  <si>
    <t xml:space="preserve">23081.053587/2020-54</t>
  </si>
  <si>
    <t xml:space="preserve">Oficina de Vídeo - TV OVO</t>
  </si>
  <si>
    <t xml:space="preserve">03.486.760/0001-49</t>
  </si>
  <si>
    <t xml:space="preserve">23081.059305/2021-11</t>
  </si>
  <si>
    <t xml:space="preserve">Ofício de Registro de Imóveis de Santa Maria</t>
  </si>
  <si>
    <t xml:space="preserve">41.177.974/0001-22</t>
  </si>
  <si>
    <t xml:space="preserve">23081.087598/2021-19</t>
  </si>
  <si>
    <t xml:space="preserve">Olfar S/A – Alimento e Energia</t>
  </si>
  <si>
    <t xml:space="preserve">91.830.836/0001-79</t>
  </si>
  <si>
    <t xml:space="preserve">Olivas do Sul</t>
  </si>
  <si>
    <t xml:space="preserve">Curso de Engenharia Agrícola</t>
  </si>
  <si>
    <t xml:space="preserve">23081.057890/2019-92</t>
  </si>
  <si>
    <t xml:space="preserve">Orbital Engenharia S.A.</t>
  </si>
  <si>
    <t xml:space="preserve">04.318.188/0001-71</t>
  </si>
  <si>
    <t xml:space="preserve">Estágio obrigatório e/ou não obrigatório a alunos regularmente matriculados na UFSM e que venham frequentando efetivamente os seus cursos técnicos, tecnológicos e superior. </t>
  </si>
  <si>
    <t xml:space="preserve">23081.054221/2018-88</t>
  </si>
  <si>
    <t xml:space="preserve">Organização das Nações Unidas para Agricultura e Alimentação </t>
  </si>
  <si>
    <t xml:space="preserve">Depto. de Ciências da Comunicação </t>
  </si>
  <si>
    <t xml:space="preserve">FAO e a UFSM promoverão pesquisa conjunta, formação, design e implementação de tecnologias e relacionadas à comunicação para o desenvolvimento (CpD), bem como relativamente à relativamente à realidade do setor do algodão, com exclusividade na América Latina, contribuindo assim para os esforços da comunidade internacional para alcanças a segurança alimentas e o desenvolvimento sustentável nas áreas rurais.</t>
  </si>
  <si>
    <t xml:space="preserve">Carlise Schneider Rudnick</t>
  </si>
  <si>
    <t xml:space="preserve">23081.052590/2019-17</t>
  </si>
  <si>
    <t xml:space="preserve">Orus Tecnologia LTDA - ME</t>
  </si>
  <si>
    <t xml:space="preserve">23081.041402/2016-82</t>
  </si>
  <si>
    <t xml:space="preserve">Ost&amp;Boita Ltda-NE (Frutos da Terra)</t>
  </si>
  <si>
    <t xml:space="preserve">21.540.633/0001-62</t>
  </si>
  <si>
    <t xml:space="preserve">Concessão de estágio obrigatório e/ou não obrigatório a alunos regularmente matriculados na UFSM e que venham frequentando efetivamente os seus cursos técnicos, tecnológicos e graduação.</t>
  </si>
  <si>
    <t xml:space="preserve">23081.009469/2021-90</t>
  </si>
  <si>
    <t xml:space="preserve">OTIMIZA GESTÃO RURAL</t>
  </si>
  <si>
    <t xml:space="preserve">30.580.422/0001-44</t>
  </si>
  <si>
    <t xml:space="preserve">23081.060614/2018-21</t>
  </si>
  <si>
    <t xml:space="preserve">Otoneuro Clínica</t>
  </si>
  <si>
    <t xml:space="preserve">05.866.915/0001-06</t>
  </si>
  <si>
    <t xml:space="preserve">Curso de Fonoudiologia</t>
  </si>
  <si>
    <t xml:space="preserve">23081.055938/2018-47</t>
  </si>
  <si>
    <t xml:space="preserve">Otto Von Guericke Unibersity  Magdeburg ( Alemanha)</t>
  </si>
  <si>
    <t xml:space="preserve">Curso Programa Engenharia Elétrica </t>
  </si>
  <si>
    <t xml:space="preserve"> Daniel Pinheiro Bernardon </t>
  </si>
  <si>
    <t xml:space="preserve">Internaciona</t>
  </si>
  <si>
    <t xml:space="preserve">23081.035837/2018-50</t>
  </si>
  <si>
    <t xml:space="preserve">Over Fit</t>
  </si>
  <si>
    <t xml:space="preserve">28.456.115/0001-04</t>
  </si>
  <si>
    <t xml:space="preserve">23081.036365/2019-33</t>
  </si>
  <si>
    <t xml:space="preserve">Padrinho Agência de Conteúdo Ltda</t>
  </si>
  <si>
    <t xml:space="preserve">19.652.211/0001-37</t>
  </si>
  <si>
    <t xml:space="preserve">Campus UFSM-FW</t>
  </si>
  <si>
    <t xml:space="preserve">23081.033167/2017-56</t>
  </si>
  <si>
    <t xml:space="preserve">Paiol Sementes Ltda</t>
  </si>
  <si>
    <t xml:space="preserve">19.074.553/0001-17</t>
  </si>
  <si>
    <t xml:space="preserve">23081.026371/2017-11</t>
  </si>
  <si>
    <t xml:space="preserve">Palmitrac - Palmeira das Missões Tratores Ltda</t>
  </si>
  <si>
    <t xml:space="preserve">88.502.760/0001-48</t>
  </si>
  <si>
    <t xml:space="preserve">Curso de Administração Palmeira das Missões</t>
  </si>
  <si>
    <t xml:space="preserve">23081.014454/2015-03</t>
  </si>
  <si>
    <t xml:space="preserve">Pamplona Alimentos S/A</t>
  </si>
  <si>
    <t xml:space="preserve">85.782.878/0001-89</t>
  </si>
  <si>
    <t xml:space="preserve">23081.065897/2021-01</t>
  </si>
  <si>
    <t xml:space="preserve">23081.023833/2016-67</t>
  </si>
  <si>
    <t xml:space="preserve">Panifício Mallet</t>
  </si>
  <si>
    <t xml:space="preserve">02.753.746/0001-00</t>
  </si>
  <si>
    <t xml:space="preserve">23081.025760/2020-24</t>
  </si>
  <si>
    <t xml:space="preserve">Paulo Marcel Comis Ramos e Cia Ltda</t>
  </si>
  <si>
    <t xml:space="preserve">14.573.740/0001-57</t>
  </si>
  <si>
    <t xml:space="preserve">23081.034067/2017-47</t>
  </si>
  <si>
    <t xml:space="preserve">Pegasus Science Ltda</t>
  </si>
  <si>
    <t xml:space="preserve">18.270.714/0001-85</t>
  </si>
  <si>
    <t xml:space="preserve">23081.021192/2017-97</t>
  </si>
  <si>
    <t xml:space="preserve">Perske - Mármores e Granitos </t>
  </si>
  <si>
    <t xml:space="preserve">04.840-853/0001-73</t>
  </si>
  <si>
    <t xml:space="preserve">23081.063028/2019-19</t>
  </si>
  <si>
    <t xml:space="preserve">Personal Pec</t>
  </si>
  <si>
    <t xml:space="preserve">18.559.824/0001-61</t>
  </si>
  <si>
    <t xml:space="preserve">co</t>
  </si>
  <si>
    <t xml:space="preserve">23081.002431/2013-86</t>
  </si>
  <si>
    <t xml:space="preserve">Petróleo Brasileiro S.A. - Petrobrás
Fundação de Apoio à Tecnologia e Ciência - FATEC</t>
  </si>
  <si>
    <t xml:space="preserve">33.000.167/0001-01
89.252.431/0001-59</t>
  </si>
  <si>
    <t xml:space="preserve">0050.0080900.13.9
0050.0084509.13.9</t>
  </si>
  <si>
    <t xml:space="preserve">Implantação da infraestrutura, Projeto de construção de infraestrutura básica e aquisição de equipamentos para realização de testes, incluindo laboratório, casa de vegetação e área de viveragemde modo a possibilitar a execução do projeto de caracterização biotécnica da vegetação e de margens em travessias de dutos terrestres no bioma mata atlântica, nas instalações da Univerisdade, visando a capacitação da Universidade para realização de pesquisas/testes/estudos.</t>
  </si>
  <si>
    <t xml:space="preserve">Fabrício Jaques Sutili</t>
  </si>
  <si>
    <t xml:space="preserve">Alteração no plano de trabalho</t>
  </si>
  <si>
    <t xml:space="preserve">Prorrogação da vigência do convênio.</t>
  </si>
  <si>
    <t xml:space="preserve">Prorrogação da vigência do convênio por 240 dias corridos, a partir do dia 03/03/2016.</t>
  </si>
  <si>
    <t xml:space="preserve">Prorrogação da vigência do convênio por 180 dias corridos, a partir do dia 26/10/2016.</t>
  </si>
  <si>
    <t xml:space="preserve">23081.023535/2016-77</t>
  </si>
  <si>
    <t xml:space="preserve">33.000.167/0001-01   89.252.431/0001-59</t>
  </si>
  <si>
    <t xml:space="preserve">0050.0100766.16.9</t>
  </si>
  <si>
    <t xml:space="preserve">Depto de Transportes</t>
  </si>
  <si>
    <t xml:space="preserve">Participação da PETROBRAS na implantação da infra-estrutura do Laboratório de Pavimentação da UFSM nas instalações da EXECUTORA, visando a sua capacitação para realização de pesquisas/testes/estudos.</t>
  </si>
  <si>
    <t xml:space="preserve">Luciano Pivoto Specht</t>
  </si>
  <si>
    <t xml:space="preserve">Prorrogar o prazo por 365 dias.</t>
  </si>
  <si>
    <t xml:space="preserve">23081.029529/2016-23</t>
  </si>
  <si>
    <t xml:space="preserve">Petrópolis Materiais de Construção</t>
  </si>
  <si>
    <t xml:space="preserve">02.917.795/0001-22</t>
  </si>
  <si>
    <t xml:space="preserve">23081.046744/2019-31</t>
  </si>
  <si>
    <t xml:space="preserve">Photobox</t>
  </si>
  <si>
    <t xml:space="preserve">18.770.363/0001-71</t>
  </si>
  <si>
    <t xml:space="preserve">23081.011686/2019-25</t>
  </si>
  <si>
    <t xml:space="preserve">Piovezan Agronegócios Eireli </t>
  </si>
  <si>
    <t xml:space="preserve">01.453.346/0001-08</t>
  </si>
  <si>
    <t xml:space="preserve">23081.042163/2019-21</t>
  </si>
  <si>
    <t xml:space="preserve">Planageo Serviços e Consultoria LTDA</t>
  </si>
  <si>
    <t xml:space="preserve">06.991.256/0001-94</t>
  </si>
  <si>
    <t xml:space="preserve">Curso de Geografia</t>
  </si>
  <si>
    <t xml:space="preserve">Concessão de estágio obrigatório e/ou não obrigatório a alunos regularmente matriculádos na UFSM que venham frequentando efetivamente os cursos técnicos, tecnológicos e superior</t>
  </si>
  <si>
    <t xml:space="preserve">23081.041920/2017-87</t>
  </si>
  <si>
    <t xml:space="preserve">Planejamento Agropecuário Correa e Alvim </t>
  </si>
  <si>
    <t xml:space="preserve">14.639.061/0001-08</t>
  </si>
  <si>
    <t xml:space="preserve">23081.015860/2015-85</t>
  </si>
  <si>
    <t xml:space="preserve">Plenus Gestão Empresarial</t>
  </si>
  <si>
    <t xml:space="preserve">23.437.078/0001-73</t>
  </si>
  <si>
    <t xml:space="preserve">23081.062115/2019-59</t>
  </si>
  <si>
    <t xml:space="preserve">Poder Judiciário do Estado do Rio Grande do Sul</t>
  </si>
  <si>
    <t xml:space="preserve">89.522.064/0001-66</t>
  </si>
  <si>
    <t xml:space="preserve">Estabelecer a regulamentação das condições básicas à realização de estágio de interesse curricular, obrigatório e não obrigatório, remunerado e não remunerado, por estudantes regularmente matriculados em cursos compatíveis com as atividades administrativas ou jurisdicionais do Poder Judiciário, oferecidos pela instituição de Ensino junto ao Poder Judiciário, propiciando a complementação do ensino e da aprendizagem.</t>
  </si>
  <si>
    <t xml:space="preserve">23081.003039/2020-83</t>
  </si>
  <si>
    <t xml:space="preserve">Poder Judiciário do Rio Grande do Sul (Intercâmbio Contínuo Sustentabilidade)</t>
  </si>
  <si>
    <t xml:space="preserve">Contribuir para o estreitamento das relações UNIVERSIDADE - PODER JUDICIÁRIO, visando o fomento à pesquisa científica, a troca de informações, a promoção de ações conjuntas, a socialização de projetos voltados a ações socioambientais, entre outras iniciativas de intercâmbio contínuo em assuntos de interesse comum, dirigidas ao público interno respectivo e a comunidade em geral.</t>
  </si>
  <si>
    <t xml:space="preserve">Prorrogar por mais 12 meses, inclusão do item 3.2 da cláusula terceira, alteração das cláusulas oitava e nona, e inclusão de Plano de Trabalho como anexo I.</t>
  </si>
  <si>
    <t xml:space="preserve">23081.003035/2020-03</t>
  </si>
  <si>
    <t xml:space="preserve">Poder Judiciário do Rio Grande do Sul (Projeto Esperançando)</t>
  </si>
  <si>
    <t xml:space="preserve">23081.064121/2019-41</t>
  </si>
  <si>
    <t xml:space="preserve">Pontífica Universidade Católica do Rio Grande do Sul - PUC/RS</t>
  </si>
  <si>
    <t xml:space="preserve">88.630.413/0001-09</t>
  </si>
  <si>
    <t xml:space="preserve">Curso Programa PG em História</t>
  </si>
  <si>
    <t xml:space="preserve">Concordam em promover a cooperação entre ambas as instituições em áreas de mútuo interesse através dos meios: - intercâmbio de docentes e pesquisadores; - intercâmbio de estudantes; - implementação de projetos conjuntos de pesquisa;- promoção de eventos científicos e culturais; - intercâmbio de informações e publicações acadêmicas.</t>
  </si>
  <si>
    <t xml:space="preserve">23081.033447/2017-64</t>
  </si>
  <si>
    <t xml:space="preserve">Pontificia Universidade Católica do RS</t>
  </si>
  <si>
    <t xml:space="preserve">88.630.413/0002-81</t>
  </si>
  <si>
    <t xml:space="preserve">Depto. de Química </t>
  </si>
  <si>
    <t xml:space="preserve">As intituições de ensino superior signatárias do presente protocolo de intenções ajustam, acordo pelo qual se comprometem a realizar intercâmbio de atividades, visando ao aprimoramento do ensino, da pesquisa e da extensão em ambas as instituições, bem como o aperfeiçoamento de seus corpos docentes, técnicos administrativos em educação e de alunos de graduação e pós-graduação.</t>
  </si>
  <si>
    <t xml:space="preserve">23081.041222/2021-68</t>
  </si>
  <si>
    <t xml:space="preserve">PORTO5 INVESTIMENTOS IMOBILIÁRIOS LTDA</t>
  </si>
  <si>
    <t xml:space="preserve">15.368.618/0001-86</t>
  </si>
  <si>
    <t xml:space="preserve">23081.030301/2016-86</t>
  </si>
  <si>
    <t xml:space="preserve">Posto da Ponte</t>
  </si>
  <si>
    <t xml:space="preserve">88.407.556/0001-48</t>
  </si>
  <si>
    <t xml:space="preserve">23081.013387/2016-82</t>
  </si>
  <si>
    <t xml:space="preserve">Prana Personal Training</t>
  </si>
  <si>
    <t xml:space="preserve">23.290.666/0001-27</t>
  </si>
  <si>
    <t xml:space="preserve">23081.039260/2017-74</t>
  </si>
  <si>
    <t xml:space="preserve">Prati, Donaduzzi e CIA LTDA</t>
  </si>
  <si>
    <t xml:space="preserve">73.856.593/0001-66</t>
  </si>
  <si>
    <t xml:space="preserve">Prefeitura Municipal de Santiago</t>
  </si>
  <si>
    <r>
      <rPr>
        <sz val="10"/>
        <color rgb="FF000000"/>
        <rFont val="Arial"/>
        <family val="2"/>
      </rPr>
      <t xml:space="preserve">Conjugação de esforços entre a </t>
    </r>
    <r>
      <rPr>
        <b val="true"/>
        <sz val="10"/>
        <color rgb="FF000000"/>
        <rFont val="Arial"/>
        <family val="2"/>
      </rPr>
      <t xml:space="preserve">UFSM </t>
    </r>
    <r>
      <rPr>
        <sz val="10"/>
        <color rgb="FF000000"/>
        <rFont val="Arial"/>
        <family val="2"/>
      </rPr>
      <t xml:space="preserve">e </t>
    </r>
    <r>
      <rPr>
        <b val="true"/>
        <sz val="10"/>
        <color rgb="FF000000"/>
        <rFont val="Arial"/>
        <family val="2"/>
      </rPr>
      <t xml:space="preserve">Prefeitura de Santiago </t>
    </r>
    <r>
      <rPr>
        <sz val="10"/>
        <color rgb="FF000000"/>
        <rFont val="Arial"/>
        <family val="2"/>
      </rPr>
      <t xml:space="preserve">para propiciar suporte técnico e de pesquisa a projetos entre Brasil e China, a serem desenvolvidos para fomento e implantação do Centro Dinâmico de Negócio e Cultura na região central do Estado.</t>
    </r>
  </si>
  <si>
    <t xml:space="preserve">23081.064312/2019-11</t>
  </si>
  <si>
    <t xml:space="preserve">Proagil Soluções em Contabilidade &amp; Gestão de Negócios Ltda</t>
  </si>
  <si>
    <t xml:space="preserve">10.542.291/0001-01</t>
  </si>
  <si>
    <t xml:space="preserve">23081.063318/2019</t>
  </si>
  <si>
    <t xml:space="preserve">Próaudi</t>
  </si>
  <si>
    <t xml:space="preserve">01.498.920/0001-44</t>
  </si>
  <si>
    <t xml:space="preserve">O estágio deve propiciar a complementação do ensino e da apredizagem a serem planejados, acompanhados e avaliados em conformidade com os currículos, programas e calendários escolares, proporcionando preparação para o trabalho produtivo de alunos e objetivando o desenvolvimento, em termos de treinamento prático, de aperfeiçoamento técnico-cultural, científico e de relacionamento humano.</t>
  </si>
  <si>
    <t xml:space="preserve">23081.028532/2018-91</t>
  </si>
  <si>
    <t xml:space="preserve">Procter &amp; Gamble Industrial e Comercial </t>
  </si>
  <si>
    <t xml:space="preserve">01.358.874/0012-30</t>
  </si>
  <si>
    <t xml:space="preserve">23081.028066/2017-63</t>
  </si>
  <si>
    <t xml:space="preserve">Produquímica Indústria e Comércio SA</t>
  </si>
  <si>
    <t xml:space="preserve">60.398.138/0001-12</t>
  </si>
  <si>
    <t xml:space="preserve">23081.012662/2016-41</t>
  </si>
  <si>
    <t xml:space="preserve">Produtor de Sementes Carlos Alberto Bohrz</t>
  </si>
  <si>
    <t xml:space="preserve">IE 4481007566</t>
  </si>
  <si>
    <t xml:space="preserve">23081.015666/2015-08</t>
  </si>
  <si>
    <t xml:space="preserve">Produtor Rural Aladi Aloisio Klein</t>
  </si>
  <si>
    <t xml:space="preserve">CREA RS: 220010613-0</t>
  </si>
  <si>
    <t xml:space="preserve">23081.063796/2019-72</t>
  </si>
  <si>
    <t xml:space="preserve">Produtor Rural Frederico Fittipaldi Pons</t>
  </si>
  <si>
    <t xml:space="preserve"> 777.040.700-10</t>
  </si>
  <si>
    <t xml:space="preserve">23081.017469/2016-04</t>
  </si>
  <si>
    <t xml:space="preserve">Produtora Rural Edene Domingos Cansian</t>
  </si>
  <si>
    <t xml:space="preserve">cpf nº 343483520-20</t>
  </si>
  <si>
    <t xml:space="preserve">23081.028350/2019-00</t>
  </si>
  <si>
    <t xml:space="preserve">Produttare Ltda </t>
  </si>
  <si>
    <t xml:space="preserve">00.554.397/0001-63</t>
  </si>
  <si>
    <t xml:space="preserve">23081.032331/2019-70</t>
  </si>
  <si>
    <t xml:space="preserve">Projetar: Empresa Júnior de Desenho Industrial</t>
  </si>
  <si>
    <t xml:space="preserve">07.328.140/0001-32</t>
  </si>
  <si>
    <t xml:space="preserve"> O presente Acordo tem como objeto a conjugação de esforços entre a UFSM a Empresa Júnior Projetar Jr., em processo de constituição, de modo a propiciar, principalmente, em acordo com o que preceitua a Resolução 012/2017, a qual aprova o regulamento que normaliza a criação e organização das empresas juniors da Universidade Federal de Santa Maria.</t>
  </si>
  <si>
    <t xml:space="preserve">Carolina Iuva de Mello</t>
  </si>
  <si>
    <t xml:space="preserve">23081.044675/2019-21</t>
  </si>
  <si>
    <t xml:space="preserve">Projeto Seguros LTDA</t>
  </si>
  <si>
    <t xml:space="preserve">29.473.988/0001-98</t>
  </si>
  <si>
    <t xml:space="preserve">23081.052562/2017-38</t>
  </si>
  <si>
    <t xml:space="preserve">Prover Informação Produtiva</t>
  </si>
  <si>
    <t xml:space="preserve">11.236.211/0001-44</t>
  </si>
  <si>
    <t xml:space="preserve">23081.013003/2016-21</t>
  </si>
  <si>
    <t xml:space="preserve">Prumos Interativa Ltda - EPP</t>
  </si>
  <si>
    <t xml:space="preserve">04.078.750/0001-37</t>
  </si>
  <si>
    <t xml:space="preserve">23081.012660/2016-51</t>
  </si>
  <si>
    <t xml:space="preserve">PS Treinamento Físico (Stoika)</t>
  </si>
  <si>
    <t xml:space="preserve">22.458.085/0001-99</t>
  </si>
  <si>
    <t xml:space="preserve">23081.068276/2021-71</t>
  </si>
  <si>
    <t xml:space="preserve">Psicóloga Cinara Miraglia Ferreira</t>
  </si>
  <si>
    <t xml:space="preserve">014.467.390-82</t>
  </si>
  <si>
    <t xml:space="preserve">23081.065872/2021-07</t>
  </si>
  <si>
    <t xml:space="preserve">Psicóloga Júlia Pauli Saccol</t>
  </si>
  <si>
    <t xml:space="preserve">037.171.970-45</t>
  </si>
  <si>
    <t xml:space="preserve">Ptivado Local</t>
  </si>
  <si>
    <t xml:space="preserve">23081.030304/2020-04</t>
  </si>
  <si>
    <t xml:space="preserve">Psicultura Pananá Ltda</t>
  </si>
  <si>
    <t xml:space="preserve">01.392.974/0001-20</t>
  </si>
  <si>
    <t xml:space="preserve">23081.013522/2017-71</t>
  </si>
  <si>
    <t xml:space="preserve">QGP Química Geral LTDA</t>
  </si>
  <si>
    <t xml:space="preserve">01.272.356/0001-47</t>
  </si>
  <si>
    <t xml:space="preserve">Curso De Engenharia Mecânica</t>
  </si>
  <si>
    <t xml:space="preserve">  </t>
  </si>
  <si>
    <t xml:space="preserve">PrIvado Nacional </t>
  </si>
  <si>
    <t xml:space="preserve">23081.033527/2018-09</t>
  </si>
  <si>
    <t xml:space="preserve">Qiron Education</t>
  </si>
  <si>
    <t xml:space="preserve">27.254.398/0001-49</t>
  </si>
  <si>
    <t xml:space="preserve">23081.032626/2016-01</t>
  </si>
  <si>
    <t xml:space="preserve">Qiron Robotics</t>
  </si>
  <si>
    <t xml:space="preserve">25.361.340/0001-79</t>
  </si>
  <si>
    <t xml:space="preserve">23081.026979/2021-21</t>
  </si>
  <si>
    <t xml:space="preserve">QP COMÉRCIO E PRODUÇÃO DE MUDAS E INSUMOS LTDA</t>
  </si>
  <si>
    <t xml:space="preserve">37.038.974/0001-74</t>
  </si>
  <si>
    <t xml:space="preserve">23081.020802/2019-05</t>
  </si>
  <si>
    <t xml:space="preserve">QUALYQUIMICA  Indústria e Comércio de produto químico S.A. </t>
  </si>
  <si>
    <t xml:space="preserve">08.909.993/0001-20</t>
  </si>
  <si>
    <t xml:space="preserve">23081.029475/2018-68</t>
  </si>
  <si>
    <t xml:space="preserve">Quimea Soluções Ambientais </t>
  </si>
  <si>
    <t xml:space="preserve">06.047.695/0001-43</t>
  </si>
  <si>
    <t xml:space="preserve">Curso de Comunicação Social - Públicidade e Propaganda </t>
  </si>
  <si>
    <t xml:space="preserve">23081.026079/2017-06</t>
  </si>
  <si>
    <t xml:space="preserve">Rádio Comunitária 87.9 UFSM</t>
  </si>
  <si>
    <t xml:space="preserve">05.582.305/0001-72</t>
  </si>
  <si>
    <t xml:space="preserve">23081.066221/2019-10</t>
  </si>
  <si>
    <t xml:space="preserve">Rádio Difusora Tres de Passos</t>
  </si>
  <si>
    <t xml:space="preserve">98.107.873/0001-00</t>
  </si>
  <si>
    <t xml:space="preserve">23081.026376/2017-43</t>
  </si>
  <si>
    <t xml:space="preserve">Rádio Província </t>
  </si>
  <si>
    <t xml:space="preserve">91.609.586/0001-41</t>
  </si>
  <si>
    <t xml:space="preserve">23081.036366/2019-88</t>
  </si>
  <si>
    <t xml:space="preserve">Rádio Sepe Tiaraju Ltda.</t>
  </si>
  <si>
    <t xml:space="preserve">88.506.969/0001-80</t>
  </si>
  <si>
    <t xml:space="preserve">23081.033414/2018-03</t>
  </si>
  <si>
    <t xml:space="preserve">Rafael Ferreira Fotografia </t>
  </si>
  <si>
    <t xml:space="preserve">23.387.800/0001-02</t>
  </si>
  <si>
    <t xml:space="preserve">23081.030302/2016-21</t>
  </si>
  <si>
    <t xml:space="preserve">RAS Corretora de Seguros</t>
  </si>
  <si>
    <t xml:space="preserve">18.252.741/0001-25</t>
  </si>
  <si>
    <t xml:space="preserve">23081.055988/2021-20</t>
  </si>
  <si>
    <t xml:space="preserve">Reabilita - Clínica de Fisioterapia</t>
  </si>
  <si>
    <t xml:space="preserve">19.520.419/0001-00</t>
  </si>
  <si>
    <t xml:space="preserve">23081.046137/2017-18</t>
  </si>
  <si>
    <t xml:space="preserve">Realdrive Simuladores</t>
  </si>
  <si>
    <t xml:space="preserve">10.257.382/0003-59</t>
  </si>
  <si>
    <t xml:space="preserve">23081.010494/2020-35</t>
  </si>
  <si>
    <t xml:space="preserve">Recanto Tropical</t>
  </si>
  <si>
    <t xml:space="preserve">19.416.844/0001-46</t>
  </si>
  <si>
    <t xml:space="preserve">23081.037255/2021-11</t>
  </si>
  <si>
    <t xml:space="preserve">Recursos Humanos Dez Eireli</t>
  </si>
  <si>
    <t xml:space="preserve">05.516.010/0001-06</t>
  </si>
  <si>
    <t xml:space="preserve">23081.015742/2018-10</t>
  </si>
  <si>
    <t xml:space="preserve">Rede Nacional de Aprendizagem, Promoção Social e integração - Renapsi</t>
  </si>
  <si>
    <t xml:space="preserve">37.381.902/0001-25</t>
  </si>
  <si>
    <t xml:space="preserve">23081.010625/2015-17</t>
  </si>
  <si>
    <t xml:space="preserve">Rede Nacional de Ensino e Pesquisa - RNP</t>
  </si>
  <si>
    <t xml:space="preserve">03.508.097/0001-36</t>
  </si>
  <si>
    <t xml:space="preserve">Estabelecer parceria entre as Partes para implantação e operação de um Ponto de Agregação da RNP dentro das instalações da UFSM, Campus Santa Maria.</t>
  </si>
  <si>
    <t xml:space="preserve">Gustavo Chiapinotto da Silva  </t>
  </si>
  <si>
    <t xml:space="preserve">23081.003464/2016-96</t>
  </si>
  <si>
    <t xml:space="preserve">Rede Shop Rural Distribuidora Ltda - ME</t>
  </si>
  <si>
    <t xml:space="preserve">23.816.237/0001-40</t>
  </si>
  <si>
    <t xml:space="preserve">23081.061663/2021-86</t>
  </si>
  <si>
    <t xml:space="preserve">REFEIÇÕES AO PONTO LTDA</t>
  </si>
  <si>
    <t xml:space="preserve">94.456.415/0001-18</t>
  </si>
  <si>
    <t xml:space="preserve">23081.034239/2017-82</t>
  </si>
  <si>
    <t xml:space="preserve">Referência Agroinsumos Ltda - EPP</t>
  </si>
  <si>
    <t xml:space="preserve">07.900.717/0002-10</t>
  </si>
  <si>
    <t xml:space="preserve">23081.016276/2021-95</t>
  </si>
  <si>
    <t xml:space="preserve">REK PARKING EMPREENDIMENTOS E PARTICIPAÇÕES LTDA</t>
  </si>
  <si>
    <t xml:space="preserve">02.017.619/0019- 63</t>
  </si>
  <si>
    <t xml:space="preserve">23081.026785/2018-21</t>
  </si>
  <si>
    <t xml:space="preserve">Renata Streit Arquitetura e Design </t>
  </si>
  <si>
    <t xml:space="preserve">23.398.595/0001-80</t>
  </si>
  <si>
    <t xml:space="preserve">23081.047904/2019-60</t>
  </si>
  <si>
    <t xml:space="preserve">Reside Imóveis</t>
  </si>
  <si>
    <t xml:space="preserve">23081.014281/2015-15</t>
  </si>
  <si>
    <t xml:space="preserve">Restaurante De Gusta Ltda ME</t>
  </si>
  <si>
    <t xml:space="preserve">03.747.484/0001-25</t>
  </si>
  <si>
    <t xml:space="preserve">23081.026374/2017-54</t>
  </si>
  <si>
    <t xml:space="preserve">Revista Fred Magazine</t>
  </si>
  <si>
    <t xml:space="preserve">23.408.439/0001-53</t>
  </si>
  <si>
    <t xml:space="preserve">23081.015405/2018-22</t>
  </si>
  <si>
    <t xml:space="preserve">RH Consultoria em Capital Humano </t>
  </si>
  <si>
    <t xml:space="preserve">07.069.514/0001-42</t>
  </si>
  <si>
    <t xml:space="preserve">23081. 013022/2020-34</t>
  </si>
  <si>
    <t xml:space="preserve">RH Franquia Assesoria em Recursos Eireli </t>
  </si>
  <si>
    <t xml:space="preserve">07.468.840/0001-22</t>
  </si>
  <si>
    <t xml:space="preserve">23081.045683/2018-12</t>
  </si>
  <si>
    <t xml:space="preserve">Curso de Comunicação Social - Produção Editorial </t>
  </si>
  <si>
    <t xml:space="preserve">23081.021184/2017-41</t>
  </si>
  <si>
    <t xml:space="preserve">Ricardo Viana Reis Assessoria e Consultoria Juridica</t>
  </si>
  <si>
    <t xml:space="preserve">04.710.518/0001-70</t>
  </si>
  <si>
    <t xml:space="preserve">23081.007096/2018-17</t>
  </si>
  <si>
    <t xml:space="preserve">Ricetec Sementes Ltda</t>
  </si>
  <si>
    <t xml:space="preserve">04.041.212/0001-78</t>
  </si>
  <si>
    <t xml:space="preserve">23081.007858/2016-13</t>
  </si>
  <si>
    <t xml:space="preserve">Rizzatti Gestão de Confiança</t>
  </si>
  <si>
    <t xml:space="preserve">94.980.604/0001-95</t>
  </si>
  <si>
    <t xml:space="preserve">23081.023833/2017-48</t>
  </si>
  <si>
    <t xml:space="preserve">Rizzi e CIA LTDA</t>
  </si>
  <si>
    <t xml:space="preserve">88.662.838/0001-91</t>
  </si>
  <si>
    <t xml:space="preserve">23081.002655/2017-11</t>
  </si>
  <si>
    <t xml:space="preserve">Rosa dos Ventos Consultoria Ambiental </t>
  </si>
  <si>
    <t xml:space="preserve">20.971.970/0001-41</t>
  </si>
  <si>
    <t xml:space="preserve">23081.014531/2017-89</t>
  </si>
  <si>
    <t xml:space="preserve">Rosimara de Fátima Nadalon Zambelli -ME SAMARA</t>
  </si>
  <si>
    <t xml:space="preserve">07.270.953/0001-19</t>
  </si>
  <si>
    <t xml:space="preserve">23081.031920/2020-74</t>
  </si>
  <si>
    <t xml:space="preserve">Rossi e Zorzanello LTDA</t>
  </si>
  <si>
    <t xml:space="preserve">92.081.926/0001-77</t>
  </si>
  <si>
    <t xml:space="preserve">Curso de Relações Públicas</t>
  </si>
  <si>
    <t xml:space="preserve">23081.048950/2018-03</t>
  </si>
  <si>
    <t xml:space="preserve">Rota Simuladores</t>
  </si>
  <si>
    <t xml:space="preserve">11.990.126/0001-77</t>
  </si>
  <si>
    <t xml:space="preserve">23081.045523/2020-80</t>
  </si>
  <si>
    <t xml:space="preserve">Royal Plaza Empreendimentos S/A - Royal Plazo Shopping</t>
  </si>
  <si>
    <t xml:space="preserve">09.208.399/0001-75</t>
  </si>
  <si>
    <t xml:space="preserve">23081.026766/2019-85</t>
  </si>
  <si>
    <t xml:space="preserve">Rumo Malha Sul S.A (Rumo Logistica) </t>
  </si>
  <si>
    <t xml:space="preserve">01.258.944/0038-18</t>
  </si>
  <si>
    <t xml:space="preserve">23081.014565/2020-79</t>
  </si>
  <si>
    <t xml:space="preserve">Ruter Disarz (RDK LOGS)</t>
  </si>
  <si>
    <t xml:space="preserve">25.025.193/0001-66</t>
  </si>
  <si>
    <t xml:space="preserve">23081.062343/2018-48</t>
  </si>
  <si>
    <t xml:space="preserve">S&amp;C Escritório de Projetos LTDA. ME</t>
  </si>
  <si>
    <t xml:space="preserve">26.472.168/0001-93</t>
  </si>
  <si>
    <t xml:space="preserve">23081.026384/2020-95</t>
  </si>
  <si>
    <t xml:space="preserve">Sabrina Carrion Vieira &amp; Cia LTDA - SOMA</t>
  </si>
  <si>
    <t xml:space="preserve">15.631.618/0001-27</t>
  </si>
  <si>
    <t xml:space="preserve">A SOMA concederá estágio obrigatório a alunos regularmente matriculados no Curso de Fonoaudiologia da UFSM</t>
  </si>
  <si>
    <t xml:space="preserve">23081.027228/2021-22</t>
  </si>
  <si>
    <t xml:space="preserve">SAE DIGITAL S.A</t>
  </si>
  <si>
    <t xml:space="preserve">25.174.365/0001-63</t>
  </si>
  <si>
    <t xml:space="preserve">Curso de Engenharia da Produção</t>
  </si>
  <si>
    <t xml:space="preserve">23081.002353/2021-20</t>
  </si>
  <si>
    <t xml:space="preserve">Samia Patricia Riatto Watanabe Reabilitação ME - CRONP</t>
  </si>
  <si>
    <t xml:space="preserve">21.347.358/0001-65</t>
  </si>
  <si>
    <t xml:space="preserve">23081.062219/2019-63</t>
  </si>
  <si>
    <t xml:space="preserve">Sandro Barreto da Silva Nunes Cia LTDA</t>
  </si>
  <si>
    <t xml:space="preserve">94.230.000/0001-21</t>
  </si>
  <si>
    <t xml:space="preserve">23081.019416/2019-62</t>
  </si>
  <si>
    <t xml:space="preserve">Santa Empada </t>
  </si>
  <si>
    <t xml:space="preserve">22.658.490/0001-50</t>
  </si>
  <si>
    <r>
      <rPr>
        <sz val="11"/>
        <rFont val="Arial"/>
        <family val="2"/>
      </rPr>
      <t xml:space="preserve">Concessão de estágio obrigatório e/ou não obrigatório a alunos regularmente matriculados na </t>
    </r>
    <r>
      <rPr>
        <b val="true"/>
        <sz val="11"/>
        <rFont val="Arial"/>
        <family val="2"/>
      </rPr>
      <t xml:space="preserve">UFSM</t>
    </r>
    <r>
      <rPr>
        <sz val="11"/>
        <rFont val="Arial"/>
        <family val="2"/>
      </rPr>
      <t xml:space="preserve"> e que venham frequentando efetivamente os seus cursos técnicos, tecnológicos e de graduação.</t>
    </r>
  </si>
  <si>
    <t xml:space="preserve">23081.023638/2021-02</t>
  </si>
  <si>
    <t xml:space="preserve">Santa Força Treinamento Físico e Saúde</t>
  </si>
  <si>
    <t xml:space="preserve">40.962.947/0001-06</t>
  </si>
  <si>
    <t xml:space="preserve">23081.037562/2019-70</t>
  </si>
  <si>
    <t xml:space="preserve">Santa Helena &amp; CIA Ltda- UP Idiomas</t>
  </si>
  <si>
    <t xml:space="preserve">25/.209.604/0001-73</t>
  </si>
  <si>
    <t xml:space="preserve">23081.004104/2017-92</t>
  </si>
  <si>
    <t xml:space="preserve">Santino Artisan Gelato Eireli - EPP</t>
  </si>
  <si>
    <t xml:space="preserve">23.800.123/0002-93</t>
  </si>
  <si>
    <t xml:space="preserve">23081.018787/2016-84</t>
  </si>
  <si>
    <t xml:space="preserve">São João Alimentos Ltda</t>
  </si>
  <si>
    <t xml:space="preserve">56.814.395/0003-82</t>
  </si>
  <si>
    <t xml:space="preserve">23081.005104/2018-91</t>
  </si>
  <si>
    <t xml:space="preserve">Sapore S.A.</t>
  </si>
  <si>
    <t xml:space="preserve">67.945.071/0001-38</t>
  </si>
  <si>
    <t xml:space="preserve">23081.005214/2017-71</t>
  </si>
  <si>
    <t xml:space="preserve">SB Sistemas Ltda ME</t>
  </si>
  <si>
    <t xml:space="preserve">07.081.093/0001-75</t>
  </si>
  <si>
    <t xml:space="preserve">Concessão estágio obrigatório a alunos regularmente matriculados na UFSM e que venham frequentando efetivamente os seus cursos técnicos, tecnológicos e superior.</t>
  </si>
  <si>
    <t xml:space="preserve">23081.037617/2017-80</t>
  </si>
  <si>
    <t xml:space="preserve">Schatdecor do Brasil Indústria e Comércio Ltda</t>
  </si>
  <si>
    <t xml:space="preserve">03.270.248/0001-60</t>
  </si>
  <si>
    <t xml:space="preserve">23081.022290/2016-61</t>
  </si>
  <si>
    <t xml:space="preserve">Schmitz Refeições Coletivas</t>
  </si>
  <si>
    <t xml:space="preserve">07.412.815/0001-27</t>
  </si>
  <si>
    <t xml:space="preserve">23081.002816/2019-39</t>
  </si>
  <si>
    <t xml:space="preserve">Screw Industria Metalmecânica  </t>
  </si>
  <si>
    <t xml:space="preserve">00.397.908/0001-80</t>
  </si>
  <si>
    <t xml:space="preserve">Curso de Engenharia Mecânica - Cachoeira do Sul</t>
  </si>
  <si>
    <t xml:space="preserve">23081.003285/2016-59</t>
  </si>
  <si>
    <t xml:space="preserve">Seara Alimentos Ltda - Itapiranga/SC</t>
  </si>
  <si>
    <t xml:space="preserve">02.914.460/0012-03</t>
  </si>
  <si>
    <t xml:space="preserve">Curso de Engenharia Ambiental - FW</t>
  </si>
  <si>
    <t xml:space="preserve">23081.050235/2017-41</t>
  </si>
  <si>
    <t xml:space="preserve">Secrearia de Agricultura e Abastecimento do Estado de São Paulo</t>
  </si>
  <si>
    <t xml:space="preserve">Curso de Engenharia Sanitária e Ambiental/ Agronomia/ Geografia/ Biologia/ Agronegócio/ Controle e automação/ Tecnologia de Geoprocessamento/ Tecnologia de Gestão Ambiental</t>
  </si>
  <si>
    <t xml:space="preserve">23081.050415/2020-29</t>
  </si>
  <si>
    <t xml:space="preserve">SECRETARIA DE AGRICULTURA FAMILIAR E COOPERATIVISMO DO MINISTÉRIO DA AGRICULTURA PECUÁRIA E ABASTECIMENTO - SAF/MAPA (PROJETO 054940)</t>
  </si>
  <si>
    <t xml:space="preserve">Apoio a qualificação técnica de estudantes e recém-egressos de cursos técnicos ofertados pelo Colégio Politécnico, que tenham relação com a área das ciências agrárias e afins, por meio de treinamento prático, supervisionado e orientado pela instituição de ensino e realizado em Unidades Residentes que atuem na assinstência técnica ou prestação de serviços em agricultura de Precisão.</t>
  </si>
  <si>
    <t xml:space="preserve">LUCIANO ZUCUNI PES</t>
  </si>
  <si>
    <t xml:space="preserve">23081.062114/2019-12</t>
  </si>
  <si>
    <t xml:space="preserve">Secretaria de Segurança Pública RS e IGP</t>
  </si>
  <si>
    <t xml:space="preserve">87.958.583/0001-46</t>
  </si>
  <si>
    <t xml:space="preserve">23081.063726/2019-14</t>
  </si>
  <si>
    <r>
      <rPr>
        <sz val="10"/>
        <rFont val="Arial"/>
        <family val="2"/>
      </rPr>
      <t xml:space="preserve">SEIBRAS - </t>
    </r>
    <r>
      <rPr>
        <u val="single"/>
        <sz val="10"/>
        <rFont val="Arial"/>
        <family val="2"/>
      </rPr>
      <t xml:space="preserve">Sistema de Estágio Inteligente do Brasil</t>
    </r>
  </si>
  <si>
    <t xml:space="preserve">06.114.559/0001-29</t>
  </si>
  <si>
    <t xml:space="preserve">Educação Física - Bacharelado</t>
  </si>
  <si>
    <t xml:space="preserve">23081.015238/2017-39</t>
  </si>
  <si>
    <t xml:space="preserve">Seleto Industrial Equipamentos para Industria Alimenticia </t>
  </si>
  <si>
    <t xml:space="preserve">26.445.928/0001-73</t>
  </si>
  <si>
    <t xml:space="preserve">23081.056469/2018-83</t>
  </si>
  <si>
    <t xml:space="preserve">Sementes Costa Beber</t>
  </si>
  <si>
    <t xml:space="preserve">20.926.486/0001-09</t>
  </si>
  <si>
    <t xml:space="preserve">23081.032749/2017-15</t>
  </si>
  <si>
    <t xml:space="preserve">Sementes e Algodoeira Eliane Ltda</t>
  </si>
  <si>
    <t xml:space="preserve">08.871.823/0001-02</t>
  </si>
  <si>
    <t xml:space="preserve">23081.037346/2018-43</t>
  </si>
  <si>
    <t xml:space="preserve">Sensus Serviços </t>
  </si>
  <si>
    <t xml:space="preserve">12.558.882/0001-94</t>
  </si>
  <si>
    <t xml:space="preserve">Curso de Aquitetura e Urbanismo </t>
  </si>
  <si>
    <t xml:space="preserve">23081.027741/2020-32</t>
  </si>
  <si>
    <t xml:space="preserve">SERV SUL COMÉRCIO, FABRICAÇÃO E SERVIÇOS EIRELI - RESTAURANTE POPULAR DE SANTA MARIA</t>
  </si>
  <si>
    <t xml:space="preserve">09.539.650/0001-84</t>
  </si>
  <si>
    <t xml:space="preserve">23081.063943/2019-12</t>
  </si>
  <si>
    <t xml:space="preserve">Serviço Autônomo Municipal de Água e Esgoto (SAMAE)</t>
  </si>
  <si>
    <t xml:space="preserve">88.659.313/0001-05</t>
  </si>
  <si>
    <t xml:space="preserve">Curso de Engenharia Ambiental e Sanitária</t>
  </si>
  <si>
    <t xml:space="preserve">O SAMAE a seu exclusivo critério e verificação de disponibilidade, concederá estágio obrigatório a alunos regularmente  matriculados na UFSM e que venham frequantando efetivamente os cursos técnicos, tecnológicos e superior</t>
  </si>
  <si>
    <t xml:space="preserve">23081.011690/2020-27</t>
  </si>
  <si>
    <t xml:space="preserve">Serviço de Apoio às Micro e Pequenas Empresas do estado do RS - SEBRAE/RS</t>
  </si>
  <si>
    <t xml:space="preserve">87.112736/0001-30</t>
  </si>
  <si>
    <t xml:space="preserve">23081.040760/2017-59</t>
  </si>
  <si>
    <t xml:space="preserve">Serviço de Hemoterapia de Santa Maria </t>
  </si>
  <si>
    <t xml:space="preserve">92.460.716/0001-90</t>
  </si>
  <si>
    <t xml:space="preserve">23081.025707/2018-17</t>
  </si>
  <si>
    <t xml:space="preserve">Serviço de Inteligência em Agronegócios Ltda - S.I.A</t>
  </si>
  <si>
    <t xml:space="preserve">12.132.120/0001-21</t>
  </si>
  <si>
    <t xml:space="preserve">23081.022306/2018-05</t>
  </si>
  <si>
    <t xml:space="preserve">Serviço Social do Comércio - SESC.</t>
  </si>
  <si>
    <t xml:space="preserve">03.575.238/0001-33</t>
  </si>
  <si>
    <t xml:space="preserve">Pró-Reitoria de Extensão</t>
  </si>
  <si>
    <t xml:space="preserve">Protocolo de Cooperação </t>
  </si>
  <si>
    <t xml:space="preserve">Conjugação de esforço entre o SESC/RS E a UFSM  para a formação de ações de cooperação mútua entre as partes, nas áreas de educação, cultura, lazer, saúde e esporte no município de Santa Maria /RS, e em suas respectivas cidades de abrangência.</t>
  </si>
  <si>
    <t xml:space="preserve">23081.004277/2017-19</t>
  </si>
  <si>
    <t xml:space="preserve">Serviço Social do Comércio - SESC/RS</t>
  </si>
  <si>
    <t xml:space="preserve">03.575.238/0001-05</t>
  </si>
  <si>
    <t xml:space="preserve">Dpto. De Serviço Social</t>
  </si>
  <si>
    <t xml:space="preserve">Termo de Parceria</t>
  </si>
  <si>
    <t xml:space="preserve">Participação conjunta das partes para a realização de atividades educativas denominadas "Brincando e Aprendendo com os Direitos da Criança e do Adolescente"</t>
  </si>
  <si>
    <t xml:space="preserve">23081.023341/2018-33</t>
  </si>
  <si>
    <t xml:space="preserve">SETREM - Sociedade Educacional Três de Maio</t>
  </si>
  <si>
    <t xml:space="preserve">98.039.852/0001-97</t>
  </si>
  <si>
    <t xml:space="preserve">Curso de Formação de Professores para Educação Profissional -EAD</t>
  </si>
  <si>
    <t xml:space="preserve">23081.056142/2019-92</t>
  </si>
  <si>
    <t xml:space="preserve">Sfhera Software LTDA</t>
  </si>
  <si>
    <t xml:space="preserve">04.492.741/0001-98</t>
  </si>
  <si>
    <t xml:space="preserve">23081.036810/2019-65</t>
  </si>
  <si>
    <t xml:space="preserve">Simbiose Indústria e Comércio </t>
  </si>
  <si>
    <t xml:space="preserve">08.879.643/0001-69</t>
  </si>
  <si>
    <t xml:space="preserve">Estágio obrigatório e/ou não obrigatório a alunos regularmente matriculados na UFSM e que venham frequentando  efetivamente os seus cursos técnicos tecnológicos e superior.</t>
  </si>
  <si>
    <t xml:space="preserve">23081.029754/2018-21</t>
  </si>
  <si>
    <t xml:space="preserve">Simbox Studios Software Ltda </t>
  </si>
  <si>
    <t xml:space="preserve">27.323.290/0001-60</t>
  </si>
  <si>
    <t xml:space="preserve">Bacharelado em Sistemas de Informação </t>
  </si>
  <si>
    <t xml:space="preserve">23081.050743/2019-91</t>
  </si>
  <si>
    <t xml:space="preserve">Simpler Soluções em Tecnologia LTDA</t>
  </si>
  <si>
    <t xml:space="preserve">28.807.012/0001-41</t>
  </si>
  <si>
    <t xml:space="preserve">23081.000417/2019-33</t>
  </si>
  <si>
    <t xml:space="preserve">Simples  Inteligência em Negócios </t>
  </si>
  <si>
    <t xml:space="preserve">11.849.511/0001-07</t>
  </si>
  <si>
    <t xml:space="preserve">Curso de Relações Públicas Bacharelado- FW</t>
  </si>
  <si>
    <t xml:space="preserve">Curso de Relações Públicas Bacharelado</t>
  </si>
  <si>
    <t xml:space="preserve">23081.052190/2019-10</t>
  </si>
  <si>
    <t xml:space="preserve">Sinc Produtora Artística </t>
  </si>
  <si>
    <t xml:space="preserve">32.605.935/0001-98</t>
  </si>
  <si>
    <t xml:space="preserve">Curso de Comunicação Social</t>
  </si>
  <si>
    <t xml:space="preserve">23081.052775/2021-46</t>
  </si>
  <si>
    <t xml:space="preserve">Sindicato do Comércio Varejista de São Borja (SINDILOJAS)</t>
  </si>
  <si>
    <t xml:space="preserve">92.889.021/0001-28</t>
  </si>
  <si>
    <t xml:space="preserve">Curso Superior de Tecnologia em Eletrônica Industrial</t>
  </si>
  <si>
    <t xml:space="preserve">23081.009216/2016-59</t>
  </si>
  <si>
    <t xml:space="preserve">Sindicato do Comércio Varejista de Três Passos - Sindilojas Celeiro</t>
  </si>
  <si>
    <t xml:space="preserve">90.165.929/0001-63</t>
  </si>
  <si>
    <t xml:space="preserve">Curso de Pedagogia</t>
  </si>
  <si>
    <t xml:space="preserve">23081.015252/2015-71</t>
  </si>
  <si>
    <t xml:space="preserve">Sindicato dos Engenheiros do RS - SENGE</t>
  </si>
  <si>
    <t xml:space="preserve">92.675.362/0001-09</t>
  </si>
  <si>
    <t xml:space="preserve">23081.011407/2020-67</t>
  </si>
  <si>
    <t xml:space="preserve">Sindicato dos Engenheiros no Rio Grande do Sul - SENGE RS</t>
  </si>
  <si>
    <t xml:space="preserve">23081.054682/2020-75</t>
  </si>
  <si>
    <t xml:space="preserve">SINDICATO DOS LOJISTAS DO COMÉRCIO DE SANTA MARIA - SINDILOJAS REGIÃO CENTRO</t>
  </si>
  <si>
    <t xml:space="preserve">95.627.774/0001-53</t>
  </si>
  <si>
    <t xml:space="preserve">Curso de Ciências Econômicas</t>
  </si>
  <si>
    <t xml:space="preserve">Convênio Agente de Integração</t>
  </si>
  <si>
    <t xml:space="preserve">23080.035485/2018-32</t>
  </si>
  <si>
    <t xml:space="preserve">Sindicato Rural de Palmeira das Missões e Clube Amigos da Terra PM</t>
  </si>
  <si>
    <t xml:space="preserve">88.540.828/0001-83</t>
  </si>
  <si>
    <t xml:space="preserve">Curso Programa PG em Agronegócio </t>
  </si>
  <si>
    <t xml:space="preserve">O presente Acordo tem como objeto a conjunção de esforços entre a UFSM, o SRPM e o CAT para consolidar um núcleo de pesquisa em mercado agropecuário na UFSM Campus Palmeira das Missões </t>
  </si>
  <si>
    <t xml:space="preserve"> Nilson Luiz Costa </t>
  </si>
  <si>
    <t xml:space="preserve">23081.017534/2016-93</t>
  </si>
  <si>
    <t xml:space="preserve">Sindus Andritz Ltda</t>
  </si>
  <si>
    <t xml:space="preserve">91.704.023/0008-09</t>
  </si>
  <si>
    <t xml:space="preserve">23081.044679/2019-18</t>
  </si>
  <si>
    <t xml:space="preserve">Sítio Barreiras</t>
  </si>
  <si>
    <t xml:space="preserve">07.408.612/0001-67</t>
  </si>
  <si>
    <t xml:space="preserve">23081.040685/2016-45</t>
  </si>
  <si>
    <t xml:space="preserve">SLC Agrícola S.A </t>
  </si>
  <si>
    <t xml:space="preserve">89.096.457/0001-55</t>
  </si>
  <si>
    <t xml:space="preserve">Coordenação do Curso Técnico em Agropecuária</t>
  </si>
  <si>
    <r>
      <rPr>
        <sz val="10"/>
        <rFont val="Arial"/>
        <family val="2"/>
      </rPr>
      <t xml:space="preserve">Concessão de </t>
    </r>
    <r>
      <rPr>
        <b val="true"/>
        <sz val="10"/>
        <rFont val="Arial"/>
        <family val="2"/>
      </rPr>
      <t xml:space="preserve">estágio obrigatório</t>
    </r>
    <r>
      <rPr>
        <sz val="10"/>
        <rFont val="Arial"/>
        <family val="2"/>
      </rPr>
      <t xml:space="preserve"> a alunos regularmente matriculados na UFSM e que venham frequentando efetivamente os seus cursos técnicos, tecnológicos e superior.</t>
    </r>
  </si>
  <si>
    <t xml:space="preserve">23081.056088/2018-02</t>
  </si>
  <si>
    <t xml:space="preserve">Sociedade Brasileira para Ensino e Pesquisa Ltda - SOBRESP</t>
  </si>
  <si>
    <t xml:space="preserve">05.067.943/0001-55</t>
  </si>
  <si>
    <t xml:space="preserve">Almoxarifado Central</t>
  </si>
  <si>
    <t xml:space="preserve">A UFSM e a SOBRESP concederão, reciprocamente, estágios obrigatórios a alunos regularmente matriculados e que venham frequentemente efetivamente seus cursos técnicos, tecnológico e superior.</t>
  </si>
  <si>
    <t xml:space="preserve">23081.042068/2016-84</t>
  </si>
  <si>
    <t xml:space="preserve">Sociedade Educacional Sarandi</t>
  </si>
  <si>
    <t xml:space="preserve">17.000.211/0001-27</t>
  </si>
  <si>
    <t xml:space="preserve">23081.000347/2019-13</t>
  </si>
  <si>
    <t xml:space="preserve">Sociedade Hospital de Panambi</t>
  </si>
  <si>
    <t xml:space="preserve">919.85275/00187</t>
  </si>
  <si>
    <t xml:space="preserve">Tem por objetivo repaldas o desenvolvimento de ações de assistência, ensino, pesquisa e extensão na SHP, visando a realização de aulas práticas para os alunos do curso de graduação em Enfermagem da UFSM, utilizando como recursos humanos professores, técnicos administrativos e acadêmicos da UFSM. As atividades a serem desenvolvidas serão implementadas a partir das necessidades acadêmicas do Curso de Enfermagem da UFSM. </t>
  </si>
  <si>
    <t xml:space="preserve">23081.000348/2019-68</t>
  </si>
  <si>
    <t xml:space="preserve">23081.012596/2020-95</t>
  </si>
  <si>
    <t xml:space="preserve">Sociedade Vicente Pallotti (Pallotti Gráfica)</t>
  </si>
  <si>
    <t xml:space="preserve">95.602.942/0019-85</t>
  </si>
  <si>
    <t xml:space="preserve">23081.041639/2016-63</t>
  </si>
  <si>
    <t xml:space="preserve">Sodexo do Brasil Comercial S/A</t>
  </si>
  <si>
    <t xml:space="preserve">49.930.514/0001-35</t>
  </si>
  <si>
    <t xml:space="preserve">23081.047095/2019-96</t>
  </si>
  <si>
    <t xml:space="preserve">Softaliza Tecnologias </t>
  </si>
  <si>
    <t xml:space="preserve">34.394.467/0001-85</t>
  </si>
  <si>
    <t xml:space="preserve">Curso Bacharelado em Sistemas de Informações</t>
  </si>
  <si>
    <t xml:space="preserve">23081.015239/2015-11</t>
  </si>
  <si>
    <r>
      <rPr>
        <b val="true"/>
        <sz val="10"/>
        <rFont val="Arial"/>
        <family val="2"/>
      </rPr>
      <t xml:space="preserve">Solo-Planta</t>
    </r>
    <r>
      <rPr>
        <sz val="10"/>
        <rFont val="Arial"/>
        <family val="2"/>
      </rPr>
      <t xml:space="preserve"> Consultoria, Planejamento e Gerenciamento Agropecuário LTDA</t>
    </r>
  </si>
  <si>
    <t xml:space="preserve">00.654.014/0001-29</t>
  </si>
  <si>
    <t xml:space="preserve">23081.015201/2021-97</t>
  </si>
  <si>
    <t xml:space="preserve">SOLUBIO TECNOLOGIAS AGRICOLAS LTDA</t>
  </si>
  <si>
    <t xml:space="preserve">16.952.307/0002-03</t>
  </si>
  <si>
    <t xml:space="preserve">23081.003896/2021-64</t>
  </si>
  <si>
    <t xml:space="preserve">Soluções Integradas Verdes Vales Ltda</t>
  </si>
  <si>
    <t xml:space="preserve">04.685.837/0001-72</t>
  </si>
  <si>
    <t xml:space="preserve">23081.047111/2018-60</t>
  </si>
  <si>
    <t xml:space="preserve">Somar Meteorologia Ltda</t>
  </si>
  <si>
    <t xml:space="preserve">05.824.817/0001-06</t>
  </si>
  <si>
    <t xml:space="preserve">Curso de Meteorologia </t>
  </si>
  <si>
    <t xml:space="preserve">23081.037649/2019-47</t>
  </si>
  <si>
    <t xml:space="preserve">Sommerfeld &amp; Barrow LTDA</t>
  </si>
  <si>
    <t xml:space="preserve">22.841.314/0001-50</t>
  </si>
  <si>
    <t xml:space="preserve">23081.009400/2021-66</t>
  </si>
  <si>
    <t xml:space="preserve">SOMOS – Comunicação, Saúde e Sexualidade</t>
  </si>
  <si>
    <t xml:space="preserve">05.005.918/0001-47</t>
  </si>
  <si>
    <t xml:space="preserve">23081.031291/2016-04</t>
  </si>
  <si>
    <t xml:space="preserve">Sorriso's Gastronomia</t>
  </si>
  <si>
    <t xml:space="preserve">14.388.495/0001-82</t>
  </si>
  <si>
    <t xml:space="preserve">23081.036998/2021-66</t>
  </si>
  <si>
    <t xml:space="preserve">SOUTH CHINA AGRICULTURAL UNIVERSITY - CHINA</t>
  </si>
  <si>
    <t xml:space="preserve">Depto de Fitossanitária</t>
  </si>
  <si>
    <t xml:space="preserve">JERSON VANDERLEI CARUS GUEDES </t>
  </si>
  <si>
    <t xml:space="preserve">23081.048603/2021-78</t>
  </si>
  <si>
    <t xml:space="preserve">SPARTA CENTRO DE TREINAMENTO FÍSICO E REABILITAÇÃO</t>
  </si>
  <si>
    <t xml:space="preserve">34.696.824/0001-60</t>
  </si>
  <si>
    <t xml:space="preserve">23081.023342/2018-88</t>
  </si>
  <si>
    <t xml:space="preserve">Sport Muscle Training</t>
  </si>
  <si>
    <t xml:space="preserve">26.698.049/0001-53</t>
  </si>
  <si>
    <t xml:space="preserve">23081.001206/2020-51</t>
  </si>
  <si>
    <t xml:space="preserve">Sr. Aury Paulo Rodrigues (Fazenda Tarumã)</t>
  </si>
  <si>
    <t xml:space="preserve">401.748.590-15</t>
  </si>
  <si>
    <t xml:space="preserve">23081.020873/2020-33</t>
  </si>
  <si>
    <t xml:space="preserve">Stara S/A Indústria de Implementos Agrícolas </t>
  </si>
  <si>
    <t xml:space="preserve">91.495.499/0001-00</t>
  </si>
  <si>
    <t xml:space="preserve">Conjugação de esforços entre a UFSM a través do Colégio Politécnico, e a Stara, para realização de atividades de ensino, pesquisa e extensão em Agricultura e Precisão.</t>
  </si>
  <si>
    <t xml:space="preserve">O presente termo aditivo tem como objeto prorrogar a vigência por mais 24(vinte e quatro) meses a partir do dia 22 de outubro de 2021.</t>
  </si>
  <si>
    <t xml:space="preserve">23081.038495/2018-20</t>
  </si>
  <si>
    <t xml:space="preserve">Curso de Engenharia de Computação </t>
  </si>
  <si>
    <t xml:space="preserve">23081.032761/2019-91</t>
  </si>
  <si>
    <t xml:space="preserve">Stars Investimento em Novos Negócios Ltda.</t>
  </si>
  <si>
    <t xml:space="preserve">31.034.014/0001-50</t>
  </si>
  <si>
    <t xml:space="preserve">23081.010070/2015-11</t>
  </si>
  <si>
    <t xml:space="preserve">State University of New York (OSWEGO) - USA</t>
  </si>
  <si>
    <t xml:space="preserve">Promover e expandir a compreensão, o desenvolvimento e a amizade internacional entre os signatários, estimulando e apoiando as atividades acadêmicas, profissionais e interculturais e os projetos destinados a alunos, funcionários e professores de ambas instituições.</t>
  </si>
  <si>
    <t xml:space="preserve">23081.015665/2017-17</t>
  </si>
  <si>
    <t xml:space="preserve">Status Academia</t>
  </si>
  <si>
    <t xml:space="preserve">125.403.63/0001-07</t>
  </si>
  <si>
    <t xml:space="preserve">23081.043506/2017-11</t>
  </si>
  <si>
    <t xml:space="preserve">STE - Serviços Técnicos de Engenharia S/A</t>
  </si>
  <si>
    <t xml:space="preserve">88.849.773/0001-98</t>
  </si>
  <si>
    <t xml:space="preserve">Curso de Engenharia Sanitária e Ambiental</t>
  </si>
  <si>
    <t xml:space="preserve">23081.051467/2017-17</t>
  </si>
  <si>
    <t xml:space="preserve">Stoller do Brasil Ltda.</t>
  </si>
  <si>
    <t xml:space="preserve">54.995.261/0005-41</t>
  </si>
  <si>
    <t xml:space="preserve">23081.041157/2016-11</t>
  </si>
  <si>
    <t xml:space="preserve">Sucessor RH Seleção e Desenvolvimento de Pessoas</t>
  </si>
  <si>
    <t xml:space="preserve">08.930.651/0001-92</t>
  </si>
  <si>
    <t xml:space="preserve">Curso de Ciências Contábeis/Ciências Econômicas </t>
  </si>
  <si>
    <t xml:space="preserve">23081.033940/2019-46</t>
  </si>
  <si>
    <t xml:space="preserve">Suelem Calgaro ME (MP&amp;C COMUNICA) </t>
  </si>
  <si>
    <t xml:space="preserve">23.512.598/0001-01</t>
  </si>
  <si>
    <t xml:space="preserve">Curso de Comicação Social </t>
  </si>
  <si>
    <r>
      <rPr>
        <sz val="10"/>
        <color rgb="FF000000"/>
        <rFont val="Arial"/>
        <family val="2"/>
      </rPr>
      <t xml:space="preserve">Concessão de estágio obrigatório e/ou não obrigatório a alunos regularmente matriculados na </t>
    </r>
    <r>
      <rPr>
        <b val="true"/>
        <sz val="10"/>
        <color rgb="FF000000"/>
        <rFont val="Arial"/>
        <family val="2"/>
      </rPr>
      <t xml:space="preserve">UFSM</t>
    </r>
    <r>
      <rPr>
        <sz val="10"/>
        <color rgb="FF000000"/>
        <rFont val="Arial"/>
        <family val="2"/>
      </rPr>
      <t xml:space="preserve"> e que venham frequentando efetivamente os seus cursos técnicos, tecnológicos e superior.</t>
    </r>
  </si>
  <si>
    <t xml:space="preserve">23081.016179/2015-54</t>
  </si>
  <si>
    <t xml:space="preserve">Suinocultura Albarello</t>
  </si>
  <si>
    <t xml:space="preserve">CPF nº 460.110.560-91</t>
  </si>
  <si>
    <t xml:space="preserve">23081.041538/2016-92</t>
  </si>
  <si>
    <t xml:space="preserve">Sul Americana Tecnologia e Informática Ltda - VOGEL</t>
  </si>
  <si>
    <t xml:space="preserve">02.639.055/0001-71</t>
  </si>
  <si>
    <t xml:space="preserve">Curso de Engenharia de Computação</t>
  </si>
  <si>
    <t xml:space="preserve">23081.011480/2016-52</t>
  </si>
  <si>
    <t xml:space="preserve">Sulclean Soluções Integradas </t>
  </si>
  <si>
    <t xml:space="preserve">06.205.427/0001-02</t>
  </si>
  <si>
    <t xml:space="preserve">Curso de Psicologia, Curso de Administração</t>
  </si>
  <si>
    <t xml:space="preserve">23081.048430/2020-15</t>
  </si>
  <si>
    <t xml:space="preserve">SUL-MIP lndústria e Comércio de Agentes Biológicos Ltda</t>
  </si>
  <si>
    <t xml:space="preserve">31.267.694/0001-51</t>
  </si>
  <si>
    <t xml:space="preserve">23081.011398/2017-17</t>
  </si>
  <si>
    <t xml:space="preserve">Suno Sistemas</t>
  </si>
  <si>
    <t xml:space="preserve">23081.030755/2017-38</t>
  </si>
  <si>
    <t xml:space="preserve">Super Estágios Ltda - EPP</t>
  </si>
  <si>
    <t xml:space="preserve">11.320.576/0001-52</t>
  </si>
  <si>
    <t xml:space="preserve">Este Convênio tem por objetivo o estabelecimento e a manutenção de um acordo de cooperação recíproca entre os partícipes, visando o desenvolvimento de atividades conjunstas capazes de propiciarem a plena operacionalização da lei n. 11.788/08, que trata de Estágios de estudantes, obrigatório ou não, entendido o estágio como uma estratégia de prepração geral para o trabalho e o exercício da cidadania, que complementa o processo de ensino e aprendizagem.</t>
  </si>
  <si>
    <t xml:space="preserve">23081.044604/2016-86</t>
  </si>
  <si>
    <t xml:space="preserve">Superintendência Federal de Agricultura no Estado do Rio Grande do Sul</t>
  </si>
  <si>
    <t xml:space="preserve">00.396.895/0031-40</t>
  </si>
  <si>
    <t xml:space="preserve">23081.029526/2016-90</t>
  </si>
  <si>
    <t xml:space="preserve">Supermercado Pregardier</t>
  </si>
  <si>
    <t xml:space="preserve">87.507.117/0001-44</t>
  </si>
  <si>
    <t xml:space="preserve">23081.025393/2016-82</t>
  </si>
  <si>
    <t xml:space="preserve">Supermercado Royal</t>
  </si>
  <si>
    <t xml:space="preserve">08.700.345/0001-60</t>
  </si>
  <si>
    <t xml:space="preserve">23081.033528/2018-45</t>
  </si>
  <si>
    <t xml:space="preserve">Sustembio Serviços Ambientais </t>
  </si>
  <si>
    <t xml:space="preserve">23.608.229/0001-09</t>
  </si>
  <si>
    <t xml:space="preserve">EngenhariaFlorestal </t>
  </si>
  <si>
    <t xml:space="preserve">23081.019893/2019-28</t>
  </si>
  <si>
    <t xml:space="preserve">SUSTENTASUL CONSULTORIA E GESTÃO AMBIENTAL EIRELI</t>
  </si>
  <si>
    <t xml:space="preserve">08.989.082/0001-50</t>
  </si>
  <si>
    <t xml:space="preserve">ACORDO DE COOPERAÇÃO TÉCNICA</t>
  </si>
  <si>
    <t xml:space="preserve">Conjugação de esforços entre a UFSM e a SUSTENTASUL para propiciar a execução do plantio de 41.000 mudas nativas em uma área cedida pela UFSM que irá atender o Projeto de Reposição Florestal Obrigatória da empresa SPE Santa Maria Transmissora de Energia S.A. e fomentar a Pesquisa e Extensão no Departamento de Engenharia Florestal.</t>
  </si>
  <si>
    <t xml:space="preserve">23081.049464/2018-02</t>
  </si>
  <si>
    <t xml:space="preserve">Syntonia Agronegocios </t>
  </si>
  <si>
    <t xml:space="preserve">07.409.967/0001-70</t>
  </si>
  <si>
    <t xml:space="preserve">23081.012885/2015-27</t>
  </si>
  <si>
    <t xml:space="preserve">Szent Istvan University (Hungria)</t>
  </si>
  <si>
    <t xml:space="preserve">Implementar programas de cooperação técnico-científica e cultural; intercâmbio de professores, alunos e pessoal técnico-administrativo; pesquisa conjunta; uso de instalações</t>
  </si>
  <si>
    <t xml:space="preserve">Hungria</t>
  </si>
  <si>
    <t xml:space="preserve">23081.092109/2021-41</t>
  </si>
  <si>
    <t xml:space="preserve">Taboão Agropecuária Ltda</t>
  </si>
  <si>
    <t xml:space="preserve">12.389.471/0001-12</t>
  </si>
  <si>
    <t xml:space="preserve">23081.046454/2021-11</t>
  </si>
  <si>
    <t xml:space="preserve">TCHÊTURBO PROVEDOR DE INTERNET</t>
  </si>
  <si>
    <t xml:space="preserve">06.089.278/0001-63</t>
  </si>
  <si>
    <t xml:space="preserve">23081.017612/2018-11</t>
  </si>
  <si>
    <t xml:space="preserve">TCS Industria Metalúrgica</t>
  </si>
  <si>
    <t xml:space="preserve">01.767.833/0001-45</t>
  </si>
  <si>
    <t xml:space="preserve">23081.026316/2019-92</t>
  </si>
  <si>
    <t xml:space="preserve">TecAli - Junior</t>
  </si>
  <si>
    <t xml:space="preserve">Curso de Tecnologia de Alimentos</t>
  </si>
  <si>
    <t xml:space="preserve">Conjugação de esforços entre a UFSM e a Empresa Júnior TecAli Jr, em processo de constituição, de modo a propiciar, principalmente, em acordo com a Resolução 012/2017, a qual aprova o regulamento que normatiza a criação e organização das empresas juniores na Universidade Federal de Santa Maria.</t>
  </si>
  <si>
    <t xml:space="preserve">Micheli Lazzaretti</t>
  </si>
  <si>
    <t xml:space="preserve">23081.023577/2020-94</t>
  </si>
  <si>
    <t xml:space="preserve">Tecgraf Tecnologia em Computação Gráfica LTDA</t>
  </si>
  <si>
    <t xml:space="preserve">67.213.215/0001-61</t>
  </si>
  <si>
    <t xml:space="preserve">Conjugação de esforços entre a UFSM e a TECGRAF para realização de atividades de ensino, pesquisa e extensão em Agricultura de Precisão, a apartir do segundo semestre de 2020</t>
  </si>
  <si>
    <t xml:space="preserve">23081.047921/2019-05</t>
  </si>
  <si>
    <t xml:space="preserve">Techinische Universitat Braunschweig (Alemanha)</t>
  </si>
  <si>
    <t xml:space="preserve">CFED </t>
  </si>
  <si>
    <t xml:space="preserve">Departamento de Métodos e Técnicas Esportivas </t>
  </si>
  <si>
    <t xml:space="preserve">Acordo de Cooperação Internaciona </t>
  </si>
  <si>
    <t xml:space="preserve">Marli Hatje </t>
  </si>
  <si>
    <t xml:space="preserve">Alemanha </t>
  </si>
  <si>
    <t xml:space="preserve">23081.005050/2016-00</t>
  </si>
  <si>
    <t xml:space="preserve">Tecnometrica Estatística Ltda</t>
  </si>
  <si>
    <t xml:space="preserve">52.343.753/0001-01</t>
  </si>
  <si>
    <t xml:space="preserve">Curso de Eng. De Controle e Automação</t>
  </si>
  <si>
    <t xml:space="preserve">23081.011587/2015-10</t>
  </si>
  <si>
    <t xml:space="preserve">TED - FNDE/SETEC/MEC para a execução do projeto nº038356</t>
  </si>
  <si>
    <t xml:space="preserve">Oferta de 1200 vagas para os cursos de Idiomas Sem Fronteiras na modalidade EAD, no âmbito da Rede e-TEC Brasil. </t>
  </si>
  <si>
    <t xml:space="preserve">23081.017139/2016-19</t>
  </si>
  <si>
    <t xml:space="preserve">TED - INCRA </t>
  </si>
  <si>
    <t xml:space="preserve">00.375.972/0001-60</t>
  </si>
  <si>
    <t xml:space="preserve">Depto. de Educação Agrícola Extensão Rural </t>
  </si>
  <si>
    <t xml:space="preserve">Este aditivo ao projeto tem por objetivo reorganizar o trabalho de Assessoria Técnica Pedagógica ao Programa de ATES no RS, após a determinação do INCRA para a suspensão do programa a partir de setembro de 2017. Busca centralizar os trabalhos do TED em ações específicas de análise e geração de indicadores de desenvolvimento dos assentamentos. </t>
  </si>
  <si>
    <t xml:space="preserve">Marco Antonio Veradi Fialho</t>
  </si>
  <si>
    <t xml:space="preserve">23081.034549/2020-01</t>
  </si>
  <si>
    <t xml:space="preserve">TED - INCRA (Projeto 051956)</t>
  </si>
  <si>
    <t xml:space="preserve">Descentralização de recursos para a UFSM (Laboratório GRIN), visa prestar auxilio ao INCRA para o atendimento de demandas e atividades correlatadas.</t>
  </si>
  <si>
    <t xml:space="preserve">Lucas Delongui</t>
  </si>
  <si>
    <t xml:space="preserve">23081.032565/2020-51</t>
  </si>
  <si>
    <t xml:space="preserve">TED - Secretaria Nacional de Esporte Educação, Lazer e Inclusão Social - SNELIS/ Ministério da Cidadania</t>
  </si>
  <si>
    <t xml:space="preserve">Direção do CEFD</t>
  </si>
  <si>
    <t xml:space="preserve">Implantação de 02 núcleos de esporte educacional para desenvolvimento do programa Segundo Tempo, sendo 01 Universitário e 01 Paradesporto, na UFSM.</t>
  </si>
  <si>
    <t xml:space="preserve">23081.063963/2020-19</t>
  </si>
  <si>
    <t xml:space="preserve">TED Agência Nacional de Vigilância Sanitária - ANVISA</t>
  </si>
  <si>
    <t xml:space="preserve">Departamento de Tecnologia e Ciência dos Alimentos</t>
  </si>
  <si>
    <t xml:space="preserve">MONITORAMENTO DE LOTES DE SUBSTÂNCIAS QUÍMICAS DE REFERÊNCIA DA FARMACOPEIA BRASILEIRA</t>
  </si>
  <si>
    <t xml:space="preserve">JULIANO SMANIOTO BARIN</t>
  </si>
  <si>
    <t xml:space="preserve">23081.039781/2017-21</t>
  </si>
  <si>
    <t xml:space="preserve">Teikowski Comércio de Produtos Naturais </t>
  </si>
  <si>
    <t xml:space="preserve">24.420.869/0001-53</t>
  </si>
  <si>
    <t xml:space="preserve">.</t>
  </si>
  <si>
    <t xml:space="preserve">23081.029768/2016-83</t>
  </si>
  <si>
    <t xml:space="preserve">Telas Rio Grande</t>
  </si>
  <si>
    <t xml:space="preserve">08.325.039/0001-90</t>
  </si>
  <si>
    <t xml:space="preserve">23081.051497/2021-18</t>
  </si>
  <si>
    <t xml:space="preserve">Televisão Imembuí S/A</t>
  </si>
  <si>
    <t xml:space="preserve">95.607.909/0001-19</t>
  </si>
  <si>
    <t xml:space="preserve">Comunicação Social - Jornalismo</t>
  </si>
  <si>
    <t xml:space="preserve">23081.052475/2020-86</t>
  </si>
  <si>
    <t xml:space="preserve">Tempórea Comunicação Empresarial Ltda</t>
  </si>
  <si>
    <t xml:space="preserve">28.129.871/0001-29</t>
  </si>
  <si>
    <t xml:space="preserve">Curso de Comunicação Social: Jornalismo</t>
  </si>
  <si>
    <t xml:space="preserve">23081.033542/2019-20</t>
  </si>
  <si>
    <t xml:space="preserve">Teracom Telemática S.A </t>
  </si>
  <si>
    <t xml:space="preserve">02.820.966/0001-09</t>
  </si>
  <si>
    <t xml:space="preserve">23081.032748/2017-71</t>
  </si>
  <si>
    <t xml:space="preserve">Terra Desenvolvimento Agropecuàrio Ltda</t>
  </si>
  <si>
    <t xml:space="preserve">15.060.336/0001-17</t>
  </si>
  <si>
    <t xml:space="preserve">23081.008672/2016-81</t>
  </si>
  <si>
    <t xml:space="preserve">TerraBoa Agrícola LTDA</t>
  </si>
  <si>
    <t xml:space="preserve">21.018.500/0001-20</t>
  </si>
  <si>
    <t xml:space="preserve">23081.006500/2017-54</t>
  </si>
  <si>
    <t xml:space="preserve">Terrassa Construtora</t>
  </si>
  <si>
    <t xml:space="preserve">11.604.639/0001-00</t>
  </si>
  <si>
    <t xml:space="preserve">23081.053860/2018-26</t>
  </si>
  <si>
    <t xml:space="preserve">Texas Tech University - Estados Unidos </t>
  </si>
  <si>
    <t xml:space="preserve">Curso Programa PG Engenharia Elétrica </t>
  </si>
  <si>
    <t xml:space="preserve">Daniel Bernardon </t>
  </si>
  <si>
    <t xml:space="preserve">23081.036479/2017-11</t>
  </si>
  <si>
    <t xml:space="preserve">Themis - Genero, Justiça e Direitos Humanos </t>
  </si>
  <si>
    <t xml:space="preserve">97.002406/0001-45</t>
  </si>
  <si>
    <t xml:space="preserve">Curso de Jornalismo - Campus Frederico Westphalen </t>
  </si>
  <si>
    <t xml:space="preserve">23081.032251/2019-14</t>
  </si>
  <si>
    <t xml:space="preserve">Top Energy Treinamentos (Bruna dos Santos)</t>
  </si>
  <si>
    <t xml:space="preserve"> CPF- 009.433.300-92</t>
  </si>
  <si>
    <t xml:space="preserve">CO </t>
  </si>
  <si>
    <t xml:space="preserve">23081.011867/2017-90</t>
  </si>
  <si>
    <t xml:space="preserve">Topway English School</t>
  </si>
  <si>
    <t xml:space="preserve">17.758.600/0001-16</t>
  </si>
  <si>
    <t xml:space="preserve">23081.064398/2019-73</t>
  </si>
  <si>
    <t xml:space="preserve">TOS Obras e Serviços Ambientais</t>
  </si>
  <si>
    <t xml:space="preserve">72.332.778/0001-09</t>
  </si>
  <si>
    <t xml:space="preserve">23081.033025/2021-75</t>
  </si>
  <si>
    <t xml:space="preserve">TOTAL BIOTECNOLOGIA INDÚSTRIA E COMÉRCIO S.A</t>
  </si>
  <si>
    <t xml:space="preserve">07.483.401/0001-99</t>
  </si>
  <si>
    <t xml:space="preserve">23081.017962/2016-97</t>
  </si>
  <si>
    <t xml:space="preserve">Training Academia</t>
  </si>
  <si>
    <t xml:space="preserve">21.391.565/0001-17</t>
  </si>
  <si>
    <t xml:space="preserve">23081.030416/2017-51</t>
  </si>
  <si>
    <t xml:space="preserve">Três Tentos Agrindustrial S/A</t>
  </si>
  <si>
    <t xml:space="preserve">94.813.102/0005-01</t>
  </si>
  <si>
    <t xml:space="preserve">23081.008154/2016-68</t>
  </si>
  <si>
    <t xml:space="preserve">Três Tentos Agroindustrial S/A - Município de Santa Bárbara do Sul/RS</t>
  </si>
  <si>
    <t xml:space="preserve">94.813.102/0001-70</t>
  </si>
  <si>
    <t xml:space="preserve">23081.041399/2017-88</t>
  </si>
  <si>
    <t xml:space="preserve">Trevo Parque Hotel</t>
  </si>
  <si>
    <t xml:space="preserve">88.520.853/0001-03</t>
  </si>
  <si>
    <t xml:space="preserve">23081.005310/2018-09</t>
  </si>
  <si>
    <t xml:space="preserve">Tribunal Eleitoral do Rio Grande do Sul </t>
  </si>
  <si>
    <t xml:space="preserve">05.885.797/0001-75</t>
  </si>
  <si>
    <t xml:space="preserve">O presente Instrumento de convênio tem por objeto a implantação do projeto Mesário-Universitário, cujo escopo é propiciar aos estudantes da Conveniada, regularmente matriculados, atuação direta em atividades pertinentes ao exercicío da democracia, atuando como mesários, função essencial ao desenvolvimento e à lisura do pleito eleitoral.</t>
  </si>
  <si>
    <t xml:space="preserve">23081.012549/2015-84</t>
  </si>
  <si>
    <t xml:space="preserve">Tribunal Regional do Trabalho 4º Região</t>
  </si>
  <si>
    <t xml:space="preserve">02.520.619/0001-52</t>
  </si>
  <si>
    <t xml:space="preserve">Cooperação técnica entre a UFSM, por meio da PRE e dos cursos de Direito, História, Arquivologia e Ciências Sociais, e o TRT, para desenvolvimento de atividades de resgate, organização, pesquisa, conservação do conjunto de documentos e informações da Justiça do Trabalho para consolidação do Centro Regional de Memória da Justiça do Trabalho de Santa Maria</t>
  </si>
  <si>
    <t xml:space="preserve">23081.090553/2021-21</t>
  </si>
  <si>
    <t xml:space="preserve">TRMF CONSULTORIA LTDA</t>
  </si>
  <si>
    <t xml:space="preserve">26.228.525/0001-72</t>
  </si>
  <si>
    <t xml:space="preserve">23081.025646/2020-02</t>
  </si>
  <si>
    <t xml:space="preserve">Tropical Melhoramento e Genética S.A.</t>
  </si>
  <si>
    <t xml:space="preserve">06.331.414/0001-80</t>
  </si>
  <si>
    <t xml:space="preserve">23081.042623/2017-59</t>
  </si>
  <si>
    <t xml:space="preserve">Turim Insumos Campo Erê</t>
  </si>
  <si>
    <t xml:space="preserve">22.788.266/0001-83</t>
  </si>
  <si>
    <t xml:space="preserve">Curso de Direito - FW</t>
  </si>
  <si>
    <t xml:space="preserve">23081.017895/2019-82</t>
  </si>
  <si>
    <t xml:space="preserve">UCEFF</t>
  </si>
  <si>
    <t xml:space="preserve">03.882.782/0001-28</t>
  </si>
  <si>
    <t xml:space="preserve">23081.029137/2020-41</t>
  </si>
  <si>
    <t xml:space="preserve">UDESC PARA REALIZAÇÃO DO “ENCONTRO SOBRE PEDAGOGIA DO PIANO” E OUTRAS AÇÕES DE ENSINO, PESQUISA E EXTENSÃO</t>
  </si>
  <si>
    <t xml:space="preserve">Departamento de Música </t>
  </si>
  <si>
    <t xml:space="preserve">Acordo de Cooperaçãpo Técnica</t>
  </si>
  <si>
    <t xml:space="preserve">O presente Acordo tem como objeto a conjugação de esforços entre a UFSM e a
UDESC para propiciar a realização do “Encontro sobre Pedagogia do Piano”, assim como
outras ações conjuntas de ensino, pesquisa e extensão.</t>
  </si>
  <si>
    <t xml:space="preserve">CLAUDIA FERNANDA DELTREGIA</t>
  </si>
  <si>
    <t xml:space="preserve">O presente Acordo tem como objeto a conjugação de esforços entre a UFSM e a UDESC para propiciar a realização do “Encontro sobre Pedagogia do Piano”, assim como outras ações conjuntas de ensino, pesquisa e extensão.</t>
  </si>
  <si>
    <t xml:space="preserve">23081.009526/2015-92</t>
  </si>
  <si>
    <t xml:space="preserve">UEM, UEL, UNIOESTE, UNIVALI, UEPG e UNICENTRO</t>
  </si>
  <si>
    <t xml:space="preserve">79.151.312/0001-56 78.640.489/0001-53 78.680.337/0001-84 84.307.974/0001-02 80.257.355/0001-08 77.902.914/0001-72</t>
  </si>
  <si>
    <t xml:space="preserve">PPG em Educação</t>
  </si>
  <si>
    <t xml:space="preserve">Desenvolvimento de projetos conjuntos de ensino, pesquisa e extensão; para viabilizar o acesso e o uso da infra-estrutura disponívele em ambas as entidades; para promover o intercâmbio de pessoal docente e técnico, em treinamento especializado, a fim de atender a programas e projetos de interesse mútuo, e para troca de informações entre os PPGEs sediados nas Instituições Partícipes.</t>
  </si>
  <si>
    <t xml:space="preserve">23081.020773/2020-15</t>
  </si>
  <si>
    <t xml:space="preserve">UFRGS para garantir a realização do porgrama de Residência Integrada Multiprofissional em Saúde Coletiva </t>
  </si>
  <si>
    <t xml:space="preserve">92.969.856/0001-98</t>
  </si>
  <si>
    <t xml:space="preserve">Departamento de Terapia Ocupacional</t>
  </si>
  <si>
    <t xml:space="preserve">O presente Acordo tem como objeto a conjugação de esforços entre a UFRGS e a UFSM para garantir a realização do Programa de Residência Integrada Multiprofissional em Saúde Mental Coletiva da UFRGS (RIS-SMC/UFRGS) com a continuidade da participação do núcleo profissional da terapia ocupacional, tendo como objetivos o aperfeiçoamento e a especialização dos trabalhadores da área da saúde, para elevação dos padrões de desempenho profissional e científico, em consonância aos princípios e diretrizes do Sistema Único de Saúde e conforme às exigências do Ministério da Educação (MEC).</t>
  </si>
  <si>
    <t xml:space="preserve">Ana Luiza Ferrer</t>
  </si>
  <si>
    <t xml:space="preserve">23081.034432/2019-85</t>
  </si>
  <si>
    <t xml:space="preserve">UNESCO</t>
  </si>
  <si>
    <t xml:space="preserve">Cátedra</t>
  </si>
  <si>
    <t xml:space="preserve">Promover um Sistema Integrado de pesquisa, formação, informação e documentação sobre fronteiras e migrações. Facilitará a colaboração entre pesquisadores e professores de alto nível e reconhecidos internacionalmente da universidade e de outras instituições no Brasil, assim como de outros lugares da América Latina, do caribe e da Europa.</t>
  </si>
  <si>
    <t xml:space="preserve">23081.015003/2017-47</t>
  </si>
  <si>
    <t xml:space="preserve">União Independente de Futsal</t>
  </si>
  <si>
    <t xml:space="preserve">19.427.443/0001-91</t>
  </si>
  <si>
    <t xml:space="preserve">23081.027664/2019-87</t>
  </si>
  <si>
    <t xml:space="preserve">União Pioneira de Integração Social - UPIS </t>
  </si>
  <si>
    <t xml:space="preserve">00.319.889/0001-74</t>
  </si>
  <si>
    <t xml:space="preserve">Curso de Madicina Veterinária </t>
  </si>
  <si>
    <r>
      <rPr>
        <sz val="10"/>
        <rFont val="Arial"/>
        <family val="2"/>
      </rPr>
      <t xml:space="preserve">Concessão de </t>
    </r>
    <r>
      <rPr>
        <b val="true"/>
        <sz val="10"/>
        <rFont val="Arial"/>
        <family val="2"/>
      </rPr>
      <t xml:space="preserve">estágios obrigatórios</t>
    </r>
    <r>
      <rPr>
        <sz val="10"/>
        <rFont val="Arial"/>
        <family val="2"/>
      </rPr>
      <t xml:space="preserve"> a alunos regularmente matriculados e que venham frequentando efetivamente os cursos de Agronomia, Medicina Veterinária e Zootecnia.</t>
    </r>
  </si>
  <si>
    <t xml:space="preserve">23081.024784/2018-11</t>
  </si>
  <si>
    <t xml:space="preserve">União por Intermédio do Ministério de Meio Ambiente </t>
  </si>
  <si>
    <t xml:space="preserve">37.115.375/0002-98</t>
  </si>
  <si>
    <t xml:space="preserve">Campus de Palmeira das Missões</t>
  </si>
  <si>
    <t xml:space="preserve"> Direção do Campus de Palmeira das Missões </t>
  </si>
  <si>
    <t xml:space="preserve">Termo de Adesão</t>
  </si>
  <si>
    <t xml:space="preserve">O presente Termo de Adesão tem por finalidade integrar esforços para desenvolver projetos destinados à implantação do Programa Agenda Ambiental na Administraçãi Pública A3P, no âmbito da Instituição, visando à inserção da variável socioambiental no seu cotidiano e na qualidade de trabalho.</t>
  </si>
  <si>
    <t xml:space="preserve">23081.049789/2019-68</t>
  </si>
  <si>
    <t xml:space="preserve">UNICATÓLICA</t>
  </si>
  <si>
    <t xml:space="preserve">00.331.801/0001-30</t>
  </si>
  <si>
    <t xml:space="preserve">Hospital Universitário Veterinário</t>
  </si>
  <si>
    <t xml:space="preserve">A UFSM e a UNICATÓLICA concederão, reciprocamente, estágio obrigatório a alunos regularmente matriculados e que venham frequentando efetivamente os seus cursos técnicos, tecnológicos e de graduação.</t>
  </si>
  <si>
    <t xml:space="preserve">23081.013287/2017-37</t>
  </si>
  <si>
    <t xml:space="preserve">UNIFESP, Universitat Rovira i Virgili (Espanha), Universidade de Montreal (Canada) e Outras Instituições.</t>
  </si>
  <si>
    <t xml:space="preserve">60.453.032/0001-74</t>
  </si>
  <si>
    <t xml:space="preserve">Acordo de Cooperação Multilateral</t>
  </si>
  <si>
    <t xml:space="preserve">Promover,desenvolver e implementar a cooperação cientifica e tecnológica entre pesquisadores e resposáveis filiados às partes signátarias mediante o desenvolvimento do projeto " Observatório Internacional de Práticas da Gestão Autônoma da Medicação (GAM): rede-escola colaborativa de produção de conhecimento, apoio e fomento", ligado às áreas de saúde mental, álcool e outras drogas.</t>
  </si>
  <si>
    <t xml:space="preserve">Público Federal e Internacional </t>
  </si>
  <si>
    <t xml:space="preserve">Espanha, Canada e outros.</t>
  </si>
  <si>
    <t xml:space="preserve">23081.033761/2019-17</t>
  </si>
  <si>
    <t xml:space="preserve">Univerisidade da Georgia, Estados Unidos</t>
  </si>
  <si>
    <r>
      <rPr>
        <sz val="7"/>
        <rFont val="Times New Roman"/>
        <family val="1"/>
      </rPr>
      <t xml:space="preserve"> </t>
    </r>
    <r>
      <rPr>
        <sz val="10"/>
        <rFont val="Times New Roman"/>
        <family val="1"/>
      </rPr>
      <t xml:space="preserve">As partes desenvolverão em conjunto, programas de cooperação educacional e de pesquisa para estudantes e docentes das duas universidades durante a vigência do Acordo.  As atividades cooperativas poderão incluir intercâmbio entre estudantes e docentes, estudos no exterior, desenvolvimento de pesquisa conjunta, seminários e programas de trabalho.</t>
    </r>
  </si>
  <si>
    <t xml:space="preserve">Vera Lucia P. Vianna</t>
  </si>
  <si>
    <t xml:space="preserve">23081.003157/2018-77</t>
  </si>
  <si>
    <t xml:space="preserve">Universal Leaf Tabacos Ltda</t>
  </si>
  <si>
    <t xml:space="preserve">82.638.644/0001-74</t>
  </si>
  <si>
    <t xml:space="preserve">Curso de ciências Contábeis</t>
  </si>
  <si>
    <t xml:space="preserve">23081.006140/2017-91</t>
  </si>
  <si>
    <t xml:space="preserve">Universia Brasil S.A</t>
  </si>
  <si>
    <t xml:space="preserve">04.127.332/0001-92</t>
  </si>
  <si>
    <t xml:space="preserve">Secretária do Dpto de Relações Empresariais e Comunitárias</t>
  </si>
  <si>
    <t xml:space="preserve">Estabelecimento e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Aprendizagem.</t>
  </si>
  <si>
    <t xml:space="preserve">23081.015566/2015-73</t>
  </si>
  <si>
    <t xml:space="preserve">Universidad Autónoma de Chapingo - México</t>
  </si>
  <si>
    <t xml:space="preserve">23081.020514/2019-42</t>
  </si>
  <si>
    <t xml:space="preserve">Universidad Autónoma de Ciudad Juárez- UACJ - México</t>
  </si>
  <si>
    <t xml:space="preserve">Curso Pragama PG Profissionalizante em Patrimônio Cultural </t>
  </si>
  <si>
    <t xml:space="preserve">Mônica Elisa Dias Pons</t>
  </si>
  <si>
    <t xml:space="preserve">23081.015565/2015-29</t>
  </si>
  <si>
    <t xml:space="preserve">Universidad Autónoma de Tlaxcala - México</t>
  </si>
  <si>
    <t xml:space="preserve">A cooperação incluirá a tranferência de conhecimento e/ou qualquer outra atividade de interesse comum relacionada a ensino, pesquisa, administração universitária e capacitação de recursos humanos, incluindo o interâmbio de docentes, alunos e técnico-administrativos.</t>
  </si>
  <si>
    <t xml:space="preserve">23081.021586/2020-41</t>
  </si>
  <si>
    <t xml:space="preserve">Universidad Católica de Maule - Colômbia</t>
  </si>
  <si>
    <t xml:space="preserve">Departamento de Enfermagem</t>
  </si>
  <si>
    <t xml:space="preserve">Rafaela Andolhe</t>
  </si>
  <si>
    <t xml:space="preserve">23081.038523/2016-47</t>
  </si>
  <si>
    <t xml:space="preserve">Universidad Catolica de Murcia - Espanha</t>
  </si>
  <si>
    <t xml:space="preserve">PPG em Enfermagem</t>
  </si>
  <si>
    <t xml:space="preserve">Eliane Tatsch Neves</t>
  </si>
  <si>
    <t xml:space="preserve">23081.018874/2016-31</t>
  </si>
  <si>
    <t xml:space="preserve">Universidad de Extremadura</t>
  </si>
  <si>
    <t xml:space="preserve">23081.009668/2015-50</t>
  </si>
  <si>
    <t xml:space="preserve">Universidad de Huelva (Espanha)</t>
  </si>
  <si>
    <t xml:space="preserve">PPGE</t>
  </si>
  <si>
    <t xml:space="preserve">Promover intercâmbio discente de caráter amplo no nível da graduação e pós-graduação e intercâmbio de doscentes e pesquisadores.</t>
  </si>
  <si>
    <t xml:space="preserve">Amarildo Luiz Trevisan</t>
  </si>
  <si>
    <t xml:space="preserve">23081.006217/2020-28</t>
  </si>
  <si>
    <t xml:space="preserve">UNIVERSIDAD DE LA COSTA (COLÔMBIA)</t>
  </si>
  <si>
    <t xml:space="preserve">Érico M. M. Flores</t>
  </si>
  <si>
    <t xml:space="preserve">23081.008110/2020-14</t>
  </si>
  <si>
    <t xml:space="preserve">Universidad de la Empresa (Uruguai)</t>
  </si>
  <si>
    <t xml:space="preserve">Depto de Educação Especial</t>
  </si>
  <si>
    <t xml:space="preserve">Nara Joyce Wellausen Vieira</t>
  </si>
  <si>
    <t xml:space="preserve">Uruguai</t>
  </si>
  <si>
    <t xml:space="preserve">23081.002402/2014-03</t>
  </si>
  <si>
    <t xml:space="preserve">Universidad Metropolitana de Ciências de La Educacion - Chile - Intercâmbio de Cooperação Técnico-Científica</t>
  </si>
  <si>
    <t xml:space="preserve">Transferência de conhecimentos e experiência ou qualquer outra atividade de interesse comum, nos campos da docência, pesquisa, extensão, administração universitária e capacitação de pessoal</t>
  </si>
  <si>
    <t xml:space="preserve">Valeska Maria Fortes de Oliveira</t>
  </si>
  <si>
    <t xml:space="preserve">Chile</t>
  </si>
  <si>
    <t xml:space="preserve">23081.030743/2019-75</t>
  </si>
  <si>
    <t xml:space="preserve">Universidad Nacional de Misiones (Argentina)</t>
  </si>
  <si>
    <t xml:space="preserve">Curso PG Engenharia Elétrica</t>
  </si>
  <si>
    <t xml:space="preserve">Convênio Específico de Dupla Titulação </t>
  </si>
  <si>
    <t xml:space="preserve">Pr9omover a mobilidade dos estudantes do Curso de Mestrado em Eng. Elétrica da UFSM e do curso de Eng. Eletrônica da UNaM.</t>
  </si>
  <si>
    <t xml:space="preserve">Robinson Figueredo de Camargo</t>
  </si>
  <si>
    <t xml:space="preserve">23081.045325/2017-11</t>
  </si>
  <si>
    <t xml:space="preserve">Universidad Nacional de Tres de Febrero, Argentina </t>
  </si>
  <si>
    <t xml:space="preserve">Curso-Programa PG em Políticas Públicas e Gestão Educacional  </t>
  </si>
  <si>
    <t xml:space="preserve">23081.035663/2016-63</t>
  </si>
  <si>
    <t xml:space="preserve">Universidad Nacional del Este - Paraguai</t>
  </si>
  <si>
    <t xml:space="preserve">Mestrado Profissional em Gestão de Organizações Públicas</t>
  </si>
  <si>
    <t xml:space="preserve">Luciana Flores Battistella</t>
  </si>
  <si>
    <t xml:space="preserve">Paraguai</t>
  </si>
  <si>
    <t xml:space="preserve">23081.017543/2017-65</t>
  </si>
  <si>
    <t xml:space="preserve">Universidad Nacional del Litoral - Argentina</t>
  </si>
  <si>
    <t xml:space="preserve">Dpto de Química</t>
  </si>
  <si>
    <t xml:space="preserve">23081.007717/2002-03</t>
  </si>
  <si>
    <t xml:space="preserve">Universidade Agostino Neto - Angola - Protocolo de Cooperação</t>
  </si>
  <si>
    <t xml:space="preserve">A cooperação entre as universidade desenvolver-se-á concretamente dentro do quadro e domínios que sejam considerados de interesse comum, designadamente:formação graduada e pós-graduada, intercâmbio científico-pedagógico e técnico e reorganização da estrutura administrativa.</t>
  </si>
  <si>
    <t xml:space="preserve">Juarez Morbini Lopes</t>
  </si>
  <si>
    <t xml:space="preserve">Angola</t>
  </si>
  <si>
    <t xml:space="preserve">23081.029050/2018-59</t>
  </si>
  <si>
    <t xml:space="preserve">Universidade Antonio Nariño (Colombia)</t>
  </si>
  <si>
    <t xml:space="preserve">Curso de Engenharia Acústica </t>
  </si>
  <si>
    <t xml:space="preserve">Jaime A. Mosquera-Sánchez </t>
  </si>
  <si>
    <t xml:space="preserve">23081.016908/2012-20</t>
  </si>
  <si>
    <t xml:space="preserve">Universidade Autônoma de Baja Califórnia - México - Convênio de Colaboração</t>
  </si>
  <si>
    <t xml:space="preserve">Estabelecer as bases gerais e mecanismos para aproveitar a infra-estrutura e experiência de ambas instituições afim de colaborar  em ações relativas a investigação, docência, capacitação, programas de mobilidade de professores e alunos, atividades de vinculação e fortalecimento das redes  e difusão da cultura</t>
  </si>
  <si>
    <t xml:space="preserve">23081.014235/2015-16</t>
  </si>
  <si>
    <t xml:space="preserve">Universidade Autônoma de Madrid (Espanha) </t>
  </si>
  <si>
    <t xml:space="preserve">Estabelecer o marco de colaboração entre as partes, para realização de atividades conjuntas em qualquer área que implique no desenvolvimento e no fortalecimento de sua relação de cooperação interinstitucional.</t>
  </si>
  <si>
    <t xml:space="preserve">23081.025424/2020-81</t>
  </si>
  <si>
    <t xml:space="preserve">UNIVERSIDADE COMUNITÁRIA DA REGIÃO DE CHAPECÓ - UNOCHAPECÓ 
</t>
  </si>
  <si>
    <t xml:space="preserve">82.804.642/0001-08</t>
  </si>
  <si>
    <t xml:space="preserve">HUSM/EBSERH</t>
  </si>
  <si>
    <t xml:space="preserve">Gerência de Ensino e Pesquisa</t>
  </si>
  <si>
    <t xml:space="preserve">A UFSM/HUSM - EBSERH concederá estágio obrigatório a alunos regularmente matriculados na UNOCHAPECÓ e que venham frequentando efetivamente o curso de Medicina, preservando, primeiramente, o interesse do Hospital Universitário de Santa Maria – HUSM/EBSERH.</t>
  </si>
  <si>
    <t xml:space="preserve">23081.020472/2019-40</t>
  </si>
  <si>
    <t xml:space="preserve">Universidade Comunitária da Região de Chapecó- UNOCHAPECÓ </t>
  </si>
  <si>
    <t xml:space="preserve">23081.063596/2018-39</t>
  </si>
  <si>
    <t xml:space="preserve">Departamento de Ciências Contábeis </t>
  </si>
  <si>
    <t xml:space="preserve">Objetivando somar forças da UNOCHAPECÓ e da UFSM a promoção e o desenvolvimento da Pós-graduação Stricto Sensu em Ciências Contábeis nos Estados do Rio Grande do Sul e Santa Catarina, por meio de atividades de ensino, pesquisa, extensão e internacionalização, propõe-se este acordo de cooperação. A UNOCHAPECÓ tem referencial atuação na área de Ciências Contábeis e a UFSM vem ocupando cada vez mais lugar de destaque nos estudos de Ciências Contábeis. </t>
  </si>
  <si>
    <t xml:space="preserve">Prfº Vinícius Costa da Silva Zonatto </t>
  </si>
  <si>
    <t xml:space="preserve">23081.001816/21014-15</t>
  </si>
  <si>
    <t xml:space="preserve">Universidade da Beira Interior (Portugal)</t>
  </si>
  <si>
    <t xml:space="preserve">Curso Programa PG em Comunicação</t>
  </si>
  <si>
    <t xml:space="preserve">Estabelecer mediante acordos específicos as modalidades concretas de intercâmbio de experiências dentro das áreas nas quais ambas as entidades tenham interesse.</t>
  </si>
  <si>
    <t xml:space="preserve">Flavi Ferreira Lisboa Filho</t>
  </si>
  <si>
    <t xml:space="preserve">23081.063598/2018-28</t>
  </si>
  <si>
    <t xml:space="preserve">Universidade da Flórida </t>
  </si>
  <si>
    <t xml:space="preserve">Promover intercambio academico e de pesquisa entre as duas instituições. Reconhecendo a importância da colaboração mútua e as contribuições para a sociedade feita pelas instituições de ensino superio,as partes desejam promover intercâmbio entre os professores e alunos das duas instituições, bem como o intercâmbio de informações acadêmicas e de pesquisa.</t>
  </si>
  <si>
    <t xml:space="preserve">Profª Janaina BalK Brandão </t>
  </si>
  <si>
    <t xml:space="preserve">23081.057535/2018-32</t>
  </si>
  <si>
    <t xml:space="preserve">Universidade da República- Faculdade de Ciências (Uruguai)</t>
  </si>
  <si>
    <t xml:space="preserve">Curso Programa PG em Geografia </t>
  </si>
  <si>
    <t xml:space="preserve">Acordo de Cooperação Técnica Científica- Internacional </t>
  </si>
  <si>
    <t xml:space="preserve">As Instituições signatárias procurarão estimular e realizar programas de cooperação técnico- científica e cultural, em conformidade com a legislação vigente em seus respectivos países e Normas de Direitos Internacional, levando em consideração as suas possibilidades. </t>
  </si>
  <si>
    <t xml:space="preserve">Romario Trentin </t>
  </si>
  <si>
    <t xml:space="preserve">23081.036983/2016-31</t>
  </si>
  <si>
    <t xml:space="preserve">Universidade de Antioquia (Colômbia)</t>
  </si>
  <si>
    <t xml:space="preserve">23081.011070/2009-82</t>
  </si>
  <si>
    <t xml:space="preserve">Universidade de British Columbia - Canadá - Acordo Geral de Cooperação</t>
  </si>
  <si>
    <t xml:space="preserve"> PPG em Ciências Odontológicas</t>
  </si>
  <si>
    <t xml:space="preserve">Intercâmbios acadêmicos e de pesquisa</t>
  </si>
  <si>
    <t xml:space="preserve"> Paulo Afonso Burmann</t>
  </si>
  <si>
    <t xml:space="preserve">23081.052561/2017-93</t>
  </si>
  <si>
    <t xml:space="preserve">Universidade de Cádiz - Espanha</t>
  </si>
  <si>
    <t xml:space="preserve">Depto. de Fisiologia e Farmacologia </t>
  </si>
  <si>
    <t xml:space="preserve">Potocolo Geral e Convênio Especifico </t>
  </si>
  <si>
    <t xml:space="preserve">O presente convênio tem por objetivo estabelecer bases para realizar intercâmbio de estudantes de graduação, mestrado e doutorado entre ambas as universidades.</t>
  </si>
  <si>
    <t xml:space="preserve">23081.043065/2017-49</t>
  </si>
  <si>
    <t xml:space="preserve">Universidade de Calgary, Canadá</t>
  </si>
  <si>
    <t xml:space="preserve">Depto. Medicina Veterinária Preventiva </t>
  </si>
  <si>
    <t xml:space="preserve">Memorando de Entendimento</t>
  </si>
  <si>
    <t xml:space="preserve">O objetivo geral deste deste ME é facilitar mutuamente a cooperação benéfica acadêmica e de pesquisa entre as partes.</t>
  </si>
  <si>
    <t xml:space="preserve">Canadá </t>
  </si>
  <si>
    <t xml:space="preserve">23081.051839/2017-13</t>
  </si>
  <si>
    <t xml:space="preserve">Universidade de Catambria - Espanha </t>
  </si>
  <si>
    <t xml:space="preserve">Ambas as intituições acordam em formlizar o presente acordo de cooperação com finalidade de promover benefícios educativos que cada instituição possa objeter da outra. </t>
  </si>
  <si>
    <t xml:space="preserve">23081.017158/2017-18</t>
  </si>
  <si>
    <t xml:space="preserve">Universidade de Caxias do Sul</t>
  </si>
  <si>
    <t xml:space="preserve">A UFSM e a UCS concederão, reciprocamente, estágio obrigatório a alunos regularmente matriculados e que venham frequentando efetivamente os seus cursos técnicos, tecnológicos e de graduação.</t>
  </si>
  <si>
    <t xml:space="preserve">23081.002399/2014-10</t>
  </si>
  <si>
    <t xml:space="preserve">Universidade de Ciências de Aplicadas de Gelsenkirchen - Alemanha - Acordo de Cooperação Internacional </t>
  </si>
  <si>
    <t xml:space="preserve">Estreitar relações entre nossas duas instituições em educação internacional, pesquisas e serviços, e outras atividades relacionadas</t>
  </si>
  <si>
    <t xml:space="preserve">Alexandre Campos </t>
  </si>
  <si>
    <t xml:space="preserve">23081.002401/2014-51</t>
  </si>
  <si>
    <t xml:space="preserve">Universidade de Coimbra</t>
  </si>
  <si>
    <t xml:space="preserve">Intercâmbio de estudos, pesquisa, ensino e cooperação curricular em relação a estudantes, acadêmicos, cientistas e não-acadêmicos.</t>
  </si>
  <si>
    <t xml:space="preserve">Prorrogar o convênio por três anos, e igual periodo. </t>
  </si>
  <si>
    <t xml:space="preserve">Regulamentar e estabelecer os principios basicos de colaboração entre a UFSM e a UC com destaque para o departamento de história, bem como prorrogar a vigência por tempo indeterminado.</t>
  </si>
  <si>
    <t xml:space="preserve">23081.002857/2015-00</t>
  </si>
  <si>
    <t xml:space="preserve">Universidade de Coimbra (Portugal)</t>
  </si>
  <si>
    <t xml:space="preserve">Promover o intercâmbio e a realizar atividades conjuntas.</t>
  </si>
  <si>
    <t xml:space="preserve">Valdo Hermes de Lima Barcelos</t>
  </si>
  <si>
    <t xml:space="preserve">23081.026902/2019-37</t>
  </si>
  <si>
    <t xml:space="preserve">Universidade de Colônia - Alemanha</t>
  </si>
  <si>
    <t xml:space="preserve">Curso PG em Filosofia</t>
  </si>
  <si>
    <t xml:space="preserve">Acordo Bilateral de Cooperação </t>
  </si>
  <si>
    <t xml:space="preserve">Acordo Bilateral de Cooperação para intercâmbio de docentes e alunos.</t>
  </si>
  <si>
    <t xml:space="preserve">Tiegue Vieira Rodrigues</t>
  </si>
  <si>
    <t xml:space="preserve">23081.010623/2013-66</t>
  </si>
  <si>
    <t xml:space="preserve">Universidade de Georg-August-Göttingen - Alemanha</t>
  </si>
  <si>
    <t xml:space="preserve">PPG em Extensão Rural</t>
  </si>
  <si>
    <t xml:space="preserve">Promover o intercâmbio de estudo e estudantes.</t>
  </si>
  <si>
    <t xml:space="preserve">Vicente Celestino Pires Silveira</t>
  </si>
  <si>
    <t xml:space="preserve">23081.057275/2018-03</t>
  </si>
  <si>
    <t xml:space="preserve">Universidade de Juiz de Fora</t>
  </si>
  <si>
    <t xml:space="preserve">21.195.755/0001-69</t>
  </si>
  <si>
    <t xml:space="preserve">A UFSM E a UFJF concederão, reciprocamente, estágios obrigatórios a alunos regularmente matriculados e que venham frequentemente efetivamente seus cursos técnicos, tecnológico e superior.</t>
  </si>
  <si>
    <t xml:space="preserve">23081.011268/2005-32</t>
  </si>
  <si>
    <t xml:space="preserve">Universidade de León - Espanha - Convênio de Cooperação Técnica</t>
  </si>
  <si>
    <t xml:space="preserve">Direção do Centro</t>
  </si>
  <si>
    <t xml:space="preserve">Colaborar mutuamente para o desenvolvimento da docência nas áreas em que ambas estejam interessadas, promover e facilitar o intercâmbio de seus docentes e pesquisadores, fortalecer os intercâmbios de seus estudantes de graduação e de pós-graduação.</t>
  </si>
  <si>
    <t xml:space="preserve"> Carlos Bolli Mota</t>
  </si>
  <si>
    <t xml:space="preserve">23081.004323/2014-29</t>
  </si>
  <si>
    <t xml:space="preserve">Universidade de Lille (França) - Consórcio: "IBRASIL - Projeto Brasil Inovadora e Inclusiva" - Programa Erasmus Mundus ação 2, Lote 16, Brasil</t>
  </si>
  <si>
    <t xml:space="preserve">O projeto IBRASIL visa promover o enriquecimento mútuo e um melhor entendimento entre a Europa e o Brasil por meio do intercâmbio de pessoas, conhecimento e capacidade de nível superior.</t>
  </si>
  <si>
    <t xml:space="preserve">Eliane Cristina Amoretti</t>
  </si>
  <si>
    <t xml:space="preserve">23081.008980/2015-26</t>
  </si>
  <si>
    <t xml:space="preserve">Universidade de Lisboa - ISEG</t>
  </si>
  <si>
    <t xml:space="preserve">Termo de Cooperação </t>
  </si>
  <si>
    <t xml:space="preserve">Coordenar esforços para favorecer programas de cooperação mútua, intercâmbio e assistência técnica, em todas as atividades, projetos ou iniciativas relacionadas a Estudos e Pesquisas Acadêmico-Científicas voltadas à Gestão Humana e Social das Organizações, que sejam de interesse de ambas às instituições</t>
  </si>
  <si>
    <t xml:space="preserve">Vânia Estivalete</t>
  </si>
  <si>
    <t xml:space="preserve">23081.019864/2007-22</t>
  </si>
  <si>
    <t xml:space="preserve">Universidade de Lleida - Catalunha - Espanha - Acordo de Cooperação</t>
  </si>
  <si>
    <t xml:space="preserve">Realização de projetos, programas e atividades em diferentes áreas de cooperação</t>
  </si>
  <si>
    <t xml:space="preserve">César Finger</t>
  </si>
  <si>
    <t xml:space="preserve">23081.048355/2017-89</t>
  </si>
  <si>
    <t xml:space="preserve">Universidade de Málaga </t>
  </si>
  <si>
    <t xml:space="preserve">Curso-Programa PG em Educação - PPGE </t>
  </si>
  <si>
    <t xml:space="preserve">Convênio Marco de Cooperação </t>
  </si>
  <si>
    <t xml:space="preserve">O propósito do presente MoU é desenvolver a cooperação e promover o entendimento entre as partes. </t>
  </si>
  <si>
    <t xml:space="preserve">23081.006237/2018-84</t>
  </si>
  <si>
    <t xml:space="preserve">Universidade de Medellin - Colômbia </t>
  </si>
  <si>
    <t xml:space="preserve">Curso Programa Pg em Direito </t>
  </si>
  <si>
    <t xml:space="preserve">Jânia Maria Lopes Saldanha </t>
  </si>
  <si>
    <t xml:space="preserve">Colômbia </t>
  </si>
  <si>
    <t xml:space="preserve">23081.031411/2016-65</t>
  </si>
  <si>
    <t xml:space="preserve">Universidade de Melbourne - Austrália</t>
  </si>
  <si>
    <t xml:space="preserve">Colaboração em atividades acadêmicas e de pesquisas com base em benefícios mútuo.</t>
  </si>
  <si>
    <t xml:space="preserve">Cezar Augusto Bizzi</t>
  </si>
  <si>
    <t xml:space="preserve">Austrália</t>
  </si>
  <si>
    <t xml:space="preserve">23081.009131/2015-90</t>
  </si>
  <si>
    <t xml:space="preserve">Universidade de Nebraska (EUA) </t>
  </si>
  <si>
    <t xml:space="preserve">Cada ano ambas as instituições poderão enviar alunos de graduação para a universidade de destino como Alunos de Intercâmbio que não visam a graduação.</t>
  </si>
  <si>
    <t xml:space="preserve">23081.015561/1995-08</t>
  </si>
  <si>
    <t xml:space="preserve">Universidade de Nebraska, Instituto de Agricultura e Recursos  Naturais - Lincoln - EUA - Protocolo de  Intenções</t>
  </si>
  <si>
    <t xml:space="preserve">Curso de Medicina Veterinária e Zootecnia</t>
  </si>
  <si>
    <t xml:space="preserve">A cooperação entre as ambas as instituições tem como objetivo por em prática de uma maneira conjunta, projeto de pesquisa, extensão e treinamento. Também inclui o intercâmbio de professores universitários, alunos de pós-graduação, resultados de pesquisas, publicação de  material didático e informações relacionadas aos projetos conjuntos </t>
  </si>
  <si>
    <t xml:space="preserve">Rudi Weiblem</t>
  </si>
  <si>
    <t xml:space="preserve">23081.000951/2014-35</t>
  </si>
  <si>
    <t xml:space="preserve">Universidade de Nottingham - Inglaterra - Memorando de Acordo</t>
  </si>
  <si>
    <t xml:space="preserve">Intercâmbio de estudantes por determinado período através de um programa de intercâmbio, reconhecido intercâmbio de membros do corpo docente e de técnicos das universidades; intercâmbio de documentação e material de pesquisa; projetos de pesquisa conjuntas ou de colaboração e ensino e aprendizagem de um programa que leve a concessão de dupla láurea</t>
  </si>
  <si>
    <t xml:space="preserve"> Vera Lucia Lens Viana da Silva</t>
  </si>
  <si>
    <t xml:space="preserve">Reino Unido</t>
  </si>
  <si>
    <t xml:space="preserve">23081.007924/2018-17</t>
  </si>
  <si>
    <t xml:space="preserve">Universidade de Oviedo - Espanha </t>
  </si>
  <si>
    <t xml:space="preserve">Depto. de processamento de energia elétrica </t>
  </si>
  <si>
    <t xml:space="preserve">Convênio de Colaboração</t>
  </si>
  <si>
    <t xml:space="preserve">O objeto do presente convênio é facilitar e promover a colaboração entre a Universidade de Oviedo e a Universidade Federal de Santa Maria, com o propósito de desenvolver as seguintes atividades: a. Intercâmbio acadêmico de docentes, alunos e pessoal administrativo. b. Projetos de pesquisa conjunta c. Estadias Sabáticas. d. Desenvolvimento conjunto e intercâmbio de materiais para a pesquisa e o ensino. e.Organização de conferências, seminários e outras atividades similares. f. outras formas de colaboração em áreas de interesse para ambas instituições. </t>
  </si>
  <si>
    <t xml:space="preserve">Marco Dalla Costa </t>
  </si>
  <si>
    <t xml:space="preserve">23081.007158/2012-03</t>
  </si>
  <si>
    <t xml:space="preserve">Universidade de Pádova  - Itália - Acordo de Cooperação Científica Cultural</t>
  </si>
  <si>
    <t xml:space="preserve">Implementar iniciativas de cooperação inter-universitárias em atividades de estudos pesquisa e informação, para reforçar através de processos de internacionalização, a qualidade do sistema universitário, onde será consagrada a intenção do sistema de co-tutela entre a Universtá degli Studi de Pádova e a UFSM</t>
  </si>
  <si>
    <t xml:space="preserve">Itália</t>
  </si>
  <si>
    <t xml:space="preserve">23081.016918/2019-31</t>
  </si>
  <si>
    <t xml:space="preserve">Universidade de Parma- Itália </t>
  </si>
  <si>
    <t xml:space="preserve">Departamento de Física </t>
  </si>
  <si>
    <t xml:space="preserve">Marcos A. Villetti </t>
  </si>
  <si>
    <t xml:space="preserve">23081.007166/2017-56</t>
  </si>
  <si>
    <t xml:space="preserve">Universidade de Passo Fundo</t>
  </si>
  <si>
    <t xml:space="preserve">92.034.321/0001-25</t>
  </si>
  <si>
    <t xml:space="preserve">Concessão, reciprocamente, estágios obrigatórios a alunos regularmente matriculados e que venham freqüentando efetivamente os seus cursos superiores.</t>
  </si>
  <si>
    <t xml:space="preserve">23081.052188/2019-32</t>
  </si>
  <si>
    <t xml:space="preserve">Diretora de Ensino, Pesquisa e Extensão - HUSM</t>
  </si>
  <si>
    <t xml:space="preserve">Consederá estágio obrigatório a alunos regularmente matriculados na UPF e que venham frequentando efetivamente o curso de graduação em Nutrição preservando, primeiramente, o intertesse do Hospital Universitário de Santa Maria - HUSM, podendo ser incluído outros cursos no convênio mediante Termo Aditivo.</t>
  </si>
  <si>
    <t xml:space="preserve">23081.05383/2019-28</t>
  </si>
  <si>
    <t xml:space="preserve">95.438.412/0001-14</t>
  </si>
  <si>
    <t xml:space="preserve">A UNISC concederá estágio obrigatório a alunos regularmente matriculados na UFSM e que venham frequentando efetivamente seus cursos técnicos, tecnológicos e superior.</t>
  </si>
  <si>
    <t xml:space="preserve">23081.040207/2017-16</t>
  </si>
  <si>
    <t xml:space="preserve">Universidade de Passo Fundo </t>
  </si>
  <si>
    <t xml:space="preserve">A UFSM/HUSM concederá estágio obrigatório a alunos regularmente matriculados na UPF e que venham frequentando efetivamente o curso de graduação em medicina preservando, primeiramente, o interesse do HUSM.</t>
  </si>
  <si>
    <t xml:space="preserve">Prorrogar a vigência por mais 24 meses a partir do dia 16/09/2019, além de atualizar o valor da hora/aula para R$5,00.</t>
  </si>
  <si>
    <t xml:space="preserve">A UFSM/HUSM concederá estágio obrigatório a alunos regularmente matriculados na UPF e que venham frequentando efetivamente o curso de graduação em Nutrição preservando, primeiramente, o interesse do HUSM, podendo ser incluído outros cursos no convênio mediante Termo Aditivo.</t>
  </si>
  <si>
    <t xml:space="preserve">23081.026228/2018-18</t>
  </si>
  <si>
    <t xml:space="preserve">Universidade de Reims Champagne - Ardenne (França) </t>
  </si>
  <si>
    <t xml:space="preserve">Depto de Física </t>
  </si>
  <si>
    <t xml:space="preserve">As duas Instituições estão comprometidas com a troca de experiências e de pessoal na área de ensino, pesquisa, gestão , administração e cultura de gestão e cultura em geral, em áreas de interesse comum. </t>
  </si>
  <si>
    <t xml:space="preserve">Damaris Kirsch Pinheiro </t>
  </si>
  <si>
    <t xml:space="preserve">23081.016243/91-96</t>
  </si>
  <si>
    <t xml:space="preserve">Universidade de Rio Cuarto </t>
  </si>
  <si>
    <t xml:space="preserve">As Intituições firmatárias procurarão estimular e realizar programas de cooperação técnico-científica e cultural, em conformidade com a legislação vigente em seus respectivos países, levando em consideração as suas possibilidades de pessoal.</t>
  </si>
  <si>
    <t xml:space="preserve">Indeterminado </t>
  </si>
  <si>
    <t xml:space="preserve">23081.000204/2016-69</t>
  </si>
  <si>
    <t xml:space="preserve">Universidade de Rio Verde - FESURV</t>
  </si>
  <si>
    <t xml:space="preserve">01.815.216/0001-78</t>
  </si>
  <si>
    <t xml:space="preserve">23081.014483/2016-48</t>
  </si>
  <si>
    <t xml:space="preserve">Universidade de Salamanca (Espanha)</t>
  </si>
  <si>
    <t xml:space="preserve">Curso PPG em História</t>
  </si>
  <si>
    <t xml:space="preserve">Estabelecer um  marco de colaboração institucional bilateral entre as duas Universidades que permita a realização de teses de doutorado em condição de cotutela, entendida como tal a direção, elaboração, defesa e avaliação de uma tese de doutorado. A regência da cotutela conduzirá à obtenção do título de doutor por cada uma das Universidades.</t>
  </si>
  <si>
    <t xml:space="preserve">23081.024085/2019-82</t>
  </si>
  <si>
    <t xml:space="preserve">Curso-Programa PG em Historia</t>
  </si>
  <si>
    <t xml:space="preserve">Convênio Básico de Colaboração Universitária Internacional</t>
  </si>
  <si>
    <t xml:space="preserve">A colaboração projetada deve ser desenvolvida no marco deste Convênio Básico, de acordo com os programas que deverão ser elaborados em conjunto entre as Instituições envolvidas, e abarcando o âmbito geral de pesquisa, docência e atividades culturais e esportivas.</t>
  </si>
  <si>
    <t xml:space="preserve">23081.050383/2019-28</t>
  </si>
  <si>
    <t xml:space="preserve">Universidade de Santa Cruz - UNISC</t>
  </si>
  <si>
    <t xml:space="preserve">23081.036106/2016-60</t>
  </si>
  <si>
    <t xml:space="preserve">Universidade de Santa Cruz do Sul - UNISC</t>
  </si>
  <si>
    <t xml:space="preserve">A UFSM/HUSM concederá estágio obrigatório a alunos regularmente matriculados na UNISC e que venham frequentando efetivamente os seus cursos de graduação em Medicina preservando, primeiramente, o interesse do HUSM.</t>
  </si>
  <si>
    <t xml:space="preserve">Prorrogar a vigência por mais 24 meses a partir de 03/10/2018.</t>
  </si>
  <si>
    <t xml:space="preserve">23081.059548/2020-61</t>
  </si>
  <si>
    <t xml:space="preserve">Universidade de Santa Cruz do Sul – UNISC</t>
  </si>
  <si>
    <t xml:space="preserve">É objeto deste Convênio a concessão de estágios não obrigatório, pela UFSM aos alunos regularmente matriculados e frequentando efetivamente o Curso de Medicina da UNISC, preservando, primeiramente, o interesse do Hospital Universitário de Santa Maria – HUSM/EBSERH.</t>
  </si>
  <si>
    <t xml:space="preserve">23081.024951/2020-79</t>
  </si>
  <si>
    <t xml:space="preserve">Universidade de São Paulo - Escola Superior de Agricultura "Luiz de Queiroz" (ESALQ-USP)</t>
  </si>
  <si>
    <t xml:space="preserve">63.025.530/0001-04</t>
  </si>
  <si>
    <t xml:space="preserve">Departamento de Ciências Agrônomicas e Ambientais FW</t>
  </si>
  <si>
    <t xml:space="preserve">O presente convênio tem por objeto o desenvolvimento de formulações de fungicidas a partir de óleos essenciais utilizando a nanotecnologia, conforme Plano de Trabalho anexo, que passa a ser parte integrante deste instrumento.</t>
  </si>
  <si>
    <t xml:space="preserve">BRAULIO OTOMAR CARON</t>
  </si>
  <si>
    <t xml:space="preserve">23081.006138/2017-11</t>
  </si>
  <si>
    <t xml:space="preserve">Universidade de São Paulo - USP</t>
  </si>
  <si>
    <t xml:space="preserve">Dpto. de Morfologia</t>
  </si>
  <si>
    <t xml:space="preserve">Acordo de Cooperação Acadêmica</t>
  </si>
  <si>
    <t xml:space="preserve">Realização de projetos, programas e atividades em diferentes áreas de cooperação.</t>
  </si>
  <si>
    <t xml:space="preserve">23081.007926/2018-14</t>
  </si>
  <si>
    <t xml:space="preserve">O presente convênio objetiva estabelecer as condições indipensáveis à viabilização de concessão de estágio de complementação educacional junto à concedente de estágio aos estudantes regularmente matriculados nos cursos de Medicina da Instituição de ensino, desde que estágio curricular obrigatório.</t>
  </si>
  <si>
    <t xml:space="preserve">23081.052016/2019-69</t>
  </si>
  <si>
    <t xml:space="preserve">Universidade de São Paulo - USP - Faculdade de Medicina Veterinária (FMVZ)</t>
  </si>
  <si>
    <t xml:space="preserve">O presente convênio objetiva estabelecer as condições indispensáveis à viabilização de concessão de estágio de complementação educacional junto à Concedente de Estágio aos estudantes regularmente matriculados em qualquer curso da Instituição de Ensino.</t>
  </si>
  <si>
    <t xml:space="preserve">23081.031905/2016-40</t>
  </si>
  <si>
    <t xml:space="preserve">Universidade de São Paulo (USP) - Escola de Engenharia de São Carlos</t>
  </si>
  <si>
    <t xml:space="preserve">A UFSM e a EESC-USP concederão reciprocamente, estágios obrigatórios a alunos regularmente matriculados e que venham frequentando efetivamente seus cursos técnicos, tecnológicos e de graduação.</t>
  </si>
  <si>
    <t xml:space="preserve">23081.022209/2020-29</t>
  </si>
  <si>
    <t xml:space="preserve">Universidade de São Paulo (USP) - Faculdade de Zootecnia e Engenharia de Alimentos FZEA</t>
  </si>
  <si>
    <t xml:space="preserve">63.025.530/0097-56</t>
  </si>
  <si>
    <t xml:space="preserve">Curso de Medicina Veterinária/ Hospital Veterinário Universitário</t>
  </si>
  <si>
    <t xml:space="preserve">A UFSM e a FZEA concederão, reciprocamente, estágios obrigatórios a alunos regularmente matriculados e que venham frequentando efetivamente seus cursos técnicos, tecnológicos e superior. </t>
  </si>
  <si>
    <t xml:space="preserve">23081.019945/2018-85</t>
  </si>
  <si>
    <t xml:space="preserve">Universidade de São Paulo/ CENA</t>
  </si>
  <si>
    <t xml:space="preserve">O presente convênio objetiva estabelecer as condições indipensáveis à viabilização de concessão de estágio de complementação educacional junto à concedente de estágio aos estudantes regularmente matriculados nos cursos de graduação da Instituição de ensino.</t>
  </si>
  <si>
    <t xml:space="preserve">23081.028555/2019-87</t>
  </si>
  <si>
    <t xml:space="preserve">Universidade de Sevilla</t>
  </si>
  <si>
    <t xml:space="preserve">Convênio de Colaboração Acadêmica, Científica e Cultural</t>
  </si>
  <si>
    <t xml:space="preserve">Troca de experiências e pessoal nos domínios da docência, da investigação e da cultura, dentro das áreas em que tenham manifesto interesse. O desenolvimento destas atividades, bem como as suas fontes de financiamento e os recursos materiais requeridos para sua execução, serão detalhados em convênios específicos.</t>
  </si>
  <si>
    <t xml:space="preserve">Liliane Soares Ferreira</t>
  </si>
  <si>
    <t xml:space="preserve">23081.058891/2018-73</t>
  </si>
  <si>
    <t xml:space="preserve">Universidade de Talca (Chile) </t>
  </si>
  <si>
    <t xml:space="preserve">Karina Carlesso Pagliarin</t>
  </si>
  <si>
    <t xml:space="preserve">Estabelecer as condições que regularão um programa de intercâmbio de estudantes entre a UFSM e a Univ de Talca</t>
  </si>
  <si>
    <t xml:space="preserve">23081.028549/2019-20</t>
  </si>
  <si>
    <t xml:space="preserve">Universidade de Toulouse III  </t>
  </si>
  <si>
    <t xml:space="preserve">Ambas as instituições firmatárias procurarão desenvolver projetos de pesquisa comuns e estabelecer atividades de treinamento didático e integrado, além de providenciar o uso potencial de aparatos científicos e técnicos de interesse mútuo.</t>
  </si>
  <si>
    <t xml:space="preserve">Vitor C. Bender</t>
  </si>
  <si>
    <t xml:space="preserve">Processo 23081.000060/2001-64 apensado ao processo:  23081.009365/2008-16 em 14/06/2012.</t>
  </si>
  <si>
    <t xml:space="preserve">04/01/2001
27/6/2008</t>
  </si>
  <si>
    <t xml:space="preserve">Universidade de Valência - Espanha - Convênio de Cooperação</t>
  </si>
  <si>
    <t xml:space="preserve">CCSH/CE</t>
  </si>
  <si>
    <t xml:space="preserve">Mila/ Dep. de Educação Escolar</t>
  </si>
  <si>
    <t xml:space="preserve">O presente acordo visa a facilitar a cooperação interuniversitária nos campos do ensino e da pesquisa nos três ciclos de ensino superior nas áreas jurídica, econômica, cientifica e humana. Vigência: Direção de (quatro anos) renovando-se  a cada manifestação.</t>
  </si>
  <si>
    <t xml:space="preserve">Rosane Sarturi</t>
  </si>
  <si>
    <t xml:space="preserve">Mila/ Dep. de Educação Escolar
e PPG em Direito</t>
  </si>
  <si>
    <t xml:space="preserve">Comprometer esforços e mobilizar recursos para definir os itens de colaboração e intercâmbio de atividades de pesquisa com foco na área de Direito.</t>
  </si>
  <si>
    <t xml:space="preserve">23081.045061/2018-86</t>
  </si>
  <si>
    <t xml:space="preserve">Universidade de Vigo - Espanha</t>
  </si>
  <si>
    <t xml:space="preserve">Depto. de Solos</t>
  </si>
  <si>
    <t xml:space="preserve">Zaida Inês Antoniolli</t>
  </si>
  <si>
    <t xml:space="preserve">23081.040216/2017-15</t>
  </si>
  <si>
    <t xml:space="preserve">Universidade de Zambeze (Moçambique)</t>
  </si>
  <si>
    <t xml:space="preserve">Moçambique</t>
  </si>
  <si>
    <t xml:space="preserve">As Particípes, em comum acordo, resolvem promover a capacitação de recursos humanos através da oferta do "Doutorado em Agricultura Familiar e Sustentabilidade" na UNIZAMBEZE.</t>
  </si>
  <si>
    <t xml:space="preserve">Dilson Antônio Bisognin/Danilo Rheinheimer</t>
  </si>
  <si>
    <t xml:space="preserve">23081.015625/2015-11</t>
  </si>
  <si>
    <t xml:space="preserve">Universidade del Norte - Colômbia</t>
  </si>
  <si>
    <t xml:space="preserve">Curso PG em Residência Médica</t>
  </si>
  <si>
    <t xml:space="preserve">Carlos Jesus Pereira Haygert</t>
  </si>
  <si>
    <t xml:space="preserve">Universidade do Estado de Santa Catarina - UDESC</t>
  </si>
  <si>
    <t xml:space="preserve">Depto de Música</t>
  </si>
  <si>
    <t xml:space="preserve">23081.013641/2015-61</t>
  </si>
  <si>
    <t xml:space="preserve">Universidade do Minho</t>
  </si>
  <si>
    <t xml:space="preserve">Universidade do Minho - Portugal</t>
  </si>
  <si>
    <t xml:space="preserve">O presente Termo Aditivo tem como objeto a cooperação científica entre a UFSM e a UMINHO, na área de História, desenvolvendo um estudo sobre os profissionais de saúde em Portugal e no Brasil durante a Idade Moderna.</t>
  </si>
  <si>
    <t xml:space="preserve">23081.000952/2014-80</t>
  </si>
  <si>
    <t xml:space="preserve">Universidade do Porto - Portugal - Acordo de Cooperação Técnico, Científico e Cultural</t>
  </si>
  <si>
    <t xml:space="preserve">Transferência de conhecimentos e experiência e/ou qualquer outra atividade de interesse comum nos campos do ensino, da pesquisa, da  extensão, da administração universitária ...</t>
  </si>
  <si>
    <t xml:space="preserve">23081.049304/2019-36</t>
  </si>
  <si>
    <t xml:space="preserve">Universidade do Vale do Rio dos Sinos - UNISINOS</t>
  </si>
  <si>
    <t xml:space="preserve">92.959.006/0008-85</t>
  </si>
  <si>
    <t xml:space="preserve">Desenvolver esforços e a mobilizar recursos, com o propósito de, a través de mútua cooperação e do intercâmbio técnico-científico e cultural, assegurar a expansão quantitativa e qualitativa de suas atividades de ensino, pesquisa e extensão.</t>
  </si>
  <si>
    <t xml:space="preserve">Vinícius Costa da Silva Zonatto </t>
  </si>
  <si>
    <t xml:space="preserve">23081.017035/2017-87</t>
  </si>
  <si>
    <t xml:space="preserve">Universidade Estadual de Campinas - UNICAMP</t>
  </si>
  <si>
    <t xml:space="preserve">46.0684.250/001-33</t>
  </si>
  <si>
    <t xml:space="preserve">Departamento de Fisica </t>
  </si>
  <si>
    <t xml:space="preserve">Termo de Cessão</t>
  </si>
  <si>
    <t xml:space="preserve">O presente termo tem por objeto cessão de uso de bem móvel.</t>
  </si>
  <si>
    <t xml:space="preserve">Ricardo Barreto da Silva</t>
  </si>
  <si>
    <t xml:space="preserve">23081.044362/2017-10</t>
  </si>
  <si>
    <t xml:space="preserve">Universidade Estadual de Londrina - UEL</t>
  </si>
  <si>
    <t xml:space="preserve">78.640.489/0001-53</t>
  </si>
  <si>
    <t xml:space="preserve">O presente convênio tem por objeto estabelecer campo de estágio para os estudantes das CONVENENTES, supervisionados nos departamentos ou órgãos que integram com condições de proporcionar experiência prática na linha de sua formação, como complementação do ensino e da aprendizagem por meio de atividades sociais, profissionais e culturais executadas em situações da vida real e de seu meio, promovendo a integração Universidade-Comunidade.</t>
  </si>
  <si>
    <t xml:space="preserve">23081.007469/2017-79</t>
  </si>
  <si>
    <t xml:space="preserve">Universidade Estadual de Maringá</t>
  </si>
  <si>
    <t xml:space="preserve">79.151.312/0001-56</t>
  </si>
  <si>
    <t xml:space="preserve">Hospital Veterinário</t>
  </si>
  <si>
    <r>
      <rPr>
        <sz val="10"/>
        <rFont val="Arial"/>
        <family val="2"/>
      </rPr>
      <t xml:space="preserve">A </t>
    </r>
    <r>
      <rPr>
        <b val="true"/>
        <sz val="10"/>
        <rFont val="Arial"/>
        <family val="2"/>
      </rPr>
      <t xml:space="preserve">UEM e a  UFSM </t>
    </r>
    <r>
      <rPr>
        <sz val="10"/>
        <rFont val="Arial"/>
        <family val="2"/>
      </rPr>
      <t xml:space="preserve">concederão reciprocamente estágio obrigatório a alunos regularmente matriculados  e que venham frequentando efetivamente os seus cursos técnicos, tecnológicos e superior.</t>
    </r>
  </si>
  <si>
    <t xml:space="preserve">23081.022197/2020-32</t>
  </si>
  <si>
    <t xml:space="preserve">Universidade Estadual de Ponta Grossa - UEPG</t>
  </si>
  <si>
    <t xml:space="preserve">80.257.355/0001-08</t>
  </si>
  <si>
    <t xml:space="preserve">O estágio será realizado mediante a celebração de um Termo de Compromisso de Estágio entre o ESTAGIÁRIO, a UNIDADE CONCEDENTE e com a interveniência da INSTITUIÇÃO DE ENSINO, nos moldes estabelecidos pela lei do estágio, constituindo-se em documento comprobatório da inexistência de vínculo empregatício entre as partes.</t>
  </si>
  <si>
    <t xml:space="preserve">23081.009587/2016-31</t>
  </si>
  <si>
    <t xml:space="preserve">Universidade Estadual do Centro-Oeste - UNICENTRO</t>
  </si>
  <si>
    <t xml:space="preserve">77.902.914/0001-72</t>
  </si>
  <si>
    <t xml:space="preserve">Hopital Veterinário Universitário</t>
  </si>
  <si>
    <t xml:space="preserve">O presente tem por objeto a execução do programa de cooperação mútua entre os partícipes, visando o oferecimento de estágio obrigatório ou não obrigatório.</t>
  </si>
  <si>
    <t xml:space="preserve">23081.024084/2019-38</t>
  </si>
  <si>
    <t xml:space="preserve">Universidade Estadual do Norte do Paraná- Campus Luiz Meneghel- UENP/CLM</t>
  </si>
  <si>
    <t xml:space="preserve">08.885.100/0004-05</t>
  </si>
  <si>
    <t xml:space="preserve">HVU </t>
  </si>
  <si>
    <t xml:space="preserve">23081.008479/2017-21</t>
  </si>
  <si>
    <t xml:space="preserve">Universidade Estadual do Rio Grande do Sul</t>
  </si>
  <si>
    <t xml:space="preserve">04.732.975/0001-65</t>
  </si>
  <si>
    <t xml:space="preserve">Direção do Campus Cachoeira do Sul</t>
  </si>
  <si>
    <t xml:space="preserve">Estabelecer uma relação de mútua cooperação entre as signatárias, para reformar e/ou reparar o pavimento Térreo da área de funcionamento da Unidade Universitária da UERGS em Cachoeira do Sul/RS, localizada na Rua Sete de Setembro, nº 1040, a ser totalmente executado e financiado pela UFSM, mediante o uso compartilhado deste espaço entre as instituições</t>
  </si>
  <si>
    <t xml:space="preserve">Direção do Campus de Cachoeira do Sul</t>
  </si>
  <si>
    <t xml:space="preserve">23081.028970/2018-50</t>
  </si>
  <si>
    <t xml:space="preserve">Universidade Estadual do Rio Grande do Sul </t>
  </si>
  <si>
    <t xml:space="preserve">Acordo de Cooperação Técnico-Científica </t>
  </si>
  <si>
    <t xml:space="preserve">O objeto do presente Termo de cooperação técnico científico é o estabelecimento de condições mútuas para permitir ações de ensino, pesquisa, extensão e utilização compartilhada de espaço físico entre as Instituições de Ensino Superior </t>
  </si>
  <si>
    <t xml:space="preserve">Rogério Brittes</t>
  </si>
  <si>
    <t xml:space="preserve"> O objeto do presente Termo Aditivo pretende alterar a Cláusula Segunda – Obrigações, para acrescentar as seguintes alíneas:...</t>
  </si>
  <si>
    <t xml:space="preserve">TA 2</t>
  </si>
  <si>
    <t xml:space="preserve">Campus de Cachoeira do Sul/ CCR</t>
  </si>
  <si>
    <t xml:space="preserve">Direção do Campus de Cachoeira do Sul / Pós-Graduação em Ciência e Tecnologia dos Alimentos (PPGCTA)</t>
  </si>
  <si>
    <t xml:space="preserve">O objeto do presente Termo Aditivo pretende incluir o Plano de Trabalho, relativo ao Programa de Pós-Graduação em Ciência e Tecnologia dos Alimentos (PPGCTA) da UFSM e do Programa de Pós-Graduação em Ciência e Tecmologia dos Alimentos (PPGCTA) da UERGS, como parte integrante do Acordo de Cooperação Técnica.</t>
  </si>
  <si>
    <t xml:space="preserve">Paulo Campagnol</t>
  </si>
  <si>
    <t xml:space="preserve">23081.013850/2015-13</t>
  </si>
  <si>
    <t xml:space="preserve">Universidade Estadual do RS - UERGS</t>
  </si>
  <si>
    <t xml:space="preserve">Estabelecer uma relação de mútua cooperação entre as signatárias, para compor a realização de um Curso de Doutorado em Educação, a ser ofertado pela UFSM, com 16 vagas destinadas aos Docentes da UERGS.</t>
  </si>
  <si>
    <t xml:space="preserve">Adriana Moreira da Rocha Veiga</t>
  </si>
  <si>
    <t xml:space="preserve">23081.003788/2021-91</t>
  </si>
  <si>
    <t xml:space="preserve">Universidade Estatual do Oeste do Paraná – Campus de Toledo (UNIOESTE)</t>
  </si>
  <si>
    <t xml:space="preserve">78.680.337/0005- 08</t>
  </si>
  <si>
    <t xml:space="preserve">23081.028556/2019-21</t>
  </si>
  <si>
    <t xml:space="preserve">Universidade Federal da Bahia - UFBA</t>
  </si>
  <si>
    <t xml:space="preserve">15.180.714/0001-04</t>
  </si>
  <si>
    <t xml:space="preserve">Programa de Resudência Multiproficional </t>
  </si>
  <si>
    <t xml:space="preserve">23081.002681/2021-26</t>
  </si>
  <si>
    <t xml:space="preserve">UNIVERSIDADE FEDERAL DA FRONTEIRA SUL</t>
  </si>
  <si>
    <t xml:space="preserve">11.234.780/0001-50</t>
  </si>
  <si>
    <t xml:space="preserve">MESTRADO PROFISSIONAL EM TECNOLOGIAS EDUCACIONAIS EM REDE</t>
  </si>
  <si>
    <t xml:space="preserve">O Acordo de Cooperação Técnica visa a participação do professor Marcus Vinicius
Liessem Fontana, docente da UFFS, inscrito no SIAPE sob o nº 1573271, junto ao Programa
de Pós-Graduação em Tecnologias Educacionais em Rede (PPGTER) da Universidade Federal
de Santa Maria, como docente Permanente. A participação se dará, nos termos estabelecidos
pela Resolução nº 2/2013-CONSUNI/CPPG, por meio do desenvolvimento de atividades de
ensino, pesquisa e extensão, previstas no Plano de Trabalho anexo a este instrumento, enquanto
parte integrante e indissociável do Acordo, obedecidas as atribuições das partes, sem envolver
quaisquer transferências de recursos, direto ou indireto.
</t>
  </si>
  <si>
    <t xml:space="preserve">PPGTER</t>
  </si>
  <si>
    <t xml:space="preserve">23081.014750/2015-04</t>
  </si>
  <si>
    <t xml:space="preserve">Universidade Federal da Fronteira Sul - UFFS</t>
  </si>
  <si>
    <t xml:space="preserve">Departamento de Clínica de Grandes Animais, Departamento de Clínica de Pequenos Animais,  Depto de Fitotecnia</t>
  </si>
  <si>
    <t xml:space="preserve">As instituições de ensino superior signatárias do presente protocolo ajustam, entre si, acordo pelo qual se comprometem a realizar intercâmbio de atividades, visando ao aprimoramento do ensino, da pesquisa e da extensão em ambas as instituições, bem como o aperfeiçoamento de seus corpos docente, técnica de nível superior e de alunos de graduação e pós graduação.</t>
  </si>
  <si>
    <t xml:space="preserve">23081.046745/2019-86</t>
  </si>
  <si>
    <t xml:space="preserve">A UFSM e a UFFS concederão, reciprocamente, estágios obrigatórios a alunos regularmente matriculados e que venham frequentando efetivamente seus cursos técnicos, tecnológicos e superior.  </t>
  </si>
  <si>
    <t xml:space="preserve">23081.008644/2020-41</t>
  </si>
  <si>
    <t xml:space="preserve">Universidade Federal da Integração Latino-Americana (Erich Gustav Schleder)</t>
  </si>
  <si>
    <t xml:space="preserve">11.806.275/0001-33</t>
  </si>
  <si>
    <t xml:space="preserve">Acordo de Cooperação Técnica Servidores</t>
  </si>
  <si>
    <t xml:space="preserve">Estabelecer Cooperação mútua entre as Instituições, no que diz respeito à colaboração que será prestada pelo servidor da Unila  Erich Gustav Schleder, matrícula SIAPE nº 0358672, ocupante do cargo de Assistente em Administração lotado no Programa de Pós-Graduação em Economia do Instituto Latino-Americano de Economia, sociedade e Política, para prestação de Colaboração Técnica junto à UFSM, para o projeto o qual tem por objetivo auxiliar a UFSM nos esforços institucionais para a criação de uma ambiência de Cultura e Paz.</t>
  </si>
  <si>
    <t xml:space="preserve">23081.036334/2017-11</t>
  </si>
  <si>
    <t xml:space="preserve">Universidade Federal de Campina Grande - UFCG</t>
  </si>
  <si>
    <t xml:space="preserve">05.055.128/0001-76</t>
  </si>
  <si>
    <t xml:space="preserve">A UFSM e a UFCG concederão, reciprocamente, estágios obrigatórios a alunos regularmente matriculados e que venham frequentando efetivamente seus cursos técnicos, tecnológicos e superior.  </t>
  </si>
  <si>
    <t xml:space="preserve">23081.050617/2018-56</t>
  </si>
  <si>
    <t xml:space="preserve">Universidade Federal de Goias </t>
  </si>
  <si>
    <t xml:space="preserve">01.567.601/0001-43</t>
  </si>
  <si>
    <t xml:space="preserve">Este convênio tem por objeto o estabelecimento de mútua cooperação entre a UFG e a UFSM, visando, reciprocamente, ao oferecimento de estágio curricular obrigatório a estudantes regularmente matriculados e com efetiva frequencia nos cursos de graduação por elas ofertados. </t>
  </si>
  <si>
    <t xml:space="preserve">23081.011481/2016-05</t>
  </si>
  <si>
    <t xml:space="preserve">Universidade Federal de Pelotas - UFPEL </t>
  </si>
  <si>
    <t xml:space="preserve">Depto. de Ciências Rurais </t>
  </si>
  <si>
    <t xml:space="preserve">As instituições de ensino superior signatárias do presente protocolo de intenções ajustam, entre si, acordo pelo qual se comprometem a realizar intercâmbio de atividades, visando ao aprimoramento do ensino, da pesquisa e da extensão em ambas as instituições, bem como o aperfeiçoamento de seus corpos docentes, técnicos administrativos em educação e de alunos de graduação e pós-graduação. </t>
  </si>
  <si>
    <t xml:space="preserve">Elio José Santini </t>
  </si>
  <si>
    <t xml:space="preserve">23081.021407/2017-70</t>
  </si>
  <si>
    <t xml:space="preserve">Universidade Federal de Roraima - UFRR</t>
  </si>
  <si>
    <t xml:space="preserve">34.792.077/0001-63</t>
  </si>
  <si>
    <t xml:space="preserve"> Hospital Veterinario Universitario</t>
  </si>
  <si>
    <t xml:space="preserve">23081.014942/2015-11</t>
  </si>
  <si>
    <t xml:space="preserve">Universidade Federal de Santa Catarina</t>
  </si>
  <si>
    <t xml:space="preserve">83.899.526/0001-82</t>
  </si>
  <si>
    <t xml:space="preserve">A UFSM e a UFSC concederão, reciprocamente, estágios obrigatórios a alunos regularmente matriculados e que venham frequentando efetivamente seus cursos técnicos, tecnológicos e de graduação</t>
  </si>
  <si>
    <t xml:space="preserve">23081.048788/2018-15</t>
  </si>
  <si>
    <t xml:space="preserve">Universidade Federal de Santa Catarina </t>
  </si>
  <si>
    <t xml:space="preserve">Termo de Convênio </t>
  </si>
  <si>
    <t xml:space="preserve">Propiciar a execução de atividades de ensino, pesquisa e extensão entre docentes das instituições UFSC e UFSM sem caracterizar vínculo empregatório. </t>
  </si>
  <si>
    <t xml:space="preserve">Prof. Gustavo Brunetto </t>
  </si>
  <si>
    <t xml:space="preserve">23081.022008/2020-21</t>
  </si>
  <si>
    <t xml:space="preserve">Universidade Federal de Santa Catarina - UFSC</t>
  </si>
  <si>
    <t xml:space="preserve">O presente Acordo tem como objeto a conjugação de esforços entre a UFSM e a UFSC para propiciar a realização de projetos de Ensino, Pesquisa e Extensão, que visem o desenvolvimento de projetos relacionados a diagnóstico, 
criação, consolidação, crescimento e sustentabilidade de habitats e de ecossistemas de inovação bem como a realização de eventos e construção de metodologias que 
propiciem a difusão da mentalidade empreendedora em diferentes níveis.</t>
  </si>
  <si>
    <t xml:space="preserve">23081.046492/2020-84</t>
  </si>
  <si>
    <t xml:space="preserve">Curso de Medicina Veterinária e Hospital Veterinário Universitário</t>
  </si>
  <si>
    <t xml:space="preserve">O objeto do presente Convênio é regular as condições de realização de estágios obrigatórios entre as IESs envolvidas, podendo estas instituições atuarem como instituição de ensino ou como unidade concedente de estágio, conforme estabelecido no Termo de Compromisso de Estágio dos alunos de ensino médio ou superior. As instituições envolvidas serão doravante denominadas de IES-Escola e IES-Concedente.</t>
  </si>
  <si>
    <t xml:space="preserve">23081.035149/2017-17</t>
  </si>
  <si>
    <t xml:space="preserve">09/08/0217</t>
  </si>
  <si>
    <t xml:space="preserve">Universidade Federal de Santa Catarina (UFSC) Instituto Federal de Educação, Ciência e Tecnologia Catarinense Campus Rio do Sul (IFC) </t>
  </si>
  <si>
    <t xml:space="preserve">Depto. de Fitotecnia - FTT</t>
  </si>
  <si>
    <t xml:space="preserve">O presente Acordo tem como objeto a conjugação de esforços entre a UFSC, IFC Rio do Sul, IFC Concórdia e UFSM para propiciar a cooperação interinstitucional para execução conjunta do Projetoo de Pesquisa "Crescimento, desenvolvimento e modelagem da cultura gladíolo"</t>
  </si>
  <si>
    <t xml:space="preserve">UFSC</t>
  </si>
  <si>
    <t xml:space="preserve">23081.037628/2016-89</t>
  </si>
  <si>
    <t xml:space="preserve">Universidade Federal de São Paulo - UNIFESP</t>
  </si>
  <si>
    <t xml:space="preserve">A UNIFESP possibilitará a realização de estágio curricular obrigatório para os estudantes dos cursos de graduação indicados pela UFSM, mediante disponibilidade de aceite de cada Departamento/Disciplina pleiteado, para se dedicarem às atividades relacionadas com os repectivos cursos, conforme será estabelecido em Termos de Compromisso de estágio, que integrarão este Convênio para todos os fins.</t>
  </si>
  <si>
    <t xml:space="preserve">23081.019853/2016-33</t>
  </si>
  <si>
    <t xml:space="preserve">Universidade Federal de Sergipe</t>
  </si>
  <si>
    <t xml:space="preserve">13.031.547/0001-04</t>
  </si>
  <si>
    <t xml:space="preserve">A UFSM e a UFS concederão, reciprocamente, estágios obrigatórios a alunos regularmente matriculados e que venham frequentando efetivamente seus cursos técnicos, tecnológicos e de graduação</t>
  </si>
  <si>
    <t xml:space="preserve">23081.054706/2018-71</t>
  </si>
  <si>
    <t xml:space="preserve">Universidade Federal de Viçosa</t>
  </si>
  <si>
    <t xml:space="preserve">25.944.455/0001-96</t>
  </si>
  <si>
    <t xml:space="preserve">23081.048557/2017-21</t>
  </si>
  <si>
    <t xml:space="preserve">Universidade Federal do Ceara - UFC</t>
  </si>
  <si>
    <t xml:space="preserve">07.272.636/0001-31</t>
  </si>
  <si>
    <t xml:space="preserve">Depto. de Zootecnia</t>
  </si>
  <si>
    <t xml:space="preserve">A UFSM e a UFC concederão, reciprocamente, estágio obrigatório a alunos regularmente matriculados na UFSM e que venham frequentando efetivamente os seus cursos técnicos, tecnológicos e de graduação.</t>
  </si>
  <si>
    <t xml:space="preserve">23081.021549/2016-56</t>
  </si>
  <si>
    <t xml:space="preserve">Universidade Federal do Espírito Santo</t>
  </si>
  <si>
    <t xml:space="preserve">32.479.123/0001-43</t>
  </si>
  <si>
    <t xml:space="preserve">Realizar intercâmbio de atividades, visando ao aprimoramento do ensino, da pesquisa e da extensão em ambas as Instituições, bem como o aperfeiçoamento de seus corpos docente, técnico de nível superior e de alunos de graduação e pós-graduação.</t>
  </si>
  <si>
    <t xml:space="preserve">Universidade Federal do Espírito Santo- UFES</t>
  </si>
  <si>
    <t xml:space="preserve">O presente termo aditivo tem como objetivo a inclusão do Plano de Trabalho em anexo que discrimina atividades de Ensino, Pesquisa e Extensão entre as instituições, bem como a participação de docentes, na área de Graduação e Pós-Graduação em Ciências Contábeis.</t>
  </si>
  <si>
    <t xml:space="preserve">23081.054502/2018-31</t>
  </si>
  <si>
    <t xml:space="preserve">Universidade Federal do Pampa</t>
  </si>
  <si>
    <t xml:space="preserve">09.341.330/0001-22</t>
  </si>
  <si>
    <t xml:space="preserve">Depto. de Fundamentos da Educação </t>
  </si>
  <si>
    <t xml:space="preserve">O presente Acordo de Cooperação Técnica tem po objetivo estabelecer Cooperação mútua entre as Instituições, no que diz respeito á colaboração que será prestada pela servidora da UNIPAMPA, Andréa Becker Narvaes, Matrícula SIAPE n° 2087519, ocupante do cargo de Professora, lotada no Campus São Borja da UNIPAMPA, para prestação de colaboração técnica junto à Universidade Federal de Santa Maria (UFSM), para o projeto o qual tem por objetivos contribuir para a implantação da conformidade de registro de gestão, na reitoria da UFSM, responsável por verificar se os registros estão de acordo com as normas vigentes, verificar a existência de documentos de suporte às operações registradas e, identificar e corrigir as situações irregulares ou desconformantes.</t>
  </si>
  <si>
    <t xml:space="preserve">23081.035360/2019-93</t>
  </si>
  <si>
    <t xml:space="preserve">Universidade Federal do Pará- UFPA </t>
  </si>
  <si>
    <t xml:space="preserve">34.621.748/0001-23</t>
  </si>
  <si>
    <t xml:space="preserve">Convênio tem por objeto o estabelecimento de mútua cooperação entre a UFPA e a UFSM, visando, reciprocamente, à oportunidade de realização de Estágio Obrigatório a estudantes regularmente matriculados e com efetiva frequência nos cursos de graduação, tecnólogos e técnicos ofertados pelas partícipes, sendo que ambas atuarão como instituição de ensino e, ao mesmo tempo, como concedente de estágio.</t>
  </si>
  <si>
    <t xml:space="preserve">28/08//2019</t>
  </si>
  <si>
    <t xml:space="preserve">23081.037834/2017-70</t>
  </si>
  <si>
    <t xml:space="preserve">Universidade Federal do Parana</t>
  </si>
  <si>
    <t xml:space="preserve">75.095.679/0001-49</t>
  </si>
  <si>
    <t xml:space="preserve">O presente Convênio tem por objetivo propiciar ao estudante experiência acadêmico-profissional, em um campo de trabalho determinado, visando: a) O aprimoramento técnico-científico em sua formação; b) A maior proximidade do aluno, com as condições reais de trabalho por intermédio de práticas afins com a natureza e especificidade de cada curso:</t>
  </si>
  <si>
    <t xml:space="preserve">23081.049112/2018-49</t>
  </si>
  <si>
    <t xml:space="preserve">A UFSM e a UFPR concederão, reciprocamente, estágios obrigatórios a alunos regularmente matriculados e que venham frequentando efetivamente seus cursos técnicos, tecnológicos e superior. </t>
  </si>
  <si>
    <t xml:space="preserve">23081.035391/2016-00</t>
  </si>
  <si>
    <t xml:space="preserve">Universidade Federal do Rio Grande - FURG</t>
  </si>
  <si>
    <t xml:space="preserve">94.877.586/0001-10</t>
  </si>
  <si>
    <t xml:space="preserve">A UFSM e a FURG concederão, reciprocamente, estágios obrigatórios a alunos regularmente matriculados e que venham frequentando efetivamente seus cursos técnicos, tecnológicos e de graduação</t>
  </si>
  <si>
    <t xml:space="preserve">23081.063597/2018-83</t>
  </si>
  <si>
    <t xml:space="preserve">Objetivando somar forças da FURG e da UFSM a promoção e o desenvolvimento da Pós-graduação Stricto Sensu em Ciências Contábeis no Estado do Rio Grande do Sul, por meio de atividades de ensino, pesquisa, extensão e internacionalização, propõe-se este acordo de cooperação. A FURG tem referencial atuação na área de Ciências Contábeis e a UFSM vem ocupando cada vez mais lugar de destaque nos estudos de Ciências Contábeis.</t>
  </si>
  <si>
    <t xml:space="preserve">23081.045125/2016-87</t>
  </si>
  <si>
    <t xml:space="preserve">Universidade Federal do Rio Grande do Norte - UFRN</t>
  </si>
  <si>
    <t xml:space="preserve">24.365.710/0001-83</t>
  </si>
  <si>
    <t xml:space="preserve">Cooperação mútua entre as intituições, no que diz respeito à colaboração que será prestada pelo servidor da UFSM, CRISTINA PARPINELLI DA SILVA CHAVES.</t>
  </si>
  <si>
    <t xml:space="preserve">23081.054903/2018-91</t>
  </si>
  <si>
    <t xml:space="preserve">23081.002294/2014-61</t>
  </si>
  <si>
    <t xml:space="preserve">Universidade Federal do Rio Grande do Sul - UFRGS</t>
  </si>
  <si>
    <t xml:space="preserve">Propiciar a implantação e implementação da Rede GEU na Universidade Federal de Santa Maria, alocada no PPG de Educação.</t>
  </si>
  <si>
    <t xml:space="preserve">Francisco Nilton Gomes de Oliveira e Adriana Moreira da Rocha Maciel</t>
  </si>
  <si>
    <t xml:space="preserve">23081.021457/2016-76</t>
  </si>
  <si>
    <t xml:space="preserve">Objetivando somar forças da UFRGS e da UFSM na oferta de cursos de extensão e de pós-graduação na área do cooperativismo, em especial  na educação cooperativa e na gestão dessas instituições, propõe-se este acordo.</t>
  </si>
  <si>
    <t xml:space="preserve">23081.025571/2018-37</t>
  </si>
  <si>
    <t xml:space="preserve">Universidade Federal do Rio Grande do Sul - UFRGS </t>
  </si>
  <si>
    <t xml:space="preserve">Depto de Documentação </t>
  </si>
  <si>
    <t xml:space="preserve">O presente Acordo tem como objeto a conjugação de esforços entre a UFSM e UFRGS para propiciar a realização, coordenação e integração de atividades referentes ao Programa de Aperfeiçoamento, pesquisa e estudos em arquivos (PAPEArq).</t>
  </si>
  <si>
    <t xml:space="preserve">Francisco Alcides Cougo Junior </t>
  </si>
  <si>
    <t xml:space="preserve">23081.001409/2019-12</t>
  </si>
  <si>
    <t xml:space="preserve">Universidade Federal do Rio Grande do Sul- UFRGS</t>
  </si>
  <si>
    <t xml:space="preserve">92.969856/0001-98</t>
  </si>
  <si>
    <t xml:space="preserve">Departamento Ciência da Comunicação</t>
  </si>
  <si>
    <t xml:space="preserve">Tem por objeto o intercâmbio de atividades, visando ao aprimoramento do ensino, da pesquisa e da extensão em ambas as Instituições, bem como o aperfeiçoamento de seus corpos docente, técnicos administrativo em educação e de alunos de graduação e pós- graduação, no âmbito do desenvolvimento do projeto Atlas Ambiental de Porto Alegre Digital, a se realizado entre o Grupo de Pesquisa Jornalismo  Digital- PPGCOM/UFRGS e o Laboratório de Experimentação em Jornolismo da UFSM.</t>
  </si>
  <si>
    <t xml:space="preserve">Laura Strelow Storch</t>
  </si>
  <si>
    <t xml:space="preserve">23081.063593/2018-03</t>
  </si>
  <si>
    <r>
      <rPr>
        <sz val="11"/>
        <rFont val="Calibri"/>
        <family val="2"/>
      </rPr>
      <t xml:space="preserve">Objetivando somar forças da </t>
    </r>
    <r>
      <rPr>
        <b val="true"/>
        <sz val="11"/>
        <rFont val="Calibri"/>
        <family val="2"/>
      </rPr>
      <t xml:space="preserve">UFRGS</t>
    </r>
    <r>
      <rPr>
        <sz val="11"/>
        <rFont val="Calibri"/>
        <family val="2"/>
      </rPr>
      <t xml:space="preserve"> e da </t>
    </r>
    <r>
      <rPr>
        <b val="true"/>
        <sz val="11"/>
        <rFont val="Calibri"/>
        <family val="2"/>
      </rPr>
      <t xml:space="preserve">UFSM</t>
    </r>
    <r>
      <rPr>
        <sz val="11"/>
        <rFont val="Calibri"/>
        <family val="2"/>
      </rPr>
      <t xml:space="preserve"> a promoção e o desenvolvimento da Pós-graduação Stricto Sensu em Ciências Contábeis no Estado do Rio Grande do Sul, por meio de atividades de ensino, pesquisa, extensão e internacionalização, propõe-se este acordo de cooperação. A </t>
    </r>
    <r>
      <rPr>
        <b val="true"/>
        <sz val="11"/>
        <rFont val="Calibri"/>
        <family val="2"/>
      </rPr>
      <t xml:space="preserve">UFRGS</t>
    </r>
    <r>
      <rPr>
        <sz val="11"/>
        <rFont val="Calibri"/>
        <family val="2"/>
      </rPr>
      <t xml:space="preserve"> tem referencial atuação na área de Controladoria e Contabilidade e a </t>
    </r>
    <r>
      <rPr>
        <b val="true"/>
        <sz val="11"/>
        <rFont val="Calibri"/>
        <family val="2"/>
      </rPr>
      <t xml:space="preserve">UFSM</t>
    </r>
    <r>
      <rPr>
        <sz val="11"/>
        <rFont val="Calibri"/>
        <family val="2"/>
      </rPr>
      <t xml:space="preserve"> vem ocupando cada vez mais lugar de destaque nos estudos de Ciências Contábeis.</t>
    </r>
  </si>
  <si>
    <t xml:space="preserve">23081.041841/2019-38</t>
  </si>
  <si>
    <t xml:space="preserve">Universidade Federal do Triângulo Mineiro (UFTM) - Luis Rogério Rahm Castro</t>
  </si>
  <si>
    <t xml:space="preserve">25.437.484/0001-61</t>
  </si>
  <si>
    <r>
      <rPr>
        <sz val="11"/>
        <rFont val="Times New Roman"/>
        <family val="1"/>
      </rPr>
      <t xml:space="preserve">O presente Acordo de Cooperação Técnica tem por objetivo estabelecer Cooperação mútua entre as Instituições, no que diz respeito à colaboração que será prestada pelo servidor da UFSM, </t>
    </r>
    <r>
      <rPr>
        <b val="true"/>
        <sz val="11"/>
        <rFont val="Times New Roman"/>
        <family val="1"/>
      </rPr>
      <t xml:space="preserve">Luiz Rogério Rahm Castro,</t>
    </r>
    <r>
      <rPr>
        <sz val="11"/>
        <rFont val="Times New Roman"/>
        <family val="1"/>
      </rPr>
      <t xml:space="preserve"> matrícula SIAPE nº 1945292, ocupante do cargo de Auxiliar em Administração lotado na Coordenação do Curso de Agronomia, para prestação de Colaboração Técnica junto à </t>
    </r>
    <r>
      <rPr>
        <b val="true"/>
        <sz val="11"/>
        <rFont val="Times New Roman"/>
        <family val="1"/>
      </rPr>
      <t xml:space="preserve">Universidade Federal do Triângulo Mineiro</t>
    </r>
    <r>
      <rPr>
        <sz val="11"/>
        <rFont val="Times New Roman"/>
        <family val="1"/>
      </rPr>
      <t xml:space="preserve"> (UFTM), para o projeto o qual tem por objetivos atuar junto a Central de Laboratórios do Instituto de Educação, Letras, Artes, Ciências Humanas e Sociais da UFTM</t>
    </r>
    <r>
      <rPr>
        <b val="true"/>
        <sz val="11"/>
        <color rgb="FF000000"/>
        <rFont val="Times New Roman"/>
        <family val="1"/>
      </rPr>
      <t xml:space="preserve">.</t>
    </r>
  </si>
  <si>
    <t xml:space="preserve">23081.059658/2019-99</t>
  </si>
  <si>
    <t xml:space="preserve">Universidade Federal Fluminense - UFF</t>
  </si>
  <si>
    <t xml:space="preserve">28.523.215/0001-06</t>
  </si>
  <si>
    <r>
      <rPr>
        <sz val="12"/>
        <rFont val="Times New Roman"/>
        <family val="1"/>
      </rPr>
      <t xml:space="preserve">A </t>
    </r>
    <r>
      <rPr>
        <b val="true"/>
        <sz val="12"/>
        <rFont val="Times New Roman"/>
        <family val="1"/>
      </rPr>
      <t xml:space="preserve">UFSM</t>
    </r>
    <r>
      <rPr>
        <sz val="12"/>
        <rFont val="Times New Roman"/>
        <family val="1"/>
      </rPr>
      <t xml:space="preserve"> e a </t>
    </r>
    <r>
      <rPr>
        <b val="true"/>
        <sz val="12"/>
        <rFont val="Times New Roman"/>
        <family val="1"/>
      </rPr>
      <t xml:space="preserve">UFF</t>
    </r>
    <r>
      <rPr>
        <sz val="12"/>
        <rFont val="Times New Roman"/>
        <family val="1"/>
      </rPr>
      <t xml:space="preserve"> poderão prover campos de Estágios Curriculares Profissionais de complementação educacional reciprocamente a seus estudantes selecionados que estejam regularmente matriculados e inscritos em disciplina(s) e efetivamente freqüentando Cursos de Graduação ou Colégios Técnicos. </t>
    </r>
  </si>
  <si>
    <t xml:space="preserve">23081.020254/2018-24</t>
  </si>
  <si>
    <t xml:space="preserve">Universidade Federal Rural do Semi-árido (UFERSA)</t>
  </si>
  <si>
    <t xml:space="preserve">24.529.265/0001-40</t>
  </si>
  <si>
    <t xml:space="preserve">O presente Acordo tem como objetivo a conjugação de esforços entre a Universidade Federal de Santa Maria e a Universidade Federal Rural do Semi-Árido (UFERSA) para propiciar a participação do docente Clandia Maffini Gomes, Professora Assistente II da UFSM e Bolsista de Produtividade do CNPQ do PPGA, no Programa de Pós-Graduação em Administração na UFERSA.</t>
  </si>
  <si>
    <t xml:space="preserve">Clandia Maffini Gomes</t>
  </si>
  <si>
    <t xml:space="preserve">23081.023225/2020-39</t>
  </si>
  <si>
    <t xml:space="preserve">Universidade Franciscana- UFN </t>
  </si>
  <si>
    <r>
      <rPr>
        <sz val="11"/>
        <rFont val="Calibri"/>
        <family val="2"/>
      </rPr>
      <t xml:space="preserve">O presente Acordo tem por objetivo incentivar o intercâmbio técnico, científico, cultural e administrativo entre a </t>
    </r>
    <r>
      <rPr>
        <b val="true"/>
        <sz val="11"/>
        <rFont val="Calibri"/>
        <family val="2"/>
      </rPr>
      <t xml:space="preserve">Universidade Franciscana </t>
    </r>
    <r>
      <rPr>
        <sz val="11"/>
        <rFont val="Calibri"/>
        <family val="2"/>
      </rPr>
      <t xml:space="preserve">e a </t>
    </r>
    <r>
      <rPr>
        <b val="true"/>
        <sz val="11"/>
        <rFont val="Calibri"/>
        <family val="2"/>
      </rPr>
      <t xml:space="preserve">Universidade Federal de Santa Maria </t>
    </r>
    <r>
      <rPr>
        <sz val="11"/>
        <rFont val="Calibri"/>
        <family val="2"/>
      </rPr>
      <t xml:space="preserve">para atender necessidade de realização de diagnósticos SARS-CoV-2, durante o período da Pandemia COVID-19, pela metodologia RTPCR, de acordo com as diretrizes do Ministério da Saúde e do Centro de Operações de Emergências (COE-RS), para assistência das regiões de interesse do Estado do Rio Grande do Sul, conforme a Secretaria de Saúde do Estado do Rio Grande do Sul.</t>
    </r>
  </si>
  <si>
    <t xml:space="preserve">23081.043458/2019-14</t>
  </si>
  <si>
    <t xml:space="preserve">Concessão de estágio obrigatório a alunos regularmente matriculados na UFN e que venham frequentando efetivamente os cursos de Enfermagem, Nutrição, Terapia Ocupacional, Serviço Social, Física Médica e engenharia Biomédica, preservando, primeiramente, o interesse do Hospital Universitário de Santa Maria – HUSM/EBSERH.</t>
  </si>
  <si>
    <t xml:space="preserve">GEP-HUSM</t>
  </si>
  <si>
    <t xml:space="preserve">23081.042067/2016-30</t>
  </si>
  <si>
    <t xml:space="preserve">Universidade Granada - Espanha</t>
  </si>
  <si>
    <t xml:space="preserve">Dpto. Letras Estramgeiras Modernas </t>
  </si>
  <si>
    <t xml:space="preserve">23081.023097/2016-47</t>
  </si>
  <si>
    <t xml:space="preserve">Universidade La Salle Laguna (México)</t>
  </si>
  <si>
    <t xml:space="preserve">Depto de Letras Estrangeiras Modernas</t>
  </si>
  <si>
    <t xml:space="preserve">Patricia Marcuzzo</t>
  </si>
  <si>
    <t xml:space="preserve">23081.024732/2017-94</t>
  </si>
  <si>
    <t xml:space="preserve">Universidade Leipzig de Ciências aplicadas - Alemanha</t>
  </si>
  <si>
    <t xml:space="preserve">23081.002245/2009-61</t>
  </si>
  <si>
    <t xml:space="preserve">Universidade Livre de Bozen-Bolzano (FUB) - Faculdade de Ciências Tecnológicas e Naturais - Itália - Acordo Bilateral de Mobilidade de Acadêmicos, Professores e Pesquisadores</t>
  </si>
  <si>
    <t xml:space="preserve">Curso-Programa PG em Ciências do Solo</t>
  </si>
  <si>
    <t xml:space="preserve">Encorajar programas educacionais e de pesquisa em ciências rurais e a mobilidade de estudantes de graduação e pós-graduação, professores e pesquisadores em suas instituições e estabelecer regras pelas quais essas atividades podem ocorrer eficientemente</t>
  </si>
  <si>
    <t xml:space="preserve"> Carlos Alberto Ceretta</t>
  </si>
  <si>
    <t xml:space="preserve">23081.012547/2015-95</t>
  </si>
  <si>
    <t xml:space="preserve">Universidade Maria Curiesklodowska - Polônia</t>
  </si>
  <si>
    <t xml:space="preserve">PPG em História</t>
  </si>
  <si>
    <t xml:space="preserve">Marta Rosa Borin</t>
  </si>
  <si>
    <t xml:space="preserve">Polônia</t>
  </si>
  <si>
    <t xml:space="preserve">23081.027169/2018-97</t>
  </si>
  <si>
    <t xml:space="preserve">Universidade Mcgill</t>
  </si>
  <si>
    <t xml:space="preserve">Depto. Enfermagem -EFM</t>
  </si>
  <si>
    <t xml:space="preserve">Está parceria irá fortalecer a colaboração entre os responsáveis acadêmicos e promoverá o avanço dos pesquisas e ensino em enfermagem pediátrico em ambos os países. </t>
  </si>
  <si>
    <t xml:space="preserve">Canada</t>
  </si>
  <si>
    <t xml:space="preserve">23081.020274/2016-33</t>
  </si>
  <si>
    <t xml:space="preserve">Universidade Nacional Autonoma do México - UNAM </t>
  </si>
  <si>
    <t xml:space="preserve">Depto. de Egenharia e Tecnologia Ambiental - FW</t>
  </si>
  <si>
    <t xml:space="preserve">Convênio Geral de Colaboração Acadêmica </t>
  </si>
  <si>
    <t xml:space="preserve">O objeto do presente Convênio é promover a colaboração entre as partes com a finalidade de realizar conjuntamente atividades acadêmicas, cientifícas e culturais, em áreas de interesse comum.</t>
  </si>
  <si>
    <t xml:space="preserve">Malva Andrea Mancuso </t>
  </si>
  <si>
    <t xml:space="preserve">23081.018940/2013-21</t>
  </si>
  <si>
    <t xml:space="preserve">Universidade Nacional de Assunção</t>
  </si>
  <si>
    <t xml:space="preserve">Promover a cooperação acadêmica entre ambas as instituições, nas áreas de interesse comum, por meio de intercâmbio de docentes e pesquisadores; elaboração conjunta de projetos de pesquisa; organização conjunta de eventos científicos e culturais; intercâmbio de informações e publicações acadêmicas; intercâmbio de estudantes de graduação e pós-graduação; intercâmbio de membros da equipe técnico-administrativa e programas e disciplinas comuns e/ou compartilhadas.</t>
  </si>
  <si>
    <t xml:space="preserve">Lia Rejane Silveira Reiniger</t>
  </si>
  <si>
    <t xml:space="preserve">23081.029322/2018-11</t>
  </si>
  <si>
    <t xml:space="preserve">Universidade Nacional de Assunção - Paraguai</t>
  </si>
  <si>
    <t xml:space="preserve">Curso-Programa de Pós-graduação em Informática</t>
  </si>
  <si>
    <t xml:space="preserve">Raul Ceretta Nunes</t>
  </si>
  <si>
    <t xml:space="preserve">23081.023930/2016-50</t>
  </si>
  <si>
    <t xml:space="preserve">Universidade Nova de Lisboa (Portugal)</t>
  </si>
  <si>
    <t xml:space="preserve">Curso PG em História</t>
  </si>
  <si>
    <t xml:space="preserve">23081.062472/2019-17</t>
  </si>
  <si>
    <t xml:space="preserve">UNIVERSIDADE PABLO DE OLAVIDE, ESPANHA</t>
  </si>
  <si>
    <t xml:space="preserve">Espaço Multidisciplinar de Pesquisa e Extensão - UFSM/ Silveira Martins</t>
  </si>
  <si>
    <t xml:space="preserve">Cesar de David</t>
  </si>
  <si>
    <t xml:space="preserve">23081.028273/2016-37</t>
  </si>
  <si>
    <t xml:space="preserve">Universidade Paranaense - UNIPAR</t>
  </si>
  <si>
    <t xml:space="preserve">75.517.151/0001-10</t>
  </si>
  <si>
    <t xml:space="preserve">A UFSM e a UNIPAR concederão reciprocamente, estágios obrigatórios a alunos regularmente matriculados e que venham frequentando efetivamente seus cursos técnicos, tecnológicos e de graduação.</t>
  </si>
  <si>
    <t xml:space="preserve">23081.045381/2019-17</t>
  </si>
  <si>
    <t xml:space="preserve">Universidade Patativa do Assaré</t>
  </si>
  <si>
    <t xml:space="preserve">05.342.580/0001-19</t>
  </si>
  <si>
    <t xml:space="preserve">23081.018758/2013-70</t>
  </si>
  <si>
    <t xml:space="preserve">Universidade Pedagógica de Durango</t>
  </si>
  <si>
    <t xml:space="preserve">PPG</t>
  </si>
  <si>
    <t xml:space="preserve">Promover o intercâmbio de experiências e de pessoal nas áreas de ensino, pesquisa, cultura e desenvolviemnto da cooperação nas áreas em que ambos estão interessados; Implantação de projetos e programas de pesquisa e desenvolvimento conjuntos; Facilitar o intercâmbio de estudantes, professores e pesquisadores, especialmente a mobilidade dos doutores e doutorandos; Assessoramento mútuo em questões relacionadas com a atividade de ambas as entidades; Formar graduados e pós-graduados; Desenvolvimento conjunto de programas on-line patrocinados por ambas as instituições; Utilização de materiais de ensino em programas virtuais de Formação de professores; Assessoria inicial para implementação de programas virtuais com estudantes; Compartilhar experiência editorial em geral, e em particular na produção de livros didáticos para os programas virtuais; Compartilhar os programas e cursos oferecidos através do tele-ensino; O intercâmbio de livros, publicações e outros materiais de ensino e pesquisa de material digital, desde que não haja compromissos anteriores que o impeçam;</t>
  </si>
  <si>
    <t xml:space="preserve">automático</t>
  </si>
  <si>
    <t xml:space="preserve">Valeska Maria Fortes De Oliveira</t>
  </si>
  <si>
    <t xml:space="preserve">23081.056950/2018-79</t>
  </si>
  <si>
    <t xml:space="preserve">Universidade Pedagógica de Moçambique </t>
  </si>
  <si>
    <t xml:space="preserve">23081.000763/2015-98</t>
  </si>
  <si>
    <t xml:space="preserve">Universidade Politécnica de São Petesburgo (Rússia)</t>
  </si>
  <si>
    <t xml:space="preserve">Promover a cooperação mútua nas áreas de educação e pesquisa.</t>
  </si>
  <si>
    <t xml:space="preserve">23081.025289/2018-50</t>
  </si>
  <si>
    <t xml:space="preserve">Universidade Regional do Noroeste do Estado do Rio Grande do Sul - UNIJUI</t>
  </si>
  <si>
    <t xml:space="preserve">90.738.014/0001-08</t>
  </si>
  <si>
    <t xml:space="preserve">Curso-Programa PG em Ciências Biológicas</t>
  </si>
  <si>
    <t xml:space="preserve">O presente Acordo tem como objeto a conjugação de esforços entre as UFSM e a UNIJUÍ para propiciar uma nova linha de pesquisas na UNIJUÍ, utilizando um modelo alternativo vertebrado não mamífero - pixe-zebra, bem como, possibilitar os alunos da UNIJUÍ a realizar posterior seleção em nosso PPG da UFSM.</t>
  </si>
  <si>
    <t xml:space="preserve">Denis B. Rosemberg</t>
  </si>
  <si>
    <t xml:space="preserve">23081.027740/2018-73</t>
  </si>
  <si>
    <t xml:space="preserve">Universidade Regional do Noroeste do Estado do Rio Grande do Sul - UNIJUI </t>
  </si>
  <si>
    <t xml:space="preserve">CCNE </t>
  </si>
  <si>
    <t xml:space="preserve">Curso de Ciências Biológicas </t>
  </si>
  <si>
    <t xml:space="preserve">A UFSM e a UNIJUI concederão, reciprocamente, estágios obrigatórios a alunos regularmente matriculados e que venham frequentemente efetivamente seus cursos técnicos, tecnológico e superior.</t>
  </si>
  <si>
    <t xml:space="preserve">23081.033669/2017-87</t>
  </si>
  <si>
    <t xml:space="preserve">Universidade Regional e Integrada  do Alto Uruguai e das Missões (URI) - CAMPUS ERECHIM</t>
  </si>
  <si>
    <t xml:space="preserve">96.216.841/0007-03</t>
  </si>
  <si>
    <t xml:space="preserve">Depto. de Processamento de Energia Elétrica </t>
  </si>
  <si>
    <t xml:space="preserve">A UFSM e a URI - Campus Erechim concederão, reciprocamente, estágios obrigatórios a alunos regularmente matriculados e que venham frequentando efetivamente seus cursos técnicos, tecnológicos e superior.  </t>
  </si>
  <si>
    <t xml:space="preserve">23081.043863/2017-71</t>
  </si>
  <si>
    <t xml:space="preserve">Universidade Regional Integrada do Alto do Uruguai e das Missões - URI Campus Santiago </t>
  </si>
  <si>
    <t xml:space="preserve">96.216.841/0008-86</t>
  </si>
  <si>
    <t xml:space="preserve">Diretoria de Ensino, Pesquisa e extensão - HUSM </t>
  </si>
  <si>
    <t xml:space="preserve">A UFSM/HUSM concederá estágio obrigatório a alunos regularmente matriculados na URI CAMPUS DE SANTIAGO e que venham frequentando efetivamente os seus cursos de Enfermagem, Farmácia e Psicologia preservando, primeiramente,o interesse do HUSM.</t>
  </si>
  <si>
    <t xml:space="preserve">23081.024798/2017-84</t>
  </si>
  <si>
    <t xml:space="preserve">Universidade Regional Integrada do Alto Uruguai e das Missões - Câmpus de Frederico Westphalen</t>
  </si>
  <si>
    <t xml:space="preserve">96.216.841/0003-71</t>
  </si>
  <si>
    <t xml:space="preserve">CCSH/Campus Frederico Westphalen</t>
  </si>
  <si>
    <t xml:space="preserve">Curso de Relações Públicas/Curso de Jornalismo FW</t>
  </si>
  <si>
    <t xml:space="preserve">23081.040098/2020-32</t>
  </si>
  <si>
    <t xml:space="preserve">Universidade Regional Integrada do Alto Uruguai e das Missões -URI</t>
  </si>
  <si>
    <t xml:space="preserve">96.216.841/0001-00</t>
  </si>
  <si>
    <t xml:space="preserve">A UFSM/HUSM -EBSERH concederá estágio obrigatório a alunos regularmente matriculados naURI e que venham frequentando efetivamente os cursos  de Enfermagem, Farmácia e Psicologia preservando primeiramente, o interesse do HUSM/EBSERH.</t>
  </si>
  <si>
    <t xml:space="preserve">23081.014302/2013-31</t>
  </si>
  <si>
    <t xml:space="preserve">Universidade Rey Juan Carlos</t>
  </si>
  <si>
    <t xml:space="preserve">PPG em Engenharia Civil</t>
  </si>
  <si>
    <t xml:space="preserve">Desenvolver linhas de cooperação entre as duas Instituições, em beneficio de ambas, nas áreas e modalidades que se indicam nas cláusulas seguintes, ou mediante o desenvolvimento de atividades e projetos concretos que serão objeto do correspondente Acordo Específico em cada caso. Cada um dos acordos específicos constituirá uma extensão do presente Convênio Marco, formando parte integral do mesmo.</t>
  </si>
  <si>
    <t xml:space="preserve">Jussara Cabral Cruz</t>
  </si>
  <si>
    <t xml:space="preserve">23081.054042/2018-41</t>
  </si>
  <si>
    <t xml:space="preserve">Universidade Tecnológica do Chile - INACAP, Chile </t>
  </si>
  <si>
    <t xml:space="preserve">Curso Programa PG em Educação </t>
  </si>
  <si>
    <t xml:space="preserve">Rosane Carneito Sarturi </t>
  </si>
  <si>
    <t xml:space="preserve">23081.025852/2017-17</t>
  </si>
  <si>
    <t xml:space="preserve">Universidade Tecnológica do Uruguai - UTEC</t>
  </si>
  <si>
    <t xml:space="preserve">23081.023340/2018-99</t>
  </si>
  <si>
    <t xml:space="preserve">Universidade Tecnológica Federal do Paraná </t>
  </si>
  <si>
    <t xml:space="preserve">75.101.873/0001-90</t>
  </si>
  <si>
    <t xml:space="preserve">Curso de Engenheria Mecânica </t>
  </si>
  <si>
    <t xml:space="preserve">23081.036237/2019-90</t>
  </si>
  <si>
    <t xml:space="preserve">Universitá degli Studi di Modena e Reggio Emilia, Itália</t>
  </si>
  <si>
    <t xml:space="preserve">Departamento Metodologia do Ensino</t>
  </si>
  <si>
    <t xml:space="preserve">Acordo Cooperação Internacional</t>
  </si>
  <si>
    <t xml:space="preserve">Sueli Salva</t>
  </si>
  <si>
    <t xml:space="preserve">23081.004719/2020-14</t>
  </si>
  <si>
    <t xml:space="preserve">UNIVERSITÁ DEGLI STUDI DI TORINO, ITÁLIA ( UniTO)</t>
  </si>
  <si>
    <t xml:space="preserve">Erico M. M. Flores</t>
  </si>
  <si>
    <t xml:space="preserve">23081.020539/2017-84</t>
  </si>
  <si>
    <t xml:space="preserve">Universitá Degli Studi Firenze</t>
  </si>
  <si>
    <t xml:space="preserve">Acordo de Colaboração Cultural</t>
  </si>
  <si>
    <t xml:space="preserve">As duas universidades se comprometem a implementar uma colaboração recíproca inicilamente no setor: ciências agrárias e florestais, desenho industrial e design, farmacologia clínica</t>
  </si>
  <si>
    <t xml:space="preserve">23081.041274/2016-77</t>
  </si>
  <si>
    <t xml:space="preserve">Universitá Di Pisa - Itália</t>
  </si>
  <si>
    <t xml:space="preserve">Melhorar as relações entre as duas universidades e desenvolver o intercâmbio acadêmico e cultural nas áreas de educação, pesquisa e outras atividades, acordam em cooperar e trabalhar em conjunto para a intencionalização do ensino superior.</t>
  </si>
  <si>
    <t xml:space="preserve">23081.016635/2013-02</t>
  </si>
  <si>
    <t xml:space="preserve">Universität Paderborn</t>
  </si>
  <si>
    <t xml:space="preserve">Luiz Osório Cruz Portela</t>
  </si>
  <si>
    <t xml:space="preserve">23081.011907/2017-01</t>
  </si>
  <si>
    <t xml:space="preserve">Universite Abdehlhamid Ibn Badis de Mostaganem - Argélia </t>
  </si>
  <si>
    <t xml:space="preserve">Dpto. de Solos</t>
  </si>
  <si>
    <t xml:space="preserve">Danilo Rheinheimer dos  Santos</t>
  </si>
  <si>
    <t xml:space="preserve">Argélia</t>
  </si>
  <si>
    <t xml:space="preserve">23081.026923/2019-52</t>
  </si>
  <si>
    <t xml:space="preserve">Université de Montréal (Canadá)</t>
  </si>
  <si>
    <t xml:space="preserve">Curso PG em Medicina Veterinária</t>
  </si>
  <si>
    <t xml:space="preserve">Valério Marques Portela</t>
  </si>
  <si>
    <t xml:space="preserve">23081.048185/2019-02</t>
  </si>
  <si>
    <t xml:space="preserve">Universite Grenoble Alpes (França)</t>
  </si>
  <si>
    <t xml:space="preserve">Dep. Eletrônica e Computação</t>
  </si>
  <si>
    <t xml:space="preserve">O presente Convênio tem como objetivo fornecer um documento formal para a cooperação e facilitar e intensificar as mobilidades acadêmicas, científicas e culturais que já existem entre as duas instituições parceiras.</t>
  </si>
  <si>
    <t xml:space="preserve">Universite Grenoble Alpes/UGA</t>
  </si>
  <si>
    <t xml:space="preserve">Depto de Eletrônica e Computação</t>
  </si>
  <si>
    <t xml:space="preserve">Promover o intercâmbio de estudantes e professores de cursos das Engenharias Elétrica, de Computação, Aeroespacial e de Telecomunicações do Brasil e França, cujo foco será a formação qualificada em áreas estratégicas de micro e nano satélites.</t>
  </si>
  <si>
    <t xml:space="preserve">23081.015239/2017-83</t>
  </si>
  <si>
    <t xml:space="preserve">University of Bologna</t>
  </si>
  <si>
    <t xml:space="preserve">Dpto de Solos - SOL</t>
  </si>
  <si>
    <t xml:space="preserve">23081.017608/2019-34</t>
  </si>
  <si>
    <t xml:space="preserve">University of South Bohemia in Ceskpé BudeJovice, Czech Republic (República Theca)</t>
  </si>
  <si>
    <t xml:space="preserve">Curso Programa PG-M em Economia e Desenvolvimento </t>
  </si>
  <si>
    <t xml:space="preserve">Vainy Giacomelli</t>
  </si>
  <si>
    <t xml:space="preserve">República Tcheca </t>
  </si>
  <si>
    <t xml:space="preserve">23081.016170/2012-09</t>
  </si>
  <si>
    <t xml:space="preserve">University of Texas em Dallas - Escola de Engenharia e Ciências da Computação -  Estados Unidos - Acordo de Afiliação</t>
  </si>
  <si>
    <t xml:space="preserve">Departamento de Física</t>
  </si>
  <si>
    <t xml:space="preserve">Criar meios para os esforços de cooperação entre UT Dallas e a Universidade Federal de Santa Maria relacionados ao intercâmbio acadêmico de corpo docente e estudantes e informações de pesquisa entre as duas instituições educacionais. Nos termos deste Acordo, os tipos de cooperação podem incluir intercâmbio recíproco de estudantes ou corpo docente, projetos de pesquisa colaborativos, troca de publicações, relatórios ou outra informação acadêmica, desenvolvimento profissional colaborativo e outras atividades conforme mutuamente acordado.</t>
  </si>
  <si>
    <t xml:space="preserve">Marco Antonio Villetti</t>
  </si>
  <si>
    <t xml:space="preserve">23081.028447/2018-23</t>
  </si>
  <si>
    <t xml:space="preserve">Universté de Poitiers (França) </t>
  </si>
  <si>
    <t xml:space="preserve">Assessoria para Assuntos Internacionais</t>
  </si>
  <si>
    <t xml:space="preserve">23081.013420/2004-79</t>
  </si>
  <si>
    <t xml:space="preserve">Univesidade Nacional de Misiones - Argentina - e Bio-Bio - Chile - Convênio de Colaboração Acadêmica, Científica e Cultural</t>
  </si>
  <si>
    <t xml:space="preserve">PPG em Engenharia de Produção</t>
  </si>
  <si>
    <t xml:space="preserve">As instituições que subscrevem convem em intercambiar suas experiências e pessoal  nos campos da docência da pesquisa, dentro daquelas áreas das quais tenham interesse manifestados.</t>
  </si>
  <si>
    <t xml:space="preserve"> Edilon Cavalheiro</t>
  </si>
  <si>
    <t xml:space="preserve">Binacional </t>
  </si>
  <si>
    <t xml:space="preserve">Argentina/ Chile</t>
  </si>
  <si>
    <t xml:space="preserve">23081.002542/2016-35</t>
  </si>
  <si>
    <t xml:space="preserve">Up Idiomas</t>
  </si>
  <si>
    <t xml:space="preserve">15.047.842/0001-76</t>
  </si>
  <si>
    <t xml:space="preserve">23081.024890/2016-63</t>
  </si>
  <si>
    <t xml:space="preserve">UPL do Brasil</t>
  </si>
  <si>
    <t xml:space="preserve">02.974.733/0001-52</t>
  </si>
  <si>
    <t xml:space="preserve">23081.034719/2021-20</t>
  </si>
  <si>
    <t xml:space="preserve">URBE.ME Serviços Desenvolvimento Urbano LTDA</t>
  </si>
  <si>
    <t xml:space="preserve">21.013.359/0001-73</t>
  </si>
  <si>
    <t xml:space="preserve">23081.046469/2019-56</t>
  </si>
  <si>
    <t xml:space="preserve">UTFPR</t>
  </si>
  <si>
    <t xml:space="preserve">75.101.873/0007-85</t>
  </si>
  <si>
    <t xml:space="preserve">Promoção científica interunivesitária para cooperação intelectual entre os partícipes, consiste na liberação do servidor da UTFPR-DV, Jaime Augusto de Oliveira, para colaboração junto à UFSM, conforme previsão expressa no artigo 30, II da Lei nº 12.772/2012</t>
  </si>
  <si>
    <t xml:space="preserve">23081.005857/2017-15</t>
  </si>
  <si>
    <t xml:space="preserve">Valler Agronegócios LTDA</t>
  </si>
  <si>
    <t xml:space="preserve">20.667.196/0001-60</t>
  </si>
  <si>
    <t xml:space="preserve">23081.002421/2021-51</t>
  </si>
  <si>
    <t xml:space="preserve">VANESSA PIVATTO - ACADEMIA VIDA E SAÚDE</t>
  </si>
  <si>
    <t xml:space="preserve">24.642.494-0001/76</t>
  </si>
  <si>
    <t xml:space="preserve">23081.029531/2020-89</t>
  </si>
  <si>
    <t xml:space="preserve">VETERINÁRIA CAVERÁ LTDA</t>
  </si>
  <si>
    <t xml:space="preserve">93.545.796/0001-49</t>
  </si>
  <si>
    <t xml:space="preserve">23081.031002/2019-10</t>
  </si>
  <si>
    <t xml:space="preserve">Vianna Empreendimento Imobiliários Ltda </t>
  </si>
  <si>
    <t xml:space="preserve">00.560.618/0001-06</t>
  </si>
  <si>
    <t xml:space="preserve">23081. 029250/2019-92</t>
  </si>
  <si>
    <t xml:space="preserve">Vida Sonora Clínica e Aparelhos Auditivos</t>
  </si>
  <si>
    <t xml:space="preserve">29.249-735/0001-35</t>
  </si>
  <si>
    <t xml:space="preserve">23081.012188/2018-19</t>
  </si>
  <si>
    <t xml:space="preserve">Viera Agrocereais </t>
  </si>
  <si>
    <t xml:space="preserve">90.089.566/0001-24</t>
  </si>
  <si>
    <t xml:space="preserve">23081.039892/2017-38</t>
  </si>
  <si>
    <t xml:space="preserve">Vigiservice</t>
  </si>
  <si>
    <t xml:space="preserve">09.545.764/0001-37</t>
  </si>
  <si>
    <t xml:space="preserve">23081.027443/2021-23</t>
  </si>
  <si>
    <t xml:space="preserve">Villare Gastronomia Empresarial Ltda</t>
  </si>
  <si>
    <t xml:space="preserve">00.418.477/0001-91</t>
  </si>
  <si>
    <t xml:space="preserve">23081.064396/2019-84</t>
  </si>
  <si>
    <t xml:space="preserve">Vinícola Campos De Cima</t>
  </si>
  <si>
    <t xml:space="preserve">07.111.094/0001-15</t>
  </si>
  <si>
    <t xml:space="preserve">23081.010765/2016-76</t>
  </si>
  <si>
    <t xml:space="preserve">Vinícola Dalla Corte</t>
  </si>
  <si>
    <t xml:space="preserve">07.688.362/0001-66</t>
  </si>
  <si>
    <t xml:space="preserve">23081.043520/2016-25</t>
  </si>
  <si>
    <t xml:space="preserve">Vinicola Velho Amâncio Ltda</t>
  </si>
  <si>
    <t xml:space="preserve">88.483.482.00001-29</t>
  </si>
  <si>
    <t xml:space="preserve">23081.021397/2016-37</t>
  </si>
  <si>
    <t xml:space="preserve">Visagio Consultoria Assessoria e Desenvolvimento Ltda</t>
  </si>
  <si>
    <t xml:space="preserve">05.740.125/0001-71</t>
  </si>
  <si>
    <t xml:space="preserve">23081.033145/2016-13</t>
  </si>
  <si>
    <t xml:space="preserve">Vital Consultoria e Topografia</t>
  </si>
  <si>
    <t xml:space="preserve">11.323.258/0001-45</t>
  </si>
  <si>
    <t xml:space="preserve">23081.058382/2018-41</t>
  </si>
  <si>
    <t xml:space="preserve">Vital Nutrition Produtos Agropecuários (NUTRIVITAL)</t>
  </si>
  <si>
    <t xml:space="preserve">10.310.962/0001-09</t>
  </si>
  <si>
    <t xml:space="preserve">23081.049010/2019-12</t>
  </si>
  <si>
    <t xml:space="preserve">Viver Fitness</t>
  </si>
  <si>
    <t xml:space="preserve">13.447.157/0001-01</t>
  </si>
  <si>
    <t xml:space="preserve">23081.024655/2018-53</t>
  </si>
  <si>
    <t xml:space="preserve">Vrije Universiteit Brussel - Belgica </t>
  </si>
  <si>
    <t xml:space="preserve">23081.019711/2018-38</t>
  </si>
  <si>
    <t xml:space="preserve">Vulcano Academia </t>
  </si>
  <si>
    <t xml:space="preserve">28.342.217/0001-07</t>
  </si>
  <si>
    <t xml:space="preserve">23081.047356/2019-78</t>
  </si>
  <si>
    <t xml:space="preserve">Wagner Advogados Associados</t>
  </si>
  <si>
    <t xml:space="preserve">04.073.827/0001-86</t>
  </si>
  <si>
    <t xml:space="preserve">23081.061625/2019-17</t>
  </si>
  <si>
    <t xml:space="preserve">Wainer Centro de Psicoterapia Cognitivo-Comportamental Ltda</t>
  </si>
  <si>
    <t xml:space="preserve">07.825.682/0001-10</t>
  </si>
  <si>
    <t xml:space="preserve">23081.013581/2021-25</t>
  </si>
  <si>
    <t xml:space="preserve">Wall Jobs Tecnologia LTDA</t>
  </si>
  <si>
    <t xml:space="preserve">23.251.141/0001-82</t>
  </si>
  <si>
    <t xml:space="preserve">Este Convênio tem por objetivo o estabelecimento e a manutenção de um acordo de cooperação recíproca entre os partícipes, visando o desenvolvimento de atividades conjuntas capazes de propiciarem a plena operacionalização da Lei n. 11.788/08, que trata de Estágio de Estudantes, obrigatório ou não, entendido o Estágio como uma Estratégia de Preparação Geral para o Trabalho e o Exercício da Cidadania, que complementa o Processo de Ensino e Aprendizagem</t>
  </si>
  <si>
    <t xml:space="preserve">23081.048305/2017-00</t>
  </si>
  <si>
    <t xml:space="preserve">Wall Jobs Tecnologia Ltda - ME</t>
  </si>
  <si>
    <t xml:space="preserve">23081.051629/2019-89</t>
  </si>
  <si>
    <t xml:space="preserve">WE4 Soluções em Treinamento </t>
  </si>
  <si>
    <t xml:space="preserve">08.873.930/0001-61</t>
  </si>
  <si>
    <t xml:space="preserve">23081.030300/2016-31</t>
  </si>
  <si>
    <t xml:space="preserve">Weevee Electronic Solutions LTDA</t>
  </si>
  <si>
    <t xml:space="preserve">10.763.208/0001-16</t>
  </si>
  <si>
    <t xml:space="preserve">Curso de Sistemas da Informação</t>
  </si>
  <si>
    <t xml:space="preserve">23081.033219/2019-56</t>
  </si>
  <si>
    <t xml:space="preserve">WEG Drives &amp; Controls LTDA</t>
  </si>
  <si>
    <t xml:space="preserve">14.309.992/0001-48</t>
  </si>
  <si>
    <t xml:space="preserve">23081.062376/2019-79</t>
  </si>
  <si>
    <t xml:space="preserve">Westrock Celulose Papel e Embalagem Ltda</t>
  </si>
  <si>
    <t xml:space="preserve">45.989.050/0001-81</t>
  </si>
  <si>
    <t xml:space="preserve">23081.011690/2007-50</t>
  </si>
  <si>
    <t xml:space="preserve">Whirpool S/A - Unidade de Eletrodomésticos - Realização de Estágio</t>
  </si>
  <si>
    <t xml:space="preserve">59.105.999/0039-59</t>
  </si>
  <si>
    <t xml:space="preserve">Formalizar condições básicas para  a realização de  estágios de estudantes  da UFSM junto a  empresa.</t>
  </si>
  <si>
    <t xml:space="preserve">23081.056864/2020-81</t>
  </si>
  <si>
    <t xml:space="preserve">WRE ACADEMIAS DE CONDICIONAMENTO FÍSICO LTDA - UP FITNESS</t>
  </si>
  <si>
    <t xml:space="preserve">20.807.942/0001-93</t>
  </si>
  <si>
    <t xml:space="preserve">23081.012481/2015-33</t>
  </si>
  <si>
    <t xml:space="preserve">Wur Rikilt Universidade e Centro de Pesquisa de Wageningen / Instituto de Segurança Alimentar (Holanda)</t>
  </si>
  <si>
    <t xml:space="preserve">Departamento de Química - QMC</t>
  </si>
  <si>
    <t xml:space="preserve">23081.007574/2021-94</t>
  </si>
  <si>
    <t xml:space="preserve">Zacon Zanini Construções e Incorporações Ltda</t>
  </si>
  <si>
    <t xml:space="preserve">93.295.335/0001-65</t>
  </si>
  <si>
    <t xml:space="preserve">19*/03/2026</t>
  </si>
  <si>
    <t xml:space="preserve">23081.000437/2019-12</t>
  </si>
  <si>
    <t xml:space="preserve">Zagaia Cervejaria Eireli</t>
  </si>
  <si>
    <t xml:space="preserve">24.316.107/0001-01</t>
  </si>
  <si>
    <t xml:space="preserve">23081.068314/2021-95</t>
  </si>
  <si>
    <t xml:space="preserve">Zanti Assessoria Contábil SS</t>
  </si>
  <si>
    <t xml:space="preserve">04.112.566/0001-66</t>
  </si>
  <si>
    <t xml:space="preserve">23081.048236/2021-11</t>
  </si>
  <si>
    <t xml:space="preserve">Zeit Portabilidade Serviços de Análises Químicas LTDA</t>
  </si>
  <si>
    <t xml:space="preserve">º.36.845.297/0001-33</t>
  </si>
  <si>
    <t xml:space="preserve">23081.003612/2015-91</t>
  </si>
  <si>
    <t xml:space="preserve">Agropecuária Pala Branco</t>
  </si>
  <si>
    <t xml:space="preserve">CREA: RS nº 181101</t>
  </si>
  <si>
    <t xml:space="preserve">23081.013094/2015-14</t>
  </si>
  <si>
    <t xml:space="preserve">Albino Cesar Anversa</t>
  </si>
  <si>
    <t xml:space="preserve">91.127.589/0001-49</t>
  </si>
  <si>
    <t xml:space="preserve">concessão de estágio obrigatório a alunos regularmente matriculados na UFSM e que venham frenquentando efetivamente os seus curso técnicos, tecnológicos e de graduação.</t>
  </si>
  <si>
    <t xml:space="preserve">23081.004740/2015-52</t>
  </si>
  <si>
    <t xml:space="preserve">Ana Confecções e Artigos Militares</t>
  </si>
  <si>
    <t xml:space="preserve">10.410.175/0001-20</t>
  </si>
  <si>
    <t xml:space="preserve">23081.003818/2015-11</t>
  </si>
  <si>
    <t xml:space="preserve">Art Vidros Vidraçaria </t>
  </si>
  <si>
    <t xml:space="preserve">02.982.340/0001-90</t>
  </si>
  <si>
    <t xml:space="preserve">23081.004078/2015-31</t>
  </si>
  <si>
    <t xml:space="preserve">Associação dos Amigos do Theatro Treze de Maio</t>
  </si>
  <si>
    <t xml:space="preserve">00.316.669/0001-97</t>
  </si>
  <si>
    <t xml:space="preserve">23081.001704/2015-37</t>
  </si>
  <si>
    <t xml:space="preserve">Associação Hospital Agudo</t>
  </si>
  <si>
    <t xml:space="preserve">87.068.094/0001-19</t>
  </si>
  <si>
    <t xml:space="preserve">O Hospital Agudo concederá treinamento médico a alunos regularmente matriculados no Programa Residência Médica de Otorrinolarinlogia da UFSM e que venham frequentando efetivamente seu curso de Pós-Graduação.</t>
  </si>
  <si>
    <t xml:space="preserve">Tânia Denise Resener</t>
  </si>
  <si>
    <t xml:space="preserve">23081.004179/2015-10</t>
  </si>
  <si>
    <t xml:space="preserve">Associação Hospital de Caridade Ijuí</t>
  </si>
  <si>
    <t xml:space="preserve">90.730.508/0001-38</t>
  </si>
  <si>
    <t xml:space="preserve">23081.015701/2015-81</t>
  </si>
  <si>
    <t xml:space="preserve">Banco Regional de Desenvolvimento do Extremo Sul - BRDE</t>
  </si>
  <si>
    <t xml:space="preserve">92.816.560/0001-37</t>
  </si>
  <si>
    <t xml:space="preserve">Desenvolvimento de ações conjuntas que visam concretizar o apoio creditício para empresas inovadoras, através da avaliação do mérito tecnológico e de inovação de projetos apresentados e demais requisitosde enquadramento para as linhas de financiamento disponibilizadas.</t>
  </si>
  <si>
    <t xml:space="preserve">23081.004704/2015-99</t>
  </si>
  <si>
    <t xml:space="preserve">Barnasque Sociedade de Advogados</t>
  </si>
  <si>
    <t xml:space="preserve">14.238.476/0001-70</t>
  </si>
  <si>
    <t xml:space="preserve">23081.006880/2015-65</t>
  </si>
  <si>
    <t xml:space="preserve">BPT Advogados Associados</t>
  </si>
  <si>
    <t xml:space="preserve">23081.007242/2015-61</t>
  </si>
  <si>
    <t xml:space="preserve">Câmara Municipal de Salvaterra de Magos (Portugal)</t>
  </si>
  <si>
    <t xml:space="preserve">Departamento de Artes Visuais </t>
  </si>
  <si>
    <t xml:space="preserve">Propiciar condições para o estabelecimento de ações conjuntas de cunho técnico e científico, entre a UFSM e a CMSM, na forma mais conveniente a ambas as Instituições fundamentalmente voltadas para a dinamização de eventos e projetos que deem a conhecer a riqueza patrimonial e ambiental de ambas as instituições e que, ao mesmo tempo, permitam a valorização dos alunos e professores da UFSM envolvidos.</t>
  </si>
  <si>
    <t xml:space="preserve">Leonardo Charréu</t>
  </si>
  <si>
    <t xml:space="preserve">23081.005496/2015-45</t>
  </si>
  <si>
    <t xml:space="preserve">Câmara Municipal de Vereadores de Santa Maria (CMVSM)</t>
  </si>
  <si>
    <t xml:space="preserve">23081.004079/2015-85</t>
  </si>
  <si>
    <t xml:space="preserve">Centro de Apoio à Criança com Câncer</t>
  </si>
  <si>
    <t xml:space="preserve">01.286.099/0001-00</t>
  </si>
  <si>
    <t xml:space="preserve">23081.003735/2015-22</t>
  </si>
  <si>
    <t xml:space="preserve">Centro de Defesa dos Direitos da Criança e do Adolescente - CEDEDICA</t>
  </si>
  <si>
    <t xml:space="preserve">07.520.318/0001-42</t>
  </si>
  <si>
    <t xml:space="preserve">Curso de Serviço Social - Bacharelado</t>
  </si>
  <si>
    <t xml:space="preserve">23081.003697/2015-16</t>
  </si>
  <si>
    <t xml:space="preserve">Centro de Investigación y Tecnologia Agroalimentária de Aragon (CITA) - Espanha</t>
  </si>
  <si>
    <t xml:space="preserve">Departamento Educação Agrícola Extensão Rural</t>
  </si>
  <si>
    <t xml:space="preserve">23081.005062/2015-45</t>
  </si>
  <si>
    <t xml:space="preserve">Chili Produções Culturais Ltda</t>
  </si>
  <si>
    <t xml:space="preserve">09.110.918/0001-68</t>
  </si>
  <si>
    <t xml:space="preserve">23081.008276/2015-73</t>
  </si>
  <si>
    <t xml:space="preserve">Cisa Trading AS</t>
  </si>
  <si>
    <t xml:space="preserve">23081.008199/2015-51</t>
  </si>
  <si>
    <t xml:space="preserve">Clínica de Fisioterapia Bibiana Pires da Cunha</t>
  </si>
  <si>
    <t xml:space="preserve">07.115.037/0001-04</t>
  </si>
  <si>
    <t xml:space="preserve">23081.001573/2015-98</t>
  </si>
  <si>
    <t xml:space="preserve">Cooperativa dos Agricultores de Chapada Ltda - COAGRIL</t>
  </si>
  <si>
    <t xml:space="preserve">91.288.399/0001-03</t>
  </si>
  <si>
    <t xml:space="preserve">23081.000085/2015-63</t>
  </si>
  <si>
    <t xml:space="preserve">Cooperativa Mista dos Agricultures de Toropi Ltda</t>
  </si>
  <si>
    <t xml:space="preserve">88.668.090/0001-34</t>
  </si>
  <si>
    <t xml:space="preserve">23081.005667/2015-36</t>
  </si>
  <si>
    <t xml:space="preserve">Empresa Branchier &amp; Moura Santos Serviços Educacionais</t>
  </si>
  <si>
    <t xml:space="preserve">09.580.071/0001-85</t>
  </si>
  <si>
    <t xml:space="preserve">23081.001723/2015-63</t>
  </si>
  <si>
    <t xml:space="preserve">Engº Agrônomo Ricardo Aloísio Heinzmann</t>
  </si>
  <si>
    <t xml:space="preserve">CREA nº BA025509</t>
  </si>
  <si>
    <t xml:space="preserve">23081.004705/2015-33</t>
  </si>
  <si>
    <t xml:space="preserve">EsporteSul Entretenimento e Comunicação Multimídia Ltda ME</t>
  </si>
  <si>
    <t xml:space="preserve">18.949.707/0001-04</t>
  </si>
  <si>
    <t xml:space="preserve">23081.018781/2014-45</t>
  </si>
  <si>
    <t xml:space="preserve">Faculdades Integradas de Ourinhos</t>
  </si>
  <si>
    <t xml:space="preserve">44.537.199/0002-48</t>
  </si>
  <si>
    <t xml:space="preserve">Direção do Hospital Veterinário Universitário</t>
  </si>
  <si>
    <t xml:space="preserve">A UFSM e a FIO concederão, reciprocamente, estágios obrigatórios a alunos regularmente matriculados e que venham frequentando efetivamente seus cursos técnicos, tecnológicos e de graduação</t>
  </si>
  <si>
    <t xml:space="preserve">23081.001979/2015-71</t>
  </si>
  <si>
    <t xml:space="preserve">Fazenda Capoeira Ltda</t>
  </si>
  <si>
    <t xml:space="preserve">14.450.263/0001-07</t>
  </si>
  <si>
    <t xml:space="preserve">23081.013798/2015-97</t>
  </si>
  <si>
    <t xml:space="preserve">Fazenda Lagoa Encantada</t>
  </si>
  <si>
    <t xml:space="preserve">concessão de estágioobrigatório a alunos regularmente matriculados na UFSM e que venham frenquentando efetivamente os seus curso técnicos, tecnológicos e de graduação sob a orientação do Eng. Agrônomo Diego Rafael Gebert.</t>
  </si>
  <si>
    <t xml:space="preserve">23081.013846/2015-47</t>
  </si>
  <si>
    <t xml:space="preserve">Fazenda Ponto Alto</t>
  </si>
  <si>
    <t xml:space="preserve">Inscrição Estadual nº 28.559.458-3</t>
  </si>
  <si>
    <t xml:space="preserve">23081.007608/2015-01</t>
  </si>
  <si>
    <t xml:space="preserve">Fundação Educacional Barriga Verde - FEBAVE</t>
  </si>
  <si>
    <t xml:space="preserve">82.975.236.0001-08</t>
  </si>
  <si>
    <t xml:space="preserve">Hospital Clínicas Veterinárias - HCV</t>
  </si>
  <si>
    <t xml:space="preserve">23081.001380/2015-37</t>
  </si>
  <si>
    <t xml:space="preserve">Fundação Estadual de Proteção Ambiental Henrique Luis Roessler - FEPAM</t>
  </si>
  <si>
    <t xml:space="preserve">CESNORS, CT, CCR, CCNE</t>
  </si>
  <si>
    <t xml:space="preserve">Curso de Eng. Ambiental e Sanitária - FW CESNORS, Curso de Engenharia Química, Curso de Eng. Florestal, Curso Superior de Tec. em Processos Químicos</t>
  </si>
  <si>
    <t xml:space="preserve">23081.013902/2015-43</t>
  </si>
  <si>
    <t xml:space="preserve">Fundação MS</t>
  </si>
  <si>
    <t xml:space="preserve">37.213.139/0001-23</t>
  </si>
  <si>
    <t xml:space="preserve">Curso de Agronomia -FW</t>
  </si>
  <si>
    <t xml:space="preserve">23081.000500/2015-89</t>
  </si>
  <si>
    <t xml:space="preserve">Fundação Universidade Estadual do Ceará</t>
  </si>
  <si>
    <t xml:space="preserve">07.885.809/0001-97</t>
  </si>
  <si>
    <t xml:space="preserve">A UFSM e a UECE concederão, reciprocamente, estágios obrigatórios a alunos regularmente matriculados e que venham frequentando efetivamente seus cursos técnicos, tecnológicos e de graduação</t>
  </si>
  <si>
    <t xml:space="preserve">23081.006792/2012-11</t>
  </si>
  <si>
    <t xml:space="preserve">Fundação Universidade Federal de Rondônia – Realização de Estágio</t>
  </si>
  <si>
    <t xml:space="preserve">04.418.943/0001-90</t>
  </si>
  <si>
    <t xml:space="preserve">Concessão, reciprocamente, de estágios obrigatórios a alunos, que venham freqüentando efetivamente seus cursos.</t>
  </si>
  <si>
    <t xml:space="preserve">23081.008874/2015-42</t>
  </si>
  <si>
    <t xml:space="preserve">Fundação Universidade Regional de Blumenau/FURB</t>
  </si>
  <si>
    <t xml:space="preserve">82.662.958/0001-02</t>
  </si>
  <si>
    <t xml:space="preserve">A UFSM e a FURB concederão, reciprocamente, estágios obrigatórios a alunos regularmente matriculados e que venham frequentando efetivamente seus cursos técnicos, tecnológicos e de graduação</t>
  </si>
  <si>
    <t xml:space="preserve">23081.004178/2015-67</t>
  </si>
  <si>
    <t xml:space="preserve">Globoaves São Paulo Agroavícola Ltda</t>
  </si>
  <si>
    <t xml:space="preserve">07.580.512/00001-13</t>
  </si>
  <si>
    <t xml:space="preserve">23081.018977/2018-63</t>
  </si>
  <si>
    <t xml:space="preserve">GR Serviços e Alimentação </t>
  </si>
  <si>
    <t xml:space="preserve">02.905.110/0001-28</t>
  </si>
  <si>
    <t xml:space="preserve">O presente objeto constitui acordo de cooperação e a definição das condições básicas para realização de estágios. A CONCEDENTE disponibilizará estágio curriular a estudantes que estejam frequentando o ensino regular em instituições de ensino superior, de educação profissional, de ensino médio, da educação especial e dos finais do ensino fundamental, na modalidade profissional da educação de jovens e adultos.</t>
  </si>
  <si>
    <t xml:space="preserve">23081.004739/2015-28</t>
  </si>
  <si>
    <t xml:space="preserve">Heads Up</t>
  </si>
  <si>
    <t xml:space="preserve">13.764.159/0001-24</t>
  </si>
  <si>
    <t xml:space="preserve">23081.002085/2015-06</t>
  </si>
  <si>
    <t xml:space="preserve">Hospital de Caridade e Beneficiência de Cachoeira do Sul </t>
  </si>
  <si>
    <t xml:space="preserve">Cesnors </t>
  </si>
  <si>
    <t xml:space="preserve">Curso de Nutrição - PM/Cursos do Campus Cachoeira do Sul </t>
  </si>
  <si>
    <t xml:space="preserve">23081.004181/2015-81</t>
  </si>
  <si>
    <t xml:space="preserve">iGUi Piscinas </t>
  </si>
  <si>
    <t xml:space="preserve">09.541.671/0001-34</t>
  </si>
  <si>
    <t xml:space="preserve">23081.019906/2014-36</t>
  </si>
  <si>
    <t xml:space="preserve">Iharabras S/A Indústrias Químicas </t>
  </si>
  <si>
    <t xml:space="preserve">61.142.550/0001-30</t>
  </si>
  <si>
    <t xml:space="preserve">23081.004238/2015-41</t>
  </si>
  <si>
    <t xml:space="preserve">Indústria de Alimentos Caçapava Ltda - INDULAC</t>
  </si>
  <si>
    <t xml:space="preserve">93.992.238/0001-21</t>
  </si>
  <si>
    <t xml:space="preserve">23081.016225/2014-34</t>
  </si>
  <si>
    <t xml:space="preserve">Inovar Recursos Humanos e Pesquisas Ltda - ME</t>
  </si>
  <si>
    <t xml:space="preserve">09.629.092/0001-48</t>
  </si>
  <si>
    <t xml:space="preserve">Estabelecimento e a manutenção de um Esquema  de Cooperação Recíproca entre os partícipes, visando o desenvolvimento de atividades conjuntas capazes de proporcionar a plena operacionalização, da Lei nº 11788/08 que trata de Estágio de Estudantes, obrigatório ou não o estágio como uma estratégia de Preparação Geral para o trabalho e o Exercício de Cidadania que complementa o Ensino e  a Apenizagem</t>
  </si>
  <si>
    <t xml:space="preserve">23081.007413/2014-71</t>
  </si>
  <si>
    <t xml:space="preserve">Estabelecer e regulamentar condutas, direitos e deveres de ambas as partes, minimizando possíveis impasses acerca de competências.</t>
  </si>
  <si>
    <t xml:space="preserve">23081.016219/2014-87</t>
  </si>
  <si>
    <t xml:space="preserve">Instituto Arte na Escola </t>
  </si>
  <si>
    <t xml:space="preserve">03.684.257/0001-06</t>
  </si>
  <si>
    <t xml:space="preserve">Departamento de Metodologia de Ensino</t>
  </si>
  <si>
    <t xml:space="preserve">Conjugação de esforços entre a UFSM e INSTITUTO para propiciar a integração da UFSM na Rede Arte na Escola (ERA), que se constitui na disseminação da "Midiateca Arte na Escola - Polo UFSM"</t>
  </si>
  <si>
    <t xml:space="preserve">Roseane Martins Coelho</t>
  </si>
  <si>
    <t xml:space="preserve">23081.008136/2014-14</t>
  </si>
  <si>
    <t xml:space="preserve">Instituto Brasileiro da Ciência, Tecnologia e Inovação / IBICT</t>
  </si>
  <si>
    <t xml:space="preserve">04.082.993/0001-49</t>
  </si>
  <si>
    <t xml:space="preserve">Biblioteca Central</t>
  </si>
  <si>
    <t xml:space="preserve">Implementação da caixa (software) LOCKSS na UFSM, de forma a permitir sua integração à Rede Brasileira de Serviços de Preservação Digital (CARINIANA).</t>
  </si>
  <si>
    <t xml:space="preserve">Lizandra Veleda Arabidian</t>
  </si>
  <si>
    <t xml:space="preserve">23081.005746/2015-47</t>
  </si>
  <si>
    <t xml:space="preserve">Instituto de Desenvolvimento Educacional do Alto Uruguai S/C Ltda (IDEAU)</t>
  </si>
  <si>
    <t xml:space="preserve">03.323.948/0001-76</t>
  </si>
  <si>
    <t xml:space="preserve">A UFSM e a IDEAU concederão, reciprocamente, estágios obrigatórios a alunos regularmente matriculados e que venham frequentando efetivamente seus cursos técnicos, tecnológicos e de graduação</t>
  </si>
  <si>
    <t xml:space="preserve">23081.012328/2014-25</t>
  </si>
  <si>
    <t xml:space="preserve">Instituto de Investigação Porcinas (Cuba)</t>
  </si>
  <si>
    <t xml:space="preserve">Estimular  e implementar programas de cooperação técnico-científica e cultural, em conformidade com a legislação vigente em seus respectivos países e com as Normas de Direito Internacional.</t>
  </si>
  <si>
    <t xml:space="preserve">Vladimir de Oliveira</t>
  </si>
  <si>
    <t xml:space="preserve">Cuba</t>
  </si>
  <si>
    <t xml:space="preserve">23081.015090/2014-90</t>
  </si>
  <si>
    <t xml:space="preserve">Instituto de Pesquisas Tecnológicas do Estado de São Paulo S.A. - IPT</t>
  </si>
  <si>
    <t xml:space="preserve">60.633.674/0001-55</t>
  </si>
  <si>
    <t xml:space="preserve">23081.017392/2014-01</t>
  </si>
  <si>
    <t xml:space="preserve">Instituto de Tecnologia Blekinge (Suécia)</t>
  </si>
  <si>
    <t xml:space="preserve">Departamento Eletrônica e Computação</t>
  </si>
  <si>
    <t xml:space="preserve">Renato Machado</t>
  </si>
  <si>
    <t xml:space="preserve">Suécia</t>
  </si>
  <si>
    <t xml:space="preserve">23081.006770/2015-01</t>
  </si>
  <si>
    <t xml:space="preserve">Instituto Euvaldo Lodi de Santa Catarina - IEL/SC</t>
  </si>
  <si>
    <t xml:space="preserve">83.843.912/0001-52</t>
  </si>
  <si>
    <t xml:space="preserve">Intermediação e promoção de integração pelo IEL/SC, na qualidade de Agente de Integração, entre a INSTITUIÇÃO DE ENSINO e as CONCEDENTES, visando a implementação de programa de Estágio, tudo em acordo com a legislação acima mencionada.</t>
  </si>
  <si>
    <t xml:space="preserve">23081.050424/2017-14</t>
  </si>
  <si>
    <t xml:space="preserve">Instituto Nacional de Colonização e Reforma Agrária - INCRA </t>
  </si>
  <si>
    <t xml:space="preserve">Depto. de Extensão Agrícola e Extensão Rural - EAD</t>
  </si>
  <si>
    <t xml:space="preserve">O objetivo do projeto é realizar a pesquisa e o cadastramento no DATAPRONERA dos dados (Responsáveis, caracterização, educandos, educadores, instituições de ensino e parceiros) dos cursos do PRONERA concluídos e em andamento realizados no período de 2011 a 2017.</t>
  </si>
  <si>
    <t xml:space="preserve">Marcos Botton Piccin </t>
  </si>
  <si>
    <t xml:space="preserve">Prorrogar a vigência até 22/02/2019.</t>
  </si>
  <si>
    <t xml:space="preserve">Prorrogar a vigência até 22/10/2019, além de acrescentar o valor de R$ 40.000,00.</t>
  </si>
  <si>
    <t xml:space="preserve">23081.008981/2014-90</t>
  </si>
  <si>
    <t xml:space="preserve">Instituto Pedagógico Social Tabor - Escola de Ed. Inf. Jardim de Maria </t>
  </si>
  <si>
    <t xml:space="preserve">95.610.275/0013-97</t>
  </si>
  <si>
    <t xml:space="preserve">Conseção de estágio obrigatório e/ou não obrigatório a alunos regularmente matriculados na UFSM e que venham frequentando efetivamente seus cursos técnicos, tecnológicos e de graduação.</t>
  </si>
  <si>
    <t xml:space="preserve">23081.017845/2018-14</t>
  </si>
  <si>
    <t xml:space="preserve">Instituto Serrapilheira e a Fundação Arthur Bernardes (FUNARBE)</t>
  </si>
  <si>
    <t xml:space="preserve">23.827.151/0001-13 20.320.503/0001-51</t>
  </si>
  <si>
    <t xml:space="preserve">Depto. de Biologia </t>
  </si>
  <si>
    <t xml:space="preserve">Constitui objeto do presente TERMO DE COOPERAÇÃO, a união de esforços dos partícipes para o desenvolvimento do Projeto, sob supervisão do COORDENADOR.</t>
  </si>
  <si>
    <t xml:space="preserve">Felipe Klein Ricachenevsky</t>
  </si>
  <si>
    <t xml:space="preserve">Prorrogar a vigência até 09/09/2018</t>
  </si>
  <si>
    <t xml:space="preserve">Execução de projeto de pesquisa e desenvolvimento relacionado a "Biofixação de Carbono de Emissões em Usinas de Cimento Através do Cultivo de Microalgas e Cianobactérias" </t>
  </si>
  <si>
    <t xml:space="preserve">Prorrogar a vigência até 30/04/2017</t>
  </si>
  <si>
    <t xml:space="preserve">23081.018618/2014-82</t>
  </si>
  <si>
    <t xml:space="preserve">ITAIPU Binacional - FATEC</t>
  </si>
  <si>
    <t xml:space="preserve">00.395.988/0001-35
89.252.431/0001-59</t>
  </si>
  <si>
    <t xml:space="preserve">Integração de esforços entre as Partícipes com o intuito de desenvolvimento da metodologia de estimação do índice de estado trófico e mapeamento dos bancos de macrófitas aquáticas em uma área piloto do reservatório ITAIPU através de sensores remotos que possibilitará aumentar a periodicidade no monitoramento de variáveis limnológicas de qualidade de água, com respostas mais rápidas e com representação espacial.</t>
  </si>
  <si>
    <t xml:space="preserve">Brasil / Paraguai</t>
  </si>
  <si>
    <t xml:space="preserve">00.395.988/0001-35
89.252.431/0001-60</t>
  </si>
  <si>
    <t xml:space="preserve">Prorrogação do prazo de vigência do convênio por 12 meses e a alteração no plano de trabalho.</t>
  </si>
  <si>
    <t xml:space="preserve">23081.002855/2015-11</t>
  </si>
  <si>
    <t xml:space="preserve">Itaworks Serviços Digitais Ltda</t>
  </si>
  <si>
    <t xml:space="preserve">13.148.336/0001-48</t>
  </si>
  <si>
    <t xml:space="preserve">23081.013912/2014-06</t>
  </si>
  <si>
    <t xml:space="preserve">JBS Aves Ltda</t>
  </si>
  <si>
    <t xml:space="preserve">08.199.996/0024-04</t>
  </si>
  <si>
    <t xml:space="preserve">Curso de Zootecnia/Campus Palmeiras das Missões</t>
  </si>
  <si>
    <t xml:space="preserve">23081.005859/2015-42</t>
  </si>
  <si>
    <t xml:space="preserve">Jetsul</t>
  </si>
  <si>
    <t xml:space="preserve">05.789.373/0001-07</t>
  </si>
  <si>
    <t xml:space="preserve">Curso Técnico em Informática</t>
  </si>
  <si>
    <t xml:space="preserve">23081.004748/2015-19</t>
  </si>
  <si>
    <t xml:space="preserve">23081.012105/2014-68</t>
  </si>
  <si>
    <t xml:space="preserve">Laboratório Farmacêutico Elofar Ltda</t>
  </si>
  <si>
    <t xml:space="preserve">83.874.628/0001-43</t>
  </si>
  <si>
    <t xml:space="preserve">23081.011621/2014-75</t>
  </si>
  <si>
    <t xml:space="preserve">Laticínio Primo Ltda</t>
  </si>
  <si>
    <t xml:space="preserve">93.372.837/0001-42</t>
  </si>
  <si>
    <t xml:space="preserve">Curso de Tecnologia em Alimentos / CAFW</t>
  </si>
  <si>
    <t xml:space="preserve">23081.006351/2014-81</t>
  </si>
  <si>
    <t xml:space="preserve">L'instituto di Scienze Dell'Atmosfera e del Clima, Itália</t>
  </si>
  <si>
    <t xml:space="preserve">Gervásio Annes Degrazia</t>
  </si>
  <si>
    <t xml:space="preserve">23081.011910/2014-74</t>
  </si>
  <si>
    <t xml:space="preserve">Mais Frango Miraguaí Ltda</t>
  </si>
  <si>
    <t xml:space="preserve">08.904.113/0001-23</t>
  </si>
  <si>
    <t xml:space="preserve">Curso de Tecnologia em Alimentos e Curso técnico em Agropecuária Subsequente/CAFW</t>
  </si>
  <si>
    <t xml:space="preserve">23081.019491/2014-19</t>
  </si>
  <si>
    <t xml:space="preserve">Marinha do Brasil/ Secretaria de Ciência, Tecnologia e Inovação da Marinha</t>
  </si>
  <si>
    <t xml:space="preserve">NIT</t>
  </si>
  <si>
    <t xml:space="preserve">União de esforços dos PARTICIPES, visando definir as formas de incentivar e facilitar a integração entre a SecCTM e a UFSM, aqui representando o Sistema de Ciência, Tecnologia e Inovação, visando a prestação de apoio mútuo dos partícipes às atividades de pesquisa e prospecção tecnológica, bem como tarefas administrativas decorrentes dessas atividades. </t>
  </si>
  <si>
    <t xml:space="preserve">Maris Modas Atelier</t>
  </si>
  <si>
    <t xml:space="preserve">94.228.053/0001-08</t>
  </si>
  <si>
    <t xml:space="preserve">23081.007355/2015-67</t>
  </si>
  <si>
    <t xml:space="preserve">Medianeira Mecânica e Implementos Ltda</t>
  </si>
  <si>
    <t xml:space="preserve">89.043.731/0001-28</t>
  </si>
  <si>
    <t xml:space="preserve">23081.005068/2015-12</t>
  </si>
  <si>
    <t xml:space="preserve">Megasoftware Soluções em Informática Ltda</t>
  </si>
  <si>
    <t xml:space="preserve">05.837.045/0001-39</t>
  </si>
  <si>
    <t xml:space="preserve">23081.007055/2015-88</t>
  </si>
  <si>
    <t xml:space="preserve">Metta Integradora Empresa Escola Sociedade Simples Ltda</t>
  </si>
  <si>
    <t xml:space="preserve">Estabelecimento e manutenção do esquema de Cooperação Recíproca, que trata de estágio de estudantes, obrigatório ou não, entendido o estágio como uma estratégia de preparação geral para o trabalho e o exercício de cidadania, que complementa o processo ensino aprendizagem.</t>
  </si>
  <si>
    <t xml:space="preserve">23081.017224/2014-15</t>
  </si>
  <si>
    <t xml:space="preserve">Município de Ajuricaba</t>
  </si>
  <si>
    <t xml:space="preserve">87.613.253/0001-19</t>
  </si>
  <si>
    <t xml:space="preserve">Curso Técnico em Aquicultura</t>
  </si>
  <si>
    <t xml:space="preserve">23081.000188/2015-23</t>
  </si>
  <si>
    <t xml:space="preserve">Município de Alegrete
Fundação de Apoio a Tecnologia/FATEC</t>
  </si>
  <si>
    <t xml:space="preserve">87.896.874/0001-57
89.252.431/0001-59</t>
  </si>
  <si>
    <t xml:space="preserve">Visa a realização de um Estágio Curricular/Internato Regional dos alunos regularmente matriculados na UFSM e que veham frequentando o Curso de Graduação em  Medicina.</t>
  </si>
  <si>
    <t xml:space="preserve">23081.007928/2015-52</t>
  </si>
  <si>
    <t xml:space="preserve">Município de Boa Vista das Missões</t>
  </si>
  <si>
    <t xml:space="preserve">92.410.562/0001-21</t>
  </si>
  <si>
    <t xml:space="preserve">Curso de Nutrição </t>
  </si>
  <si>
    <t xml:space="preserve">23081.005497/2015-90</t>
  </si>
  <si>
    <t xml:space="preserve">Município de Bossoroca</t>
  </si>
  <si>
    <t xml:space="preserve">87.613.014/0001-69</t>
  </si>
  <si>
    <t xml:space="preserve">23081.006915/2015-66</t>
  </si>
  <si>
    <t xml:space="preserve">Município de Cachoeirinha</t>
  </si>
  <si>
    <t xml:space="preserve">87.990.800/0001-85</t>
  </si>
  <si>
    <t xml:space="preserve">23081.003879/2015-89</t>
  </si>
  <si>
    <t xml:space="preserve">Munícipio de Dilermando de Aguiar</t>
  </si>
  <si>
    <t xml:space="preserve">01.609.404/0001-40</t>
  </si>
  <si>
    <t xml:space="preserve">23081.019604/2014-86</t>
  </si>
  <si>
    <t xml:space="preserve">Município de Estância Velha</t>
  </si>
  <si>
    <t xml:space="preserve">88.254.883/0001-07</t>
  </si>
  <si>
    <t xml:space="preserve">23081.010865/2014-31</t>
  </si>
  <si>
    <t xml:space="preserve">Município de Muçum</t>
  </si>
  <si>
    <t xml:space="preserve">88.224.712/0001-35</t>
  </si>
  <si>
    <t xml:space="preserve">23081.036146/2017-92</t>
  </si>
  <si>
    <t xml:space="preserve">Municipio de Santa Cruz do Sul </t>
  </si>
  <si>
    <t xml:space="preserve">95.440.517/0001-08</t>
  </si>
  <si>
    <t xml:space="preserve">Prorrogar o prazo por 12 meses a partir de 02  de agosto de 2018</t>
  </si>
  <si>
    <t xml:space="preserve">23081.012780/2011-44</t>
  </si>
  <si>
    <t xml:space="preserve">Município de Santa Maria – Aulas Práticas</t>
  </si>
  <si>
    <t xml:space="preserve">Respaldar o desenvolvimento de ações de assistência, ensino, pesquisa e extensão no MUNICÍPIO, através da Secretaria de Município da saúde, visando a realização de aulas práticas para os alunos dos cursos de Graduação em Fisioterapia, Farmácia, Enfermagem, Terapia Ocupacional e Psicologia.</t>
  </si>
  <si>
    <t xml:space="preserve">23081.006155/2015-97</t>
  </si>
  <si>
    <t xml:space="preserve">Município de Santa Rosa</t>
  </si>
  <si>
    <t xml:space="preserve">88.546.890/0001-82</t>
  </si>
  <si>
    <t xml:space="preserve">23081.001574/2014-51</t>
  </si>
  <si>
    <t xml:space="preserve">Município de Santiago – Realização de Estágio</t>
  </si>
  <si>
    <t xml:space="preserve">Curso Programa Especial de Graduação de Formação de Professores para a Educação Profissional</t>
  </si>
  <si>
    <t xml:space="preserve">Concessão de estágio obrigatório e/ou não obrigatório a alunos que venham freqüentando efetivamente o Curso Programa Especiais de Graduação de Formação de Professores para a Educação Profissional.</t>
  </si>
  <si>
    <t xml:space="preserve">23081.006261/2015-71</t>
  </si>
  <si>
    <t xml:space="preserve">23081.001139/2014-27</t>
  </si>
  <si>
    <t xml:space="preserve">Município de São Vicente do Sul</t>
  </si>
  <si>
    <t xml:space="preserve">13.874923-0001/14</t>
  </si>
  <si>
    <t xml:space="preserve">23081.016820/2014-70</t>
  </si>
  <si>
    <t xml:space="preserve">Município de Uruguaiana</t>
  </si>
  <si>
    <t xml:space="preserve">88.131.164/0001-64</t>
  </si>
  <si>
    <t xml:space="preserve">PPG de Form. de Prof. Educ. Prof.</t>
  </si>
  <si>
    <t xml:space="preserve">23081.009986/2014-30</t>
  </si>
  <si>
    <t xml:space="preserve">Município de Vila Nova do Sul</t>
  </si>
  <si>
    <t xml:space="preserve">94.444.189/0001-55</t>
  </si>
  <si>
    <t xml:space="preserve">Curso de Geografia - Bacharelado</t>
  </si>
  <si>
    <t xml:space="preserve">23081.007888/2015-49</t>
  </si>
  <si>
    <t xml:space="preserve">Município de Vista Gaúcha</t>
  </si>
  <si>
    <t xml:space="preserve">91.997.072/0001-00</t>
  </si>
  <si>
    <t xml:space="preserve">23081.007711/2014-61</t>
  </si>
  <si>
    <t xml:space="preserve">Museu Treze de Maio </t>
  </si>
  <si>
    <t xml:space="preserve">05.861.351/0001-00</t>
  </si>
  <si>
    <t xml:space="preserve">Conjugação de esforçoes entre a UFSM e o Museu Trese de Maio para propiciar atividades de Ensino, Pesquisa e Extensão.</t>
  </si>
  <si>
    <t xml:space="preserve">Acísio dos Reis Pereira</t>
  </si>
  <si>
    <t xml:space="preserve">23081.017351/2014-14</t>
  </si>
  <si>
    <t xml:space="preserve">Notabili Estágios e Recursos Humandos Ltda</t>
  </si>
  <si>
    <t xml:space="preserve">15.541.355/0001-65</t>
  </si>
  <si>
    <t xml:space="preserve">23081.005858/2015-06</t>
  </si>
  <si>
    <t xml:space="preserve">Novo Milênio Informática</t>
  </si>
  <si>
    <t xml:space="preserve">08.735.676/0001-35</t>
  </si>
  <si>
    <t xml:space="preserve">23081.005708/2015-94</t>
  </si>
  <si>
    <t xml:space="preserve">O.S. Systems Software Ltda</t>
  </si>
  <si>
    <t xml:space="preserve">08.682.040/0001-72</t>
  </si>
  <si>
    <t xml:space="preserve">Curso de Ciência da Computação</t>
  </si>
  <si>
    <t xml:space="preserve">23081.004010/2015-51</t>
  </si>
  <si>
    <t xml:space="preserve">Oficina de Vídeo  - TV OVO</t>
  </si>
  <si>
    <t xml:space="preserve">Curso de Comunicação Social - Jornalismo/ Curso de Jornalismo - Bacharelado FW</t>
  </si>
  <si>
    <t xml:space="preserve">23081.004180/2015-36</t>
  </si>
  <si>
    <t xml:space="preserve">Ostfalia University of Applied Sciences (Alemanha)</t>
  </si>
  <si>
    <t xml:space="preserve">23081.008211/2014-47</t>
  </si>
  <si>
    <t xml:space="preserve">Peopleware Serviços Temporários Ltda </t>
  </si>
  <si>
    <t xml:space="preserve">01.870.160/0001-54</t>
  </si>
  <si>
    <t xml:space="preserve">Estabelecimento e a manutenção de um Esquema de Cooperação Recíproca entre os partícipes, visando o desenvolvimento de atividades.</t>
  </si>
  <si>
    <t xml:space="preserve">23081.008322/2014-53</t>
  </si>
  <si>
    <t xml:space="preserve">Perfil RH Ltda</t>
  </si>
  <si>
    <t xml:space="preserve">07.511.070/0001-53</t>
  </si>
  <si>
    <t xml:space="preserve">Curso Pedagogia Licenciatura Plena Noturna</t>
  </si>
  <si>
    <t xml:space="preserve">Este Convênio tem por objetivo o etabelecimento e a manutenção de um Esquema de Cooperação Recíproca entre os partícipes, visando o dsenvolviemnto de atividades.</t>
  </si>
  <si>
    <t xml:space="preserve">23081.019392/2014-37</t>
  </si>
  <si>
    <t xml:space="preserve">Pita Comércio e Representações</t>
  </si>
  <si>
    <t xml:space="preserve">02.262.976/0001-68</t>
  </si>
  <si>
    <t xml:space="preserve">23081.014536/2014-69</t>
  </si>
  <si>
    <t xml:space="preserve">Poder Judiciário do Rio Grande do Sul</t>
  </si>
  <si>
    <t xml:space="preserve">Contribuir para o estreitamento das relações UNIVERSIDADE - PODER JUDICIÁRIO, visando o fomento à pesquisa científica, a troca de informações, a promoção de ações conjuntas, a socialização de projetos voltados a ações socioambientais, entre outras iniciativas de intercâmbio contínuo em assuntos de interesse comum, dirigidas ao público interno respectivo e à comunidade em geral.</t>
  </si>
  <si>
    <t xml:space="preserve">Luciano Caldeira Vilanova</t>
  </si>
  <si>
    <t xml:space="preserve">Prorrogar a vigência por mais 12 meses</t>
  </si>
  <si>
    <t xml:space="preserve">Prorrogar a vigência por mais 12 meses a partir de 25/02/2017</t>
  </si>
  <si>
    <t xml:space="preserve">Prorrogar a vigência por mais 12 meses a partir de 25/02/2018</t>
  </si>
  <si>
    <t xml:space="preserve">Prorrogar a vigência por 12 meses,da vigência do convênio ora aditado, a acontar de 25/02/2019, nos termos de sua Cláusula Quinta, permanecendo em pleno vigor as demais cláusulas, não alteradas pelo presnete dispositivo </t>
  </si>
  <si>
    <t xml:space="preserve">23081.015815/2014-40</t>
  </si>
  <si>
    <t xml:space="preserve">Prado Informática Ltda - ME</t>
  </si>
  <si>
    <t xml:space="preserve">92.405.182/0001-07</t>
  </si>
  <si>
    <t xml:space="preserve">Coordenação Curso Técnico em Informática - Subsequente</t>
  </si>
  <si>
    <t xml:space="preserve">23081.003862/2015-21</t>
  </si>
  <si>
    <t xml:space="preserve">Procampo Planejamento Rural Ltda</t>
  </si>
  <si>
    <t xml:space="preserve">01.548.909/0001-41</t>
  </si>
  <si>
    <t xml:space="preserve">23081.009951/2014-09</t>
  </si>
  <si>
    <t xml:space="preserve">Procel Projetos e Construções Elétricas Ltda</t>
  </si>
  <si>
    <t xml:space="preserve">89.879.142/0001-84</t>
  </si>
  <si>
    <t xml:space="preserve">Curso de Administração Noturno - PM</t>
  </si>
  <si>
    <t xml:space="preserve">Conseção de estágio obrigatório a alunos regularmente matriculados na UFSM e que venham frequentando efetivamente seus cursos técnicos, tecnológicos e de graduação.</t>
  </si>
  <si>
    <t xml:space="preserve">23081.005061/2015-09</t>
  </si>
  <si>
    <t xml:space="preserve">Progreen Soluções Ambientais </t>
  </si>
  <si>
    <t xml:space="preserve">21.682.565/0001-76</t>
  </si>
  <si>
    <t xml:space="preserve">23081.016421/2014-17</t>
  </si>
  <si>
    <t xml:space="preserve">Propriedade Rural de André Rotili</t>
  </si>
  <si>
    <t xml:space="preserve">Inscrição Estadual nº 1621042208</t>
  </si>
  <si>
    <t xml:space="preserve">Curso Téc. Em Aquicultura - CAFW</t>
  </si>
  <si>
    <t xml:space="preserve">23081.016514/2014-33</t>
  </si>
  <si>
    <t xml:space="preserve">Propriedade Rural de Milto Bortolini</t>
  </si>
  <si>
    <t xml:space="preserve">Inscrição Estadual nº 1621029597</t>
  </si>
  <si>
    <t xml:space="preserve">Coordenação do Curso Técnico em Aquicultura Concomitante ao Ensino Médio</t>
  </si>
  <si>
    <t xml:space="preserve">23081.018411/2014-16</t>
  </si>
  <si>
    <t xml:space="preserve">Radin E Radin Ltda  - ME</t>
  </si>
  <si>
    <t xml:space="preserve">14.007.549/0001-12</t>
  </si>
  <si>
    <t xml:space="preserve">23081.013733/2016-22</t>
  </si>
  <si>
    <t xml:space="preserve">Resilog Transportes Especiais</t>
  </si>
  <si>
    <t xml:space="preserve">12.293.085/0001-22</t>
  </si>
  <si>
    <t xml:space="preserve">23081.008865/2015-51</t>
  </si>
  <si>
    <t xml:space="preserve">Romagnole Produtos Elétricos S.A.</t>
  </si>
  <si>
    <t xml:space="preserve">78.958.717/0034-04</t>
  </si>
  <si>
    <t xml:space="preserve">23081.002813/2015-71</t>
  </si>
  <si>
    <t xml:space="preserve">Roque Z. Villani &amp; Cia Ltda</t>
  </si>
  <si>
    <t xml:space="preserve">02.689.675/0001-15</t>
  </si>
  <si>
    <t xml:space="preserve">23081.012989/2014-51</t>
  </si>
  <si>
    <t xml:space="preserve">Salaib e Springer Ltda (Sorvetes São João)</t>
  </si>
  <si>
    <t xml:space="preserve">05.446.409/0001-50</t>
  </si>
  <si>
    <t xml:space="preserve">23081.015497/2014-17</t>
  </si>
  <si>
    <t xml:space="preserve">Sbrasa Restaurante Eireli - ME (Santa Brasa)</t>
  </si>
  <si>
    <t xml:space="preserve">10.996.305/0001-59</t>
  </si>
  <si>
    <t xml:space="preserve">23081.028984/2018-73</t>
  </si>
  <si>
    <t xml:space="preserve">Secretária Nacional de Economia Solidária - SENAES</t>
  </si>
  <si>
    <t xml:space="preserve">07.526.983/0019-72</t>
  </si>
  <si>
    <t xml:space="preserve">25° FEICOOP - Feira Jubilar do Cooperativismo e 3° Fórum e 3° Feira Mundial de Economia Solidária</t>
  </si>
  <si>
    <t xml:space="preserve">Debora Bobsin </t>
  </si>
  <si>
    <t xml:space="preserve">23081.017574/2014-73</t>
  </si>
  <si>
    <t xml:space="preserve">Serviço Nacional de Aprendizagem Comercial - Saúde e Beleza (SENAC)</t>
  </si>
  <si>
    <t xml:space="preserve">03.603.739/0021-20</t>
  </si>
  <si>
    <t xml:space="preserve">Curso de Form. de Prof. Para a Educ. Profis. - EAD</t>
  </si>
  <si>
    <t xml:space="preserve">23081.005240/2015-38</t>
  </si>
  <si>
    <t xml:space="preserve">Silvanna Perfumarias Ltda ME</t>
  </si>
  <si>
    <t xml:space="preserve">93.669.133/0001-36</t>
  </si>
  <si>
    <t xml:space="preserve">23081.010556/2014-61</t>
  </si>
  <si>
    <t xml:space="preserve">Sonnen Energia Ltda</t>
  </si>
  <si>
    <t xml:space="preserve">17.318.905/0001-07</t>
  </si>
  <si>
    <t xml:space="preserve">Departamento de Processamento de Energia Elétrica (DPEE)</t>
  </si>
  <si>
    <t xml:space="preserve">Desenvolvimento de projetos de pesquisa e desenvolvimento científico e tecnológico na(s) área(s) de geração de energia elétrica solar fotovoltaica.</t>
  </si>
  <si>
    <t xml:space="preserve">Leandro Michels</t>
  </si>
  <si>
    <t xml:space="preserve">23081.010831/2014-46</t>
  </si>
  <si>
    <t xml:space="preserve">Desenvolver uma tecnologia de perfil de fixação de módulos fotovoltaicos, denominado SN-02, para a finalidade específica de funcionamento com a linha de estruturas de fixação de módulos fotovoltáicos de propriedade da SONNEN denominado SOLARFIX com base no Projeto de Pesquisa "Desenvolvimento de perfil para fixação de módulos fotovoltaicos" </t>
  </si>
  <si>
    <t xml:space="preserve">23081.020638/2017-66</t>
  </si>
  <si>
    <t xml:space="preserve">Temple University - USA</t>
  </si>
  <si>
    <t xml:space="preserve">Depto. fisica </t>
  </si>
  <si>
    <t xml:space="preserve">Sujeito a consentimento mútuo, as áreas de cooperação incluirão qualquer programa ofertado por uma das instituições, conforme o interesse e viabilidade de ambos os lados e que contribua a estimular e desenvolver o relacionamento cooperativo entre as universidades.</t>
  </si>
  <si>
    <t xml:space="preserve">Eleonir João Calegari</t>
  </si>
  <si>
    <t xml:space="preserve">23081.005666/2015-91</t>
  </si>
  <si>
    <t xml:space="preserve">Transformers Acacdemia e Suplementos Ltda</t>
  </si>
  <si>
    <t xml:space="preserve">22.159.766/0001-56</t>
  </si>
  <si>
    <t xml:space="preserve">23081.016583/2013-66</t>
  </si>
  <si>
    <t xml:space="preserve">Três Tentos Agroindustrial S/A - Município de Condor/RS</t>
  </si>
  <si>
    <t xml:space="preserve">94.813.102/0014-94</t>
  </si>
  <si>
    <t xml:space="preserve">23081.002953/2015-40</t>
  </si>
  <si>
    <t xml:space="preserve">Trezzi e Bonatti Ltda - ME</t>
  </si>
  <si>
    <t xml:space="preserve">08.387.585/0001-56</t>
  </si>
  <si>
    <t xml:space="preserve">23081.008015/2015-53</t>
  </si>
  <si>
    <t xml:space="preserve">UNIPLAC - União Educacional do Planalto Central/ FACIPLAC</t>
  </si>
  <si>
    <t xml:space="preserve">00.720.144/0002-01</t>
  </si>
  <si>
    <t xml:space="preserve">A UFSM e a FACIPLAC concederão reciprocamente, estágios obrigatórios a alunos regularmente matriculados e que venham frequentando efetivamente seus cursos técnicos, tecnológicos e de graduação.</t>
  </si>
  <si>
    <t xml:space="preserve">23081.018282/2014-58</t>
  </si>
  <si>
    <t xml:space="preserve">Universidad de Talca - Chile</t>
  </si>
  <si>
    <t xml:space="preserve">23081.018826/2014-81</t>
  </si>
  <si>
    <t xml:space="preserve">Universidade Comunitária da Região de Chapecó - UNOCHAPECÓ</t>
  </si>
  <si>
    <t xml:space="preserve">Coordenação de Pesquisa e Extensão - Campus de Cachoeira do Sul</t>
  </si>
  <si>
    <t xml:space="preserve">Marcus Vinícius Tres</t>
  </si>
  <si>
    <t xml:space="preserve">23081.000762/2015-43</t>
  </si>
  <si>
    <t xml:space="preserve">Universidade de Algarve (Portugal)</t>
  </si>
  <si>
    <t xml:space="preserve">Promoção de iniciativas que promovam a cooperação científica e técnica entre a UALG e a UFSM</t>
  </si>
  <si>
    <t xml:space="preserve">23081.014372/2014-70</t>
  </si>
  <si>
    <t xml:space="preserve">Universidade de Ghent (Bélgica)</t>
  </si>
  <si>
    <t xml:space="preserve">PPG em Agronomia</t>
  </si>
  <si>
    <t xml:space="preserve">Jerson Vanderlei Carus Guedes</t>
  </si>
  <si>
    <t xml:space="preserve">Bélgica</t>
  </si>
  <si>
    <t xml:space="preserve">23081.004702/2015-08</t>
  </si>
  <si>
    <t xml:space="preserve">Universidade de Orleans (França)</t>
  </si>
  <si>
    <t xml:space="preserve">Atividades comuns de pesquisa; intercâmbio de professores e pesquisadores, estudantes, doutorados; reciprocidade de informações; intercâmbio de publicações de natureza científica ou técnica; publicação, em comum, de resultados científicos e documentos pedagógicos; co-organização de cursos, conferências, seminários e outros encontros científicos de interesse comum.</t>
  </si>
  <si>
    <t xml:space="preserve">A colaboração projetada deve ser desenvolvida no marco deste Convênio Básico, de acordo com os programas que deverão ser elaborados em conjunto entre as instituições envolvidas, e abarcando o âmbito geral de pesquisa, docência e atividades culturais e esportivas.</t>
  </si>
  <si>
    <t xml:space="preserve">23081.041741/2017-40</t>
  </si>
  <si>
    <t xml:space="preserve">Universidade de Santa Cruz do Sul </t>
  </si>
  <si>
    <t xml:space="preserve">Depto. de engenharia Mecânica </t>
  </si>
  <si>
    <t xml:space="preserve">Constitui objeto do presente Protocolo de Intenções o desenvolvimento e montagem de um setup para o funcionamento e análise de motores de combustão interna, onde na UFSM será montado um motor de pesquisa da RICARDO e na UNISC um mesmo setup com um motor a diesel da Tramontini.</t>
  </si>
  <si>
    <t xml:space="preserve">23081.010346/2013-91</t>
  </si>
  <si>
    <t xml:space="preserve">Realizar intercâmbio de atividades, visando ao aprimoramento do ensino, da pesquisa e da extensão em ambas as instituições, bem como o aperfeiçoamento de seus corpos docente, técnico de nível superior e de alunos de graduação e pós-graduação.</t>
  </si>
  <si>
    <t xml:space="preserve">23081.005060/2015-56</t>
  </si>
  <si>
    <t xml:space="preserve">Universidade do Pampa - UNIPAMPA</t>
  </si>
  <si>
    <t xml:space="preserve">A UFSM e a UNIPAMPA concederão, reciprocamente, estágios obrigatórios a alunos regularmente matriculados e que venham frequentando efetivamente seus cursos técnicos, tecnológicos e de graduação</t>
  </si>
  <si>
    <t xml:space="preserve">23081.010220/2015-89</t>
  </si>
  <si>
    <t xml:space="preserve">Departamento Ciências Econômicas</t>
  </si>
  <si>
    <t xml:space="preserve">Desenvolver esforços e a mobilizar recursos, com o propósito de, através de mútua cooperação e do intercâmbio técnico-científico e cultural, assegurar a expansão quatitativa  e qualitativa de suas atividades de ensino, pesquisa e extensão.</t>
  </si>
  <si>
    <t xml:space="preserve">Solange Regina Marin</t>
  </si>
  <si>
    <t xml:space="preserve">23081.003797/2015-34</t>
  </si>
  <si>
    <t xml:space="preserve">Universidade Estadual de Goiás</t>
  </si>
  <si>
    <t xml:space="preserve">01.112.580/0001-71</t>
  </si>
  <si>
    <t xml:space="preserve">Departamento Zootecnia - ZOT</t>
  </si>
  <si>
    <t xml:space="preserve">Concessão de estágios curriculares obrigatórios aos discentes regularmente matriculados nas instituições de ensino dos participes, preferencialmente do curso de Zootecnia.</t>
  </si>
  <si>
    <t xml:space="preserve">23081.010403/2014-13</t>
  </si>
  <si>
    <t xml:space="preserve">Universidade Estadual do Oeste do Paraná - UNIOESTE - Campus de Marechal Cândido Rondon</t>
  </si>
  <si>
    <t xml:space="preserve">Realização de intercâmbio de atividades, visando ao aprimoramento do ensino, da pesquisa e da extensão em ambas as instituições, bem como o aperfeiçoamento de seus corpos docente, técnico de nível superior e de alunos de graduação e pós-graduação.</t>
  </si>
  <si>
    <t xml:space="preserve">23081.002798/2015-61</t>
  </si>
  <si>
    <t xml:space="preserve">Universidade Estadual do Rio Grande do Sul – UERGS </t>
  </si>
  <si>
    <t xml:space="preserve">Direção do Campus da UFSM em Cachoeira do Sul</t>
  </si>
  <si>
    <t xml:space="preserve">Estabelecer uma relação de mútua cooperação entre as signatárias, para reformar e/ou reparar o segundo pavimento da área de funcionamento da Unidade Universitária da UERGS em Cachoeira do Sul, localizado na Rua Sete de Setembro, nº 1040, a ser executado e financiado pela Universidade Federal de Santa Maria, mediante o uso compartilhado deste espaço entre as instituições.</t>
  </si>
  <si>
    <t xml:space="preserve">23081.005494/2015-56</t>
  </si>
  <si>
    <t xml:space="preserve">Universidade Estadual Paulista "Julio de Mesquita Filho" - Campus Jaboticabal</t>
  </si>
  <si>
    <t xml:space="preserve">48.031.918/0012-87</t>
  </si>
  <si>
    <t xml:space="preserve">Curso de Zootecnia/Medicina Veterinária </t>
  </si>
  <si>
    <t xml:space="preserve">Viabilizar para os alunos regularmente matriculados na UFSM e/ou na UNESP, a realização de Estágio Curricular.</t>
  </si>
  <si>
    <t xml:space="preserve">23081.002769/2015-08</t>
  </si>
  <si>
    <t xml:space="preserve">Universidade Federal da Bahia / IMS-CAT</t>
  </si>
  <si>
    <t xml:space="preserve">A UFSM e a IMS-CAT/UFB concederão, reciprocamente, estágio obrigatórios a alunos regularmente matriculados e que venham frequentando efetivamente seus cursos técnicos, tecnológicos e de graduação. </t>
  </si>
  <si>
    <t xml:space="preserve">23081.004645/2014-78</t>
  </si>
  <si>
    <t xml:space="preserve">Universidade Federal de Ciência da Saúde de Porto Alegre</t>
  </si>
  <si>
    <t xml:space="preserve">92.967.595/0001-77</t>
  </si>
  <si>
    <t xml:space="preserve">Co-titularidade</t>
  </si>
  <si>
    <t xml:space="preserve">Determinação da divisão da titularidade dos direitos de propriedade intelectual/industrial entre a UFCSA e UFSM relativos à(s) tecnologia(s) desenvolvida(s) através do PROJETO e estabelecimento dos termos de apropriação dos resultaods protegíveis, dos resultados não protegíveis e dos bens produzidos em decorrência da tecnologia oriunda do projeto....</t>
  </si>
  <si>
    <t xml:space="preserve">Nilo Zanatta</t>
  </si>
  <si>
    <t xml:space="preserve">23081.008172/2015-01</t>
  </si>
  <si>
    <t xml:space="preserve">Universidade Federal de Minas Gerais </t>
  </si>
  <si>
    <t xml:space="preserve">17.217.985/0001-04</t>
  </si>
  <si>
    <t xml:space="preserve">A UFSM e a UFMG concederão, reciprocamente, estágios obrigatórios a alunos regularmente matriculados e que venham frequentando efetivamente seus cursos técnicos, tecnológicos e de graduação</t>
  </si>
  <si>
    <t xml:space="preserve">23081.015244/2014-43</t>
  </si>
  <si>
    <t xml:space="preserve">Universidade Federal de Pernambuco</t>
  </si>
  <si>
    <t xml:space="preserve">24.134.488/0001-08</t>
  </si>
  <si>
    <t xml:space="preserve">Departamento De Estatística</t>
  </si>
  <si>
    <t xml:space="preserve">Realizar o projeto: "Processamento Estatístico de Imagens por Transformadas Discretas e Integrais".</t>
  </si>
  <si>
    <t xml:space="preserve">Fábio Mariano Bayer</t>
  </si>
  <si>
    <t xml:space="preserve">23081.005592/2015-93</t>
  </si>
  <si>
    <t xml:space="preserve">Universidade Federal de Tomsk (Russia)</t>
  </si>
  <si>
    <t xml:space="preserve">23081.004568/2013-75</t>
  </si>
  <si>
    <t xml:space="preserve">Universidade Federal do Espírito Santo - UFES</t>
  </si>
  <si>
    <t xml:space="preserve">A UFSM e UFES concederão, reciprocamente, estágio obrigatórios a alunos regularmente matriculados e que venham frequentando efetivamente seus cursos técnicos, tecnológicos e de graduação. </t>
  </si>
  <si>
    <t xml:space="preserve">23081.008548/2014-54</t>
  </si>
  <si>
    <t xml:space="preserve">Universidade Federal do Oeste do Pará - UFOPA</t>
  </si>
  <si>
    <t xml:space="preserve">11.118.393/0001-59</t>
  </si>
  <si>
    <t xml:space="preserve">Departamento De Fisiologia e Farmacologia</t>
  </si>
  <si>
    <t xml:space="preserve">A UFSM e a UFOPA deverão realizar o Projeto intitulado "Preparações à base de óleos essenciais e/ou extratos de plantas e sua utilização como agentes anestésicos, sedativos, antimicrobianos, anti-parasitários e para controle de insetos aquáticos" (Anexo I), de acordo com os termos e condições estabelecidos neste Acordoe e seus anexos.</t>
  </si>
  <si>
    <t xml:space="preserve">Bernardo Baldisserotto</t>
  </si>
  <si>
    <t xml:space="preserve">23081.015127/2014-80</t>
  </si>
  <si>
    <t xml:space="preserve">Universidade Federal do Pampa - UNIPAMPA</t>
  </si>
  <si>
    <t xml:space="preserve">Paulo Afonso Burmann</t>
  </si>
  <si>
    <t xml:space="preserve">23081.013532/2014-63</t>
  </si>
  <si>
    <t xml:space="preserve">Departamento de Clínica Médica</t>
  </si>
  <si>
    <t xml:space="preserve">Realização de intercâmbio de atividades, visando ao aprimoramento da pesquisa e de pesquisadores voltada para a área de câncer de esôfago. Justifica-se o projeto cooperativo entre as instituições envolvidas, tanto sob o aspecto científico com aquisição de novos conhecimentos dos mecanismos envolvidos na gênese do câncer de esôfag, por ter esta neoplasia incidência muito alta no Rio Grande do Sul sendo necesário que se una esforços e recursos do Sistema de Saúde proporcionando uma maior amplitude de ações nesta área.</t>
  </si>
  <si>
    <t xml:space="preserve">Renato Borges Fagundes</t>
  </si>
  <si>
    <t xml:space="preserve">23081.006661/2015-86</t>
  </si>
  <si>
    <t xml:space="preserve">Universidade Federal Rural de Pernambuco</t>
  </si>
  <si>
    <t xml:space="preserve">A UFSM e a UFRPE concederão reciprocamente, estágios obrigatórios a alunos regularmente matriculados e que venham frequentando efetivamente seus cursos técnicos, tecnológicos e de graduação.</t>
  </si>
  <si>
    <t xml:space="preserve">23081.012159/2014-23</t>
  </si>
  <si>
    <t xml:space="preserve">Universidade Nacional do Litoral</t>
  </si>
  <si>
    <t xml:space="preserve">Clarice Madalena Bueno Rolim</t>
  </si>
  <si>
    <t xml:space="preserve">23081.009636/2013-92</t>
  </si>
  <si>
    <t xml:space="preserve">Universidade Politécnica da Catalunia (Espanha)</t>
  </si>
  <si>
    <t xml:space="preserve">PPG Eng. Elétrica</t>
  </si>
  <si>
    <t xml:space="preserve">Possibilitar que a mobilidade acadêmica ocorra continuamente entre as duas universidades.</t>
  </si>
  <si>
    <t xml:space="preserve">José Renes Pinheiro</t>
  </si>
  <si>
    <t xml:space="preserve">23081.018010/2014-58</t>
  </si>
  <si>
    <t xml:space="preserve">Universidade Politécnica de Madrid - Espanha</t>
  </si>
  <si>
    <t xml:space="preserve">Estabelecer uma ampla e mutua cooperação entre a UPM e a UFSM. As universidades neste documento declaram sua intenção de promover intercâmbios que sejam de mutuo benefício para ambas às instituições. São considerados aqui intercâmbios educativos, administrativos e acadêmicos incluídos.</t>
  </si>
  <si>
    <t xml:space="preserve">Jose Fernando Schlosser</t>
  </si>
  <si>
    <t xml:space="preserve">23081.017393/2014-47</t>
  </si>
  <si>
    <t xml:space="preserve">Vetagro Ltda - EPP</t>
  </si>
  <si>
    <t xml:space="preserve">92.462.613/0001-69</t>
  </si>
  <si>
    <t xml:space="preserve">23081.014672/2014-59</t>
  </si>
  <si>
    <t xml:space="preserve">Vidraçaria Camobi Ltda</t>
  </si>
  <si>
    <t xml:space="preserve">72.093.503/0001-60</t>
  </si>
  <si>
    <t xml:space="preserve">23081.017776/2011-72</t>
  </si>
  <si>
    <t xml:space="preserve">Vinícola Marzon – Realização de Estágio</t>
  </si>
  <si>
    <t xml:space="preserve">78.842.598/0001-53</t>
  </si>
  <si>
    <t xml:space="preserve">Concessão de estágio obrigatório e não obrigatório a alunos do Curso de Agronomia</t>
  </si>
  <si>
    <t xml:space="preserve">23081.016211/2009-53</t>
  </si>
  <si>
    <t xml:space="preserve">Weisul Agrícola Ltda. - Realização de Estágio</t>
  </si>
  <si>
    <t xml:space="preserve">05.033.730/0001-02</t>
  </si>
  <si>
    <t xml:space="preserve">Concessão de estágios obrigatórios e/ou não obrigatórios</t>
  </si>
  <si>
    <t xml:space="preserve">23081.014130/2015-67</t>
  </si>
  <si>
    <t xml:space="preserve">Whirlpool S/A </t>
  </si>
  <si>
    <t xml:space="preserve">59.105.999/0057-30</t>
  </si>
  <si>
    <t xml:space="preserve">23081.016549/2014-72</t>
  </si>
  <si>
    <t xml:space="preserve">Winter Indústria e Comércio Ltda</t>
  </si>
  <si>
    <t xml:space="preserve">05.331.002/0001-87</t>
  </si>
  <si>
    <t xml:space="preserve">23081.005241/2015-82</t>
  </si>
  <si>
    <t xml:space="preserve">Zipline Tecnologia Ltda</t>
  </si>
  <si>
    <t xml:space="preserve">04.693.497/0001-21</t>
  </si>
  <si>
    <t xml:space="preserve">23081.061598/2019-74</t>
  </si>
  <si>
    <t xml:space="preserve">FAURGS</t>
  </si>
  <si>
    <t xml:space="preserve">74.704.008/0001-75</t>
  </si>
  <si>
    <t xml:space="preserve">Renovação de Autorização de Fundação de Apoio UFSM</t>
  </si>
  <si>
    <t xml:space="preserve">23081.003494/2020-89</t>
  </si>
  <si>
    <t xml:space="preserve">Poder Judiciário do Rio Grande do Sul (Centro de Convenções)</t>
  </si>
  <si>
    <t xml:space="preserve">Termo de Concessão não Remunerada de Uso</t>
  </si>
  <si>
    <t xml:space="preserve">Uso do prédio do Centro de Convenções da UFSM, ao Poder Judiciário, para a realização da Sessão do Júri da Comarca de Santa Maria, relativa ao Caso "Boate Kiss".</t>
  </si>
  <si>
    <t xml:space="preserve">Tempo Indeterminado</t>
  </si>
  <si>
    <t xml:space="preserve">23081.023904/2018-93</t>
  </si>
  <si>
    <t xml:space="preserve">Instituto Federal de Educação, ciência e tecnologia Catarinense - IFC</t>
  </si>
  <si>
    <r>
      <rPr>
        <sz val="10"/>
        <rFont val="Arial"/>
        <family val="2"/>
      </rPr>
      <t xml:space="preserve">O presente Acordo de Cooperação Técnica tem por objetivo estabelecer Cooperação mútua entre as Instituições, no que diz respeito à colaboração que será prestada pelo servidor da UFSM, </t>
    </r>
    <r>
      <rPr>
        <b val="true"/>
        <sz val="10"/>
        <rFont val="Arial"/>
        <family val="2"/>
      </rPr>
      <t xml:space="preserve">JORGE LUIZ ALVES</t>
    </r>
    <r>
      <rPr>
        <sz val="10"/>
        <rFont val="Arial"/>
        <family val="2"/>
      </rPr>
      <t xml:space="preserve">, matrícula SIAPE n° 0379357, ocupante do cargo de Técnico de Tecnologia da Informação, lotado na Universidade Federal de Santa Maria (UFSM), para prestação de Colaboração Técnica junto ao Instituto Federal Catarinense (IFC) - campus Camburiú, para o projeto o qual tem por objetivos a execução do projeto intitulado: Assessoramento técnico e suporte às redes e ao atendimento aos usúarios de TI.</t>
    </r>
  </si>
  <si>
    <t xml:space="preserve">23081.012886/2015-71</t>
  </si>
  <si>
    <t xml:space="preserve">Academia Atitude Fitness</t>
  </si>
  <si>
    <t xml:space="preserve">19.236.992/0001-89</t>
  </si>
  <si>
    <t xml:space="preserve">Técnico em Informática p/ Internet EAD</t>
  </si>
  <si>
    <t xml:space="preserve">23081.012887/2015-16</t>
  </si>
  <si>
    <t xml:space="preserve">Academia Movimento</t>
  </si>
  <si>
    <t xml:space="preserve">21.905.581/0001-80</t>
  </si>
  <si>
    <t xml:space="preserve">23081.014126/2015-07</t>
  </si>
  <si>
    <t xml:space="preserve">Academia Studio Supreme </t>
  </si>
  <si>
    <t xml:space="preserve">15.784.928/0001-81</t>
  </si>
  <si>
    <t xml:space="preserve">23081.003982/2015-29</t>
  </si>
  <si>
    <t xml:space="preserve">Afe Babalola University, Ado-Ekiti, Nigeria</t>
  </si>
  <si>
    <t xml:space="preserve">João Batista Teixeira da Rocha</t>
  </si>
  <si>
    <t xml:space="preserve">Nigéria</t>
  </si>
  <si>
    <t xml:space="preserve">23081.012889/2015-13</t>
  </si>
  <si>
    <t xml:space="preserve">Agência de Desenvolvimento de Santa Maria - ADESM</t>
  </si>
  <si>
    <t xml:space="preserve">13.621.202/0001-00</t>
  </si>
  <si>
    <t xml:space="preserve">23081.012888/2015-61</t>
  </si>
  <si>
    <t xml:space="preserve">Agrodanieli Industria e Comércio Ltda</t>
  </si>
  <si>
    <t xml:space="preserve">02.990.334/0014-08</t>
  </si>
  <si>
    <t xml:space="preserve">Curso de Agroindustria</t>
  </si>
  <si>
    <t xml:space="preserve">23081.014127/2015-43</t>
  </si>
  <si>
    <t xml:space="preserve">Aldeias Infantis SOS Brasil</t>
  </si>
  <si>
    <t xml:space="preserve">35.797.364/0008-03</t>
  </si>
  <si>
    <t xml:space="preserve">23081.013092/2015-25</t>
  </si>
  <si>
    <t xml:space="preserve">Alliance Softwares </t>
  </si>
  <si>
    <t xml:space="preserve">08.674.787/00001-89</t>
  </si>
  <si>
    <t xml:space="preserve">23081.013086/2015-78</t>
  </si>
  <si>
    <t xml:space="preserve">Arconic Alumínio S/A</t>
  </si>
  <si>
    <t xml:space="preserve">23.637.697/0020-74</t>
  </si>
  <si>
    <t xml:space="preserve">23081.005358/2015-66</t>
  </si>
  <si>
    <t xml:space="preserve">Associação de Cegos e Deficientes Visuais - ACDV</t>
  </si>
  <si>
    <t xml:space="preserve">06.556.086/0001-10</t>
  </si>
  <si>
    <t xml:space="preserve">Curso de Licenciatura em Educação Especial - Noturno</t>
  </si>
  <si>
    <t xml:space="preserve">23081.013090/2015-36</t>
  </si>
  <si>
    <t xml:space="preserve">Associação de Comunicação Comunitária Liberdade de Três Palmeiras - ACCLTP</t>
  </si>
  <si>
    <t xml:space="preserve">05.759.144/0001-40</t>
  </si>
  <si>
    <t xml:space="preserve">23081.013704/2015-80</t>
  </si>
  <si>
    <t xml:space="preserve">Associação Sulina de Crédito e Assistência Rural - ASCAR                                                                                         Associação Riograndense de Empreendimentos de Assistência Técnica e Extensão Rural - EMATER</t>
  </si>
  <si>
    <t xml:space="preserve">92.773.142/0001-00
89.161.475/0001-73</t>
  </si>
  <si>
    <t xml:space="preserve">Curso de Agronomia/ Comunicação Social - Jornalismo/ Engenharia Sanitária e Ambiental</t>
  </si>
  <si>
    <t xml:space="preserve">Proporcionar ao estudante de Nível Médio, Técnico e Superior, a oportunidade para o exercício e aperfeiçoamento de seus conhecimentos, através de estágio na EMATER/RS-ASCAR, de acordo com o disposto na Lei Federal nº 11.788 de 25 de setembro de 2008, colaborando na realização de projetos e execução de atividades relacionadas com as áreas técnicas.</t>
  </si>
  <si>
    <t xml:space="preserve">23081.009521/2015-60</t>
  </si>
  <si>
    <t xml:space="preserve">Banco Bradesco S.A.</t>
  </si>
  <si>
    <t xml:space="preserve">60.746.948/0001-12</t>
  </si>
  <si>
    <t xml:space="preserve">O Bradesco incubir-se-á de realizar, nas praças do território nacional, onde mantenha agências e de acordo com as normas e rotinas internas, o pagamento dos servidores da UFSM que optarem pelos seus serviços.</t>
  </si>
  <si>
    <t xml:space="preserve">23081.013645/2015-40</t>
  </si>
  <si>
    <t xml:space="preserve">Base Assessoria Agronômica</t>
  </si>
  <si>
    <t xml:space="preserve">CCR/CESNORS/UDESSM</t>
  </si>
  <si>
    <t xml:space="preserve">Curso de Agronomia - FW/Curso de Administração, Curso de Agronomia</t>
  </si>
  <si>
    <t xml:space="preserve">23081.013642/2015-14</t>
  </si>
  <si>
    <t xml:space="preserve">Biocinese - Centro de Estudos Biofarmacêuticos LTDA</t>
  </si>
  <si>
    <t xml:space="preserve">07.521.890/0002-07</t>
  </si>
  <si>
    <t xml:space="preserve">23081.013643/2015-51</t>
  </si>
  <si>
    <t xml:space="preserve">Cargil Alimentos Ltda</t>
  </si>
  <si>
    <t xml:space="preserve">01.961.898/0003-99</t>
  </si>
  <si>
    <t xml:space="preserve">23081.013644/2015-03</t>
  </si>
  <si>
    <t xml:space="preserve">CNA Idiomas</t>
  </si>
  <si>
    <t xml:space="preserve">05.913.143/0001-08</t>
  </si>
  <si>
    <t xml:space="preserve">23081.012818/2015-11</t>
  </si>
  <si>
    <t xml:space="preserve">Confeitaria Sol</t>
  </si>
  <si>
    <t xml:space="preserve">23.050.401/0001-51</t>
  </si>
  <si>
    <t xml:space="preserve">23081.006299/2015-43</t>
  </si>
  <si>
    <t xml:space="preserve">Cooperativa Agrária São José Ltda</t>
  </si>
  <si>
    <t xml:space="preserve">90.993.783/0002-25</t>
  </si>
  <si>
    <t xml:space="preserve">23081.013701/2015-46</t>
  </si>
  <si>
    <t xml:space="preserve">Cooperativa Agroindustrial dos Produtores Rurais do Sudoeste Goiano - COMIGO</t>
  </si>
  <si>
    <t xml:space="preserve">02.077.618/0001-85</t>
  </si>
  <si>
    <t xml:space="preserve">23081.012814/2015-24</t>
  </si>
  <si>
    <t xml:space="preserve">COOPERJAB - Cooperativa Agropecuária de Produtos e Comercialização de Jaboticaba</t>
  </si>
  <si>
    <t xml:space="preserve">94.304.490/0001-63</t>
  </si>
  <si>
    <t xml:space="preserve">23081.013707/2015-13</t>
  </si>
  <si>
    <t xml:space="preserve">COOPERLUZ - Cooperativa Distribuidora de Energia Fronteira Noroeste</t>
  </si>
  <si>
    <t xml:space="preserve">95.824.322/0001-61</t>
  </si>
  <si>
    <t xml:space="preserve">Curso de Eletrotécnica</t>
  </si>
  <si>
    <t xml:space="preserve">23081.013706/2015-79</t>
  </si>
  <si>
    <t xml:space="preserve">Dirlene Filipini - ME</t>
  </si>
  <si>
    <t xml:space="preserve">13.689.718/0001-89</t>
  </si>
  <si>
    <t xml:space="preserve">23081.013705/2015-24</t>
  </si>
  <si>
    <t xml:space="preserve">Dismaquinas - Assistência em Máquinas Ltda</t>
  </si>
  <si>
    <t xml:space="preserve">91.259.168/0001-71</t>
  </si>
  <si>
    <t xml:space="preserve">Curso Técnico em Informática </t>
  </si>
  <si>
    <t xml:space="preserve">23081.013702/2015-91</t>
  </si>
  <si>
    <t xml:space="preserve">Drive Automação e Tecnologia Ltda - DRIVEAT</t>
  </si>
  <si>
    <t xml:space="preserve">07.246.183/0001-79</t>
  </si>
  <si>
    <t xml:space="preserve">23081.013703/2015-35</t>
  </si>
  <si>
    <t xml:space="preserve">Eletrônica Dal Santo</t>
  </si>
  <si>
    <t xml:space="preserve">14.273.178/0001-10</t>
  </si>
  <si>
    <t xml:space="preserve">23081.013848/2015-36</t>
  </si>
  <si>
    <t xml:space="preserve">Escola Especial para Surdos Frei Pacífico</t>
  </si>
  <si>
    <t xml:space="preserve">92.770.221/0002-48</t>
  </si>
  <si>
    <t xml:space="preserve">23081.013800/2015-28</t>
  </si>
  <si>
    <t xml:space="preserve">Escola Técnica Albert Einstein - SEG</t>
  </si>
  <si>
    <t xml:space="preserve">18.719.077/0001-81</t>
  </si>
  <si>
    <t xml:space="preserve">Direção do RU</t>
  </si>
  <si>
    <t xml:space="preserve">A UFSM concederá estágio obrigatório no RU a alunos regularmente matriculados na Escola Técnica Albert Einstein - SEG e que venham frequentando efetivamente o Curso de Segurança do Trabalho.</t>
  </si>
  <si>
    <t xml:space="preserve">Direção do RU/ PROGEP</t>
  </si>
  <si>
    <t xml:space="preserve">Acrescentar a cláusula 1ª do convênio original o Núcleo de Segurança do Trabalho - CQVS/ UFSM</t>
  </si>
  <si>
    <t xml:space="preserve">23081.013841/2015-14</t>
  </si>
  <si>
    <t xml:space="preserve">Escritório Contábil Atena</t>
  </si>
  <si>
    <t xml:space="preserve">20.919.594/0001-46</t>
  </si>
  <si>
    <t xml:space="preserve">23081.013797/2015-42</t>
  </si>
  <si>
    <t xml:space="preserve">Evandro Boligon</t>
  </si>
  <si>
    <t xml:space="preserve">CPF: 94162247072</t>
  </si>
  <si>
    <t xml:space="preserve">23081.013799/2015-31</t>
  </si>
  <si>
    <t xml:space="preserve">Faculdade Terra Nordeste - FATENE</t>
  </si>
  <si>
    <t xml:space="preserve">04.676.403/0002-97</t>
  </si>
  <si>
    <t xml:space="preserve">A UFSM e a FATENE concederão, reciprocamente, estágios obrigatórios a alunos regularmente matriculados e que venham frequentando efetivamente seus cursos técnicos, tecnológicos e de graduação</t>
  </si>
  <si>
    <t xml:space="preserve">23081.013844/2015-68</t>
  </si>
  <si>
    <t xml:space="preserve">Fighera e Cia Ltda</t>
  </si>
  <si>
    <t xml:space="preserve">89.045.629/0001-61</t>
  </si>
  <si>
    <t xml:space="preserve">23081.013847/2015-91</t>
  </si>
  <si>
    <t xml:space="preserve">Fix Up Informática</t>
  </si>
  <si>
    <t xml:space="preserve">20.939.042/0001-08</t>
  </si>
  <si>
    <t xml:space="preserve">23081.013900/2015-54</t>
  </si>
  <si>
    <t xml:space="preserve">Fundação Assis Gurgaz</t>
  </si>
  <si>
    <t xml:space="preserve">02.203.539/0001-73</t>
  </si>
  <si>
    <t xml:space="preserve">Departamento de Microbiologia e Parasitologia</t>
  </si>
  <si>
    <t xml:space="preserve">A UFSM e a Fundação Assis Gurgaz concederão reciprocamente, estágios obrigatórios a alunos regularmente matriculados e que venham frequentando efetivamente seus cursos técnicos, tecnológicos e de graduação.</t>
  </si>
  <si>
    <t xml:space="preserve">23081.013901/2015-07</t>
  </si>
  <si>
    <t xml:space="preserve">Geomais Geotecnologia Ltda</t>
  </si>
  <si>
    <t xml:space="preserve">09.391.371/0001-16</t>
  </si>
  <si>
    <t xml:space="preserve">Curso Técnico em Geoprocessamento e Tecnólogo em Geoprocessamento e Curso de Geografia Bacharelado</t>
  </si>
  <si>
    <t xml:space="preserve">23081.014242/2015-18</t>
  </si>
  <si>
    <t xml:space="preserve">Hospital Santa Terezinha de Erechim</t>
  </si>
  <si>
    <t xml:space="preserve">23081.013849/2015-81</t>
  </si>
  <si>
    <t xml:space="preserve">Ideal Tecnologia LTDA</t>
  </si>
  <si>
    <t xml:space="preserve">20.053.883/0001-05</t>
  </si>
  <si>
    <t xml:space="preserve">23081.005495/2015-09</t>
  </si>
  <si>
    <t xml:space="preserve">Instituto Municipal de Ensino Assis Brasil (IMEAB)</t>
  </si>
  <si>
    <t xml:space="preserve">89.966.469/0001-93</t>
  </si>
  <si>
    <t xml:space="preserve">A UFSM e a IMEAB concederão, reciprocamente, estágios obrigatórios a alunos regularmente matriculados e que venham frequentando efetivamente seus cursos técnicos, tecnológicos e de graduação</t>
  </si>
  <si>
    <t xml:space="preserve">23081.016461/2014-51</t>
  </si>
  <si>
    <t xml:space="preserve">Instituto Nacional de Câncer José Alencar Gomes da Silva - INCA / Ministério da Saúde
Estado do Rio grande do Sul/Secretaria de Estado da Saúde do Rio Grande do Sul</t>
  </si>
  <si>
    <t xml:space="preserve">00.394.544/0171-50
87.958.625/0001-49</t>
  </si>
  <si>
    <t xml:space="preserve">Ampliar a capacidade instalada da Unacon com Serviços de Radioterapia, de Hematologia e de Oncologia Pediátrica do HUSM.</t>
  </si>
  <si>
    <t xml:space="preserve">João Batista de Vasconcellos</t>
  </si>
  <si>
    <t xml:space="preserve">Termo de doação de um Acelerador Linear de Fótons e Elétrons e de um Sistema de Planelamento.</t>
  </si>
  <si>
    <t xml:space="preserve">23081.013899/2015-68</t>
  </si>
  <si>
    <t xml:space="preserve">Irineu Armindo Menegazzo - ME</t>
  </si>
  <si>
    <t xml:space="preserve">89.140.297/0001-02</t>
  </si>
  <si>
    <t xml:space="preserve">23081.013903/2015-98</t>
  </si>
  <si>
    <t xml:space="preserve">Itaimbé Imóveis Ltda</t>
  </si>
  <si>
    <t xml:space="preserve">9163462/0001-05</t>
  </si>
  <si>
    <t xml:space="preserve">23081.013953/2015-75</t>
  </si>
  <si>
    <t xml:space="preserve">Itaimbé Máquinas Ltda</t>
  </si>
  <si>
    <t xml:space="preserve">95.621.439/0001-48</t>
  </si>
  <si>
    <t xml:space="preserve">23081.013949/2015-15</t>
  </si>
  <si>
    <t xml:space="preserve">Jonnes Informatização </t>
  </si>
  <si>
    <t xml:space="preserve">10.604.357/0001-32</t>
  </si>
  <si>
    <t xml:space="preserve">23081.013796/2015-06</t>
  </si>
  <si>
    <t xml:space="preserve">Klann Assessoria Contábil</t>
  </si>
  <si>
    <t xml:space="preserve">21.633.341/0001-74</t>
  </si>
  <si>
    <t xml:space="preserve">23081.013952/2015-21</t>
  </si>
  <si>
    <t xml:space="preserve">Lar de Joaquina</t>
  </si>
  <si>
    <t xml:space="preserve">95.613.659/0001-20</t>
  </si>
  <si>
    <t xml:space="preserve">23081.014238/2015-50</t>
  </si>
  <si>
    <t xml:space="preserve">Lilium Recanto</t>
  </si>
  <si>
    <t xml:space="preserve">14.419.467/0001-85</t>
  </si>
  <si>
    <t xml:space="preserve">23081.013950/2015-31</t>
  </si>
  <si>
    <t xml:space="preserve">Mercur S. A.</t>
  </si>
  <si>
    <t xml:space="preserve">93.896.397/0001-22</t>
  </si>
  <si>
    <t xml:space="preserve">Curso de Química Industrial</t>
  </si>
  <si>
    <t xml:space="preserve">23081.013951/2015-66</t>
  </si>
  <si>
    <t xml:space="preserve">Município de Alpestre</t>
  </si>
  <si>
    <t xml:space="preserve">87.612.933/0001-18</t>
  </si>
  <si>
    <t xml:space="preserve">23081.008668/2015-32</t>
  </si>
  <si>
    <t xml:space="preserve">Município de Arvorezinha</t>
  </si>
  <si>
    <t xml:space="preserve">87.612.750/0001-00</t>
  </si>
  <si>
    <t xml:space="preserve">23081.013981/2015-92</t>
  </si>
  <si>
    <t xml:space="preserve">Município de Novo Xingu</t>
  </si>
  <si>
    <t xml:space="preserve">04.207.526/0001-06</t>
  </si>
  <si>
    <t xml:space="preserve">23081.003981/2015-84</t>
  </si>
  <si>
    <t xml:space="preserve">Município de Santa Maria - Realização de Estágio</t>
  </si>
  <si>
    <t xml:space="preserve">CCS/CCR/CESNORS/CCSH</t>
  </si>
  <si>
    <t xml:space="preserve">Curso de Enfermagem, Medicina, Farmácia, Fisioterapia, Terapia Ocupacional, Nutrição, Engenharia Florestal, Administração e Odontologia.</t>
  </si>
  <si>
    <t xml:space="preserve">23081.014043/2015-18</t>
  </si>
  <si>
    <t xml:space="preserve">23081.013983/2015-81</t>
  </si>
  <si>
    <t xml:space="preserve">CAFW/Campus Palmeira das Missões</t>
  </si>
  <si>
    <t xml:space="preserve">Técnico em Informática/ Curso de Nutrição</t>
  </si>
  <si>
    <t xml:space="preserve">23081.013982/2015-37</t>
  </si>
  <si>
    <t xml:space="preserve">Município de Três Palmeiras</t>
  </si>
  <si>
    <t xml:space="preserve">92.399.112/0001-85</t>
  </si>
  <si>
    <t xml:space="preserve">23081.012817/2015-68</t>
  </si>
  <si>
    <t xml:space="preserve">P - Sensor</t>
  </si>
  <si>
    <t xml:space="preserve">20.602.032/0001-74</t>
  </si>
  <si>
    <t xml:space="preserve">23081.012815/2015-79</t>
  </si>
  <si>
    <t xml:space="preserve">Padaria e Confeitaria Shallon</t>
  </si>
  <si>
    <t xml:space="preserve">13.824.854/0001-34</t>
  </si>
  <si>
    <t xml:space="preserve">23081.014044/2015-54</t>
  </si>
  <si>
    <t xml:space="preserve">Planet Informática</t>
  </si>
  <si>
    <t xml:space="preserve">05.698.502/0001-51</t>
  </si>
  <si>
    <t xml:space="preserve">23081.005493/2015-10</t>
  </si>
  <si>
    <t xml:space="preserve">Poder Judiciário do RS</t>
  </si>
  <si>
    <t xml:space="preserve">Alteração do Parágrafo Primeiro, item 2.1, Cláusula Segunda - Do Estágio; A duração do estágio será pelo prazo máximo de 24 meses, ou seja, 2 anos a cada nível, condicionada ao implemento parecer favorável do responsável pelo setor onde o estagiário se encontra lotado, bem como ade aprovação escolar no período anterior.</t>
  </si>
  <si>
    <t xml:space="preserve">23081.014091/2015-06</t>
  </si>
  <si>
    <t xml:space="preserve">Ponto Alto Digital Eletroeletrônicos Ltda</t>
  </si>
  <si>
    <t xml:space="preserve">18.384.721/0001-08</t>
  </si>
  <si>
    <t xml:space="preserve">23081.014093/2015-97</t>
  </si>
  <si>
    <t xml:space="preserve">Potrich Materiais para Construção Ltda</t>
  </si>
  <si>
    <t xml:space="preserve">94.837.572/0001-73</t>
  </si>
  <si>
    <t xml:space="preserve">23081.014046/2015-43</t>
  </si>
  <si>
    <t xml:space="preserve">PRO SUL Tecnologia</t>
  </si>
  <si>
    <t xml:space="preserve">15.060.733/0002-70</t>
  </si>
  <si>
    <t xml:space="preserve">23081.014045/2015-07</t>
  </si>
  <si>
    <t xml:space="preserve">REGUTEC</t>
  </si>
  <si>
    <t xml:space="preserve">04.958.796/0001-40</t>
  </si>
  <si>
    <t xml:space="preserve">23081.014047/2015-98</t>
  </si>
  <si>
    <t xml:space="preserve">RESOUD</t>
  </si>
  <si>
    <t xml:space="preserve">19.857.356/0001-74</t>
  </si>
  <si>
    <t xml:space="preserve">23081.012816/2015-13</t>
  </si>
  <si>
    <t xml:space="preserve">Sabor do Campo</t>
  </si>
  <si>
    <t xml:space="preserve">16.841.096/0001-50</t>
  </si>
  <si>
    <t xml:space="preserve">Curso Técnico em Agroindústria EAD</t>
  </si>
  <si>
    <t xml:space="preserve">23081.014276/2015-11</t>
  </si>
  <si>
    <t xml:space="preserve">Sauter Produtos Alimentícios Ltda - ME</t>
  </si>
  <si>
    <t xml:space="preserve">14.129.201/0001-06</t>
  </si>
  <si>
    <t xml:space="preserve">Curso Técnico Agroindústria - EAD</t>
  </si>
  <si>
    <t xml:space="preserve">23081.014088/2015-84</t>
  </si>
  <si>
    <t xml:space="preserve">Semeador Produtos Agropecuários</t>
  </si>
  <si>
    <t xml:space="preserve">08.927.418/0001-50</t>
  </si>
  <si>
    <t xml:space="preserve">23081.014085/2015-41</t>
  </si>
  <si>
    <t xml:space="preserve">Sonora Sonorizações &amp; Eventos Ltda - ME</t>
  </si>
  <si>
    <t xml:space="preserve">01.322.657/0001-38</t>
  </si>
  <si>
    <t xml:space="preserve">Técnico em Informática p/ Internet</t>
  </si>
  <si>
    <t xml:space="preserve">23081.013984/2015-26</t>
  </si>
  <si>
    <t xml:space="preserve">Stigma Engenharia Ltda</t>
  </si>
  <si>
    <t xml:space="preserve">11.411.681/0002-88</t>
  </si>
  <si>
    <t xml:space="preserve">23081.008032/2014-18</t>
  </si>
  <si>
    <t xml:space="preserve">Superintendência Regional do Departamento de Polícia Federal no Estado do Rio Grande do Sul- SR/DPF/RS</t>
  </si>
  <si>
    <t xml:space="preserve">Curso - Programa PG de Química</t>
  </si>
  <si>
    <t xml:space="preserve">A cooperação técnica e operacional entre os partícipes com vistas ao desenvolvimento de projetos e ações de interesse comum, voltados para o treinamento de recursos humanos, desenvolvimento e compartilhamento de tecnologias e informações bem como planejamento e desenvolvimento institucional</t>
  </si>
  <si>
    <t xml:space="preserve">Ayrton Figueiredo Martins</t>
  </si>
  <si>
    <t xml:space="preserve">Continuidade do presente Protocolo a continuidade da execução do programa "Carbono Neutro"desenvolvido nacionalmente pela Polícia Federal, que no âmbito da circunscrição da Delegacia de Polícia Federal em Santa Maria/RS conta com a parceria da UFSM.</t>
  </si>
  <si>
    <t xml:space="preserve">23081.014083/2015-51</t>
  </si>
  <si>
    <t xml:space="preserve">23081.004827/2015-20</t>
  </si>
  <si>
    <t xml:space="preserve">Universidad Nacional de Colombia</t>
  </si>
  <si>
    <t xml:space="preserve">Acordo Marco de Cooperação </t>
  </si>
  <si>
    <t xml:space="preserve">Unir esforços entre a Faculdade de Ciências Agrárias da Universidad Nacional e o Centro de Ciências Rurais da UFSM, para efetuar ações conjuntas em temas de interesse recíproco para cada uma das partes, nas áreas de pesquisa, extensão, assistências técnicas, administrativa e acadêmica e em todas as demais formas de ação universitária.</t>
  </si>
  <si>
    <t xml:space="preserve">Julio Viegas</t>
  </si>
  <si>
    <t xml:space="preserve">23081.014132/2015-56</t>
  </si>
  <si>
    <t xml:space="preserve">A UFSM/HUSM concederá estágio obrigatório a alunos regularmente matriculados na UNOCHAPECÓ e que venham frequentando efetivamente o curso de graduação em Medicina, preservando, primeiramente, o interesse do HUSM.</t>
  </si>
  <si>
    <t xml:space="preserve">Prorrogar vigência até 14 de agosto de 2018</t>
  </si>
  <si>
    <t xml:space="preserve">Prorrogar vigência por 24 meses a partir de 14 de agosto de 2018.</t>
  </si>
  <si>
    <t xml:space="preserve">23081.008125/2015-15</t>
  </si>
  <si>
    <t xml:space="preserve">Universidade de Santiago de Compostela (Espanha)</t>
  </si>
  <si>
    <t xml:space="preserve">Promover o desenvolvimento e a difusão da cultura e, em particula, o desenvolvimento do ensino superior de graduação e pós-graduação e a investigação científica e tecnológica.</t>
  </si>
  <si>
    <t xml:space="preserve">23081.014278/2015-00</t>
  </si>
  <si>
    <t xml:space="preserve">Universidade de Uberaba - UNIUBE</t>
  </si>
  <si>
    <t xml:space="preserve">25.452.301/0001-87</t>
  </si>
  <si>
    <t xml:space="preserve">Permitir o estágio de estudantes dos Cursos de Graduação oferecidos pela UNIUBE em atividades especializadas, e dos estudantes da UFSM, mediante realização de tarefas técnicas específicas nos Termos de Compromisso.</t>
  </si>
  <si>
    <t xml:space="preserve">23081.014279/2015-46</t>
  </si>
  <si>
    <t xml:space="preserve">Universidade do Sul de Santa Catarina - UNISUL</t>
  </si>
  <si>
    <t xml:space="preserve">86.445.293/0001-36</t>
  </si>
  <si>
    <t xml:space="preserve">A UFSM e a UNISUL concederão, reciprocamente, estágios obrigatórios a alunos regularmente matriculados e que venham frequentando efetivamente seus cursos técnicos, tecnológicos e de graduação</t>
  </si>
  <si>
    <t xml:space="preserve">23081.008974/2015-79</t>
  </si>
  <si>
    <t xml:space="preserve">University of Nothingham</t>
  </si>
  <si>
    <t xml:space="preserve">Estabelecer uma afiliação entre a UFSM e a University of Nothingham, Reino Unido para implementar um programa de intercâmbio de alunos da Faculdade de Artes.</t>
  </si>
  <si>
    <t xml:space="preserve">23081.014133/2015-09</t>
  </si>
  <si>
    <t xml:space="preserve">Zanchin Licenciadora</t>
  </si>
  <si>
    <t xml:space="preserve">21.990.982/0001-86</t>
  </si>
  <si>
    <t xml:space="preserve">Curso Técnico Agrícola Subsequente</t>
  </si>
  <si>
    <t xml:space="preserve">23081.017205/2018-12</t>
  </si>
  <si>
    <t xml:space="preserve">Molnlycke Health Care AB </t>
  </si>
  <si>
    <t xml:space="preserve">Curso programa PG em Enfermagem </t>
  </si>
  <si>
    <t xml:space="preserve">Acordo de Apoio Financeiro </t>
  </si>
  <si>
    <t xml:space="preserve">Alteração da Minuta de Convênio no Anexo A.</t>
  </si>
  <si>
    <t xml:space="preserve">Suzinara Beatriz Soares de Lima </t>
  </si>
  <si>
    <t xml:space="preserve">Molnlycke Helth Care AB </t>
  </si>
  <si>
    <t xml:space="preserve">Curso-Progama PG em Enfermagem</t>
  </si>
  <si>
    <t xml:space="preserve">Mölnlycke pelo presente concorda em apoiar fianceiramente o estudo e fornecer à instituição o equipamento e se aplicável produtos necessários para que o pesquisador patrocinador realize o estudo. </t>
  </si>
</sst>
</file>

<file path=xl/styles.xml><?xml version="1.0" encoding="utf-8"?>
<styleSheet xmlns="http://schemas.openxmlformats.org/spreadsheetml/2006/main">
  <numFmts count="14">
    <numFmt numFmtId="164" formatCode="General"/>
    <numFmt numFmtId="165" formatCode="_(&quot;R$ &quot;* #,##0.00_);_(&quot;R$ &quot;* \(#,##0.00\);_(&quot;R$ &quot;* \-??_);_(@_)"/>
    <numFmt numFmtId="166" formatCode="&quot;R$ &quot;#,##0.00"/>
    <numFmt numFmtId="167" formatCode="[$-F800]dddd&quot;, &quot;mmmm\ dd&quot;, &quot;yyyy"/>
    <numFmt numFmtId="168" formatCode="&quot;R$ &quot;#,##0.00"/>
    <numFmt numFmtId="169" formatCode="@"/>
    <numFmt numFmtId="170" formatCode="#,##0.00;[RED]#,##0.00"/>
    <numFmt numFmtId="171" formatCode="dd/mm/yyyy"/>
    <numFmt numFmtId="172" formatCode="General"/>
    <numFmt numFmtId="173" formatCode="#,##0"/>
    <numFmt numFmtId="174" formatCode="&quot;R$ &quot;#,##0.00;[RED]&quot;-R$ &quot;#,##0.00"/>
    <numFmt numFmtId="175" formatCode="_-&quot;R$ &quot;* #,##0.00_-;&quot;-R$ &quot;* #,##0.00_-;_-&quot;R$ &quot;* \-??_-;_-@_-"/>
    <numFmt numFmtId="176" formatCode="dd/mmm"/>
    <numFmt numFmtId="177" formatCode="mm/yy"/>
  </numFmts>
  <fonts count="50">
    <font>
      <sz val="10"/>
      <name val="Arial"/>
      <family val="0"/>
    </font>
    <font>
      <sz val="10"/>
      <name val="Arial"/>
      <family val="0"/>
    </font>
    <font>
      <sz val="10"/>
      <name val="Arial"/>
      <family val="0"/>
    </font>
    <font>
      <sz val="10"/>
      <name val="Arial"/>
      <family val="0"/>
    </font>
    <font>
      <u val="single"/>
      <sz val="10"/>
      <color rgb="FF0000FF"/>
      <name val="Arial"/>
      <family val="2"/>
    </font>
    <font>
      <sz val="10"/>
      <name val="Arial"/>
      <family val="2"/>
    </font>
    <font>
      <sz val="11"/>
      <color rgb="FF000000"/>
      <name val="Calibri"/>
      <family val="2"/>
    </font>
    <font>
      <b val="true"/>
      <sz val="11"/>
      <name val="Arial"/>
      <family val="2"/>
    </font>
    <font>
      <sz val="12"/>
      <name val="Arial"/>
      <family val="2"/>
    </font>
    <font>
      <b val="true"/>
      <sz val="12"/>
      <name val="Arial"/>
      <family val="2"/>
    </font>
    <font>
      <sz val="11"/>
      <name val="Arial"/>
      <family val="2"/>
    </font>
    <font>
      <u val="single"/>
      <sz val="10"/>
      <name val="Arial"/>
      <family val="2"/>
    </font>
    <font>
      <i val="true"/>
      <sz val="16"/>
      <name val="Arial"/>
      <family val="2"/>
    </font>
    <font>
      <i val="true"/>
      <sz val="11"/>
      <name val="Arial"/>
      <family val="2"/>
    </font>
    <font>
      <u val="single"/>
      <sz val="11"/>
      <name val="Arial"/>
      <family val="2"/>
    </font>
    <font>
      <sz val="11"/>
      <color rgb="FF000000"/>
      <name val="Arial"/>
      <family val="2"/>
    </font>
    <font>
      <b val="true"/>
      <sz val="10"/>
      <name val="Arial"/>
      <family val="2"/>
    </font>
    <font>
      <sz val="10"/>
      <color rgb="FF000000"/>
      <name val="Inherit"/>
      <family val="0"/>
    </font>
    <font>
      <sz val="12"/>
      <color rgb="FF000000"/>
      <name val="Arial"/>
      <family val="2"/>
    </font>
    <font>
      <sz val="10"/>
      <color rgb="FF000000"/>
      <name val="Calibri"/>
      <family val="2"/>
    </font>
    <font>
      <sz val="10"/>
      <color rgb="FF000000"/>
      <name val="Arial"/>
      <family val="2"/>
    </font>
    <font>
      <sz val="10"/>
      <color rgb="FFFF0000"/>
      <name val="Arial"/>
      <family val="2"/>
    </font>
    <font>
      <sz val="12"/>
      <color rgb="FF000000"/>
      <name val="Times New Roman"/>
      <family val="1"/>
    </font>
    <font>
      <sz val="12"/>
      <name val="Calibri"/>
      <family val="2"/>
    </font>
    <font>
      <sz val="11"/>
      <color rgb="FFFF0000"/>
      <name val="Arial"/>
      <family val="2"/>
    </font>
    <font>
      <sz val="12"/>
      <color rgb="FF000000"/>
      <name val="Arial Narrow"/>
      <family val="2"/>
    </font>
    <font>
      <b val="true"/>
      <sz val="12"/>
      <color rgb="FF000000"/>
      <name val="Arial Narrow"/>
      <family val="2"/>
    </font>
    <font>
      <b val="true"/>
      <i val="true"/>
      <sz val="10"/>
      <name val="Arial"/>
      <family val="2"/>
    </font>
    <font>
      <i val="true"/>
      <sz val="11"/>
      <color rgb="FF000000"/>
      <name val="Calibri"/>
      <family val="2"/>
    </font>
    <font>
      <i val="true"/>
      <sz val="10"/>
      <name val="Arial"/>
      <family val="2"/>
    </font>
    <font>
      <b val="true"/>
      <sz val="10"/>
      <color rgb="FF000000"/>
      <name val="Arial"/>
      <family val="2"/>
    </font>
    <font>
      <sz val="10"/>
      <color rgb="FF333333"/>
      <name val="Arial"/>
      <family val="2"/>
    </font>
    <font>
      <sz val="9"/>
      <name val="Arial"/>
      <family val="2"/>
    </font>
    <font>
      <b val="true"/>
      <sz val="9"/>
      <name val="Arial"/>
      <family val="2"/>
    </font>
    <font>
      <b val="true"/>
      <sz val="12"/>
      <name val="Calibri"/>
      <family val="2"/>
    </font>
    <font>
      <b val="true"/>
      <sz val="11"/>
      <color rgb="FF000000"/>
      <name val="Arial"/>
      <family val="2"/>
    </font>
    <font>
      <sz val="10"/>
      <color rgb="FFC0C0C0"/>
      <name val="Arial"/>
      <family val="2"/>
    </font>
    <font>
      <sz val="7"/>
      <name val="Times New Roman"/>
      <family val="1"/>
    </font>
    <font>
      <sz val="10"/>
      <name val="Times New Roman"/>
      <family val="1"/>
    </font>
    <font>
      <sz val="10"/>
      <name val="Calibri"/>
      <family val="2"/>
    </font>
    <font>
      <sz val="10"/>
      <name val="Trebuchet MS"/>
      <family val="2"/>
    </font>
    <font>
      <sz val="11"/>
      <name val="Calibri"/>
      <family val="2"/>
    </font>
    <font>
      <b val="true"/>
      <sz val="11"/>
      <name val="Calibri"/>
      <family val="2"/>
    </font>
    <font>
      <sz val="11"/>
      <name val="Times New Roman"/>
      <family val="1"/>
    </font>
    <font>
      <b val="true"/>
      <sz val="11"/>
      <name val="Times New Roman"/>
      <family val="1"/>
    </font>
    <font>
      <b val="true"/>
      <sz val="11"/>
      <color rgb="FF000000"/>
      <name val="Times New Roman"/>
      <family val="1"/>
    </font>
    <font>
      <sz val="12"/>
      <name val="Times New Roman"/>
      <family val="1"/>
    </font>
    <font>
      <b val="true"/>
      <sz val="12"/>
      <name val="Times New Roman"/>
      <family val="1"/>
    </font>
    <font>
      <sz val="12"/>
      <color rgb="FF000000"/>
      <name val="ZapfHumnst BT"/>
      <family val="0"/>
    </font>
    <font>
      <b val="true"/>
      <sz val="12"/>
      <color rgb="FF000000"/>
      <name val="Times New Roman"/>
      <family val="1"/>
    </font>
  </fonts>
  <fills count="9">
    <fill>
      <patternFill patternType="none"/>
    </fill>
    <fill>
      <patternFill patternType="gray125"/>
    </fill>
    <fill>
      <patternFill patternType="solid">
        <fgColor rgb="FFFFFFFF"/>
        <bgColor rgb="FFFFFFCC"/>
      </patternFill>
    </fill>
    <fill>
      <patternFill patternType="solid">
        <fgColor rgb="FF99CCFF"/>
        <bgColor rgb="FFCCCCFF"/>
      </patternFill>
    </fill>
    <fill>
      <patternFill patternType="solid">
        <fgColor rgb="FF333399"/>
        <bgColor rgb="FF003366"/>
      </patternFill>
    </fill>
    <fill>
      <patternFill patternType="solid">
        <fgColor rgb="FF800080"/>
        <bgColor rgb="FF800080"/>
      </patternFill>
    </fill>
    <fill>
      <patternFill patternType="solid">
        <fgColor rgb="FFFFFF00"/>
        <bgColor rgb="FFFFFF00"/>
      </patternFill>
    </fill>
    <fill>
      <patternFill patternType="solid">
        <fgColor rgb="FFFF0000"/>
        <bgColor rgb="FF993300"/>
      </patternFill>
    </fill>
    <fill>
      <patternFill patternType="solid">
        <fgColor rgb="FF0066CC"/>
        <bgColor rgb="FF008080"/>
      </patternFill>
    </fill>
  </fills>
  <borders count="17">
    <border diagonalUp="false" diagonalDown="false">
      <left/>
      <right/>
      <top/>
      <bottom/>
      <diagonal/>
    </border>
    <border diagonalUp="false" diagonalDown="false">
      <left/>
      <right/>
      <top/>
      <bottom style="medium"/>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bottom style="medium">
        <color rgb="FFC0C0C0"/>
      </bottom>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4" fontId="4" fillId="0" borderId="0" applyFont="true" applyBorder="false" applyAlignment="false" applyProtection="false"/>
    <xf numFmtId="165"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63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7" fontId="9" fillId="2" borderId="0" xfId="0" applyFont="true" applyBorder="tru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10" fillId="2" borderId="0" xfId="0" applyFont="true" applyBorder="false" applyAlignment="true" applyProtection="false">
      <alignment horizontal="left" vertical="bottom" textRotation="0" wrapText="tru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6" fontId="10" fillId="2"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left"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10"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8" fontId="10"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4" fontId="12" fillId="2" borderId="0" xfId="0" applyFont="true" applyBorder="true" applyAlignment="true" applyProtection="false">
      <alignment horizontal="center" vertical="center" textRotation="0" wrapText="false" indent="0" shrinkToFit="false"/>
      <protection locked="true" hidden="false"/>
    </xf>
    <xf numFmtId="164" fontId="13" fillId="2" borderId="0" xfId="0" applyFont="true" applyBorder="true" applyAlignment="true" applyProtection="false">
      <alignment horizontal="center" vertical="center" textRotation="0" wrapText="false" indent="0" shrinkToFit="false"/>
      <protection locked="true" hidden="false"/>
    </xf>
    <xf numFmtId="169" fontId="10" fillId="2" borderId="0" xfId="0" applyFont="true" applyBorder="false" applyAlignment="true" applyProtection="false">
      <alignment horizontal="center" vertical="center" textRotation="0" wrapText="false" indent="0" shrinkToFit="false"/>
      <protection locked="true" hidden="false"/>
    </xf>
    <xf numFmtId="166" fontId="10" fillId="0" borderId="0" xfId="0" applyFont="true" applyBorder="false" applyAlignment="false" applyProtection="false">
      <alignment horizontal="general" vertical="bottom" textRotation="0" wrapText="false" indent="0" shrinkToFit="false"/>
      <protection locked="true" hidden="false"/>
    </xf>
    <xf numFmtId="168" fontId="10" fillId="2"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8" fontId="15" fillId="0" borderId="0" xfId="0" applyFont="true" applyBorder="fals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center" vertical="center" textRotation="0" wrapText="fals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64" fontId="16" fillId="3" borderId="2" xfId="0" applyFont="true" applyBorder="true" applyAlignment="true" applyProtection="false">
      <alignment horizontal="center" vertical="center" textRotation="0" wrapText="false" indent="0" shrinkToFit="false"/>
      <protection locked="true" hidden="false"/>
    </xf>
    <xf numFmtId="164" fontId="16" fillId="3" borderId="2" xfId="0" applyFont="true" applyBorder="true" applyAlignment="true" applyProtection="false">
      <alignment horizontal="center" vertical="bottom" textRotation="0" wrapText="false" indent="0" shrinkToFit="false"/>
      <protection locked="true" hidden="false"/>
    </xf>
    <xf numFmtId="164" fontId="16" fillId="3" borderId="2" xfId="0" applyFont="true" applyBorder="true" applyAlignment="true" applyProtection="false">
      <alignment horizontal="left" vertical="bottom" textRotation="0" wrapText="false" indent="0" shrinkToFit="false"/>
      <protection locked="true" hidden="false"/>
    </xf>
    <xf numFmtId="164" fontId="16" fillId="3" borderId="2" xfId="0" applyFont="true" applyBorder="true" applyAlignment="true" applyProtection="false">
      <alignment horizontal="center" vertical="bottom" textRotation="0" wrapText="true" indent="0" shrinkToFit="false"/>
      <protection locked="true" hidden="false"/>
    </xf>
    <xf numFmtId="166" fontId="16" fillId="3" borderId="2" xfId="0" applyFont="true" applyBorder="true" applyAlignment="true" applyProtection="false">
      <alignment horizontal="center" vertical="center" textRotation="0" wrapText="false" indent="0" shrinkToFit="false"/>
      <protection locked="true" hidden="false"/>
    </xf>
    <xf numFmtId="170" fontId="16" fillId="3" borderId="2" xfId="0" applyFont="true" applyBorder="true" applyAlignment="true" applyProtection="false">
      <alignment horizontal="center" vertical="center" textRotation="0" wrapText="false" indent="0" shrinkToFit="false"/>
      <protection locked="true" hidden="false"/>
    </xf>
    <xf numFmtId="164" fontId="16" fillId="3" borderId="3" xfId="0" applyFont="true" applyBorder="true" applyAlignment="true" applyProtection="false">
      <alignment horizontal="center" vertical="bottom" textRotation="0" wrapText="false" indent="0" shrinkToFit="false"/>
      <protection locked="true" hidden="false"/>
    </xf>
    <xf numFmtId="164" fontId="10" fillId="4" borderId="3" xfId="0" applyFont="true" applyBorder="true" applyAlignment="false" applyProtection="false">
      <alignment horizontal="general" vertical="bottom" textRotation="0" wrapText="false" indent="0" shrinkToFit="false"/>
      <protection locked="true" hidden="false"/>
    </xf>
    <xf numFmtId="164" fontId="5" fillId="5" borderId="3" xfId="0" applyFont="true" applyBorder="true" applyAlignment="true" applyProtection="false">
      <alignment horizontal="center" vertical="center" textRotation="0" wrapText="false" indent="0" shrinkToFit="false"/>
      <protection locked="true" hidden="false"/>
    </xf>
    <xf numFmtId="171" fontId="0" fillId="5" borderId="3" xfId="0" applyFont="fals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left" vertical="center" textRotation="0" wrapText="false" indent="0" shrinkToFit="false"/>
      <protection locked="true" hidden="false"/>
    </xf>
    <xf numFmtId="164" fontId="0" fillId="5" borderId="3" xfId="0" applyFont="fals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center" vertical="center" textRotation="0" wrapText="true" indent="0" shrinkToFit="false"/>
      <protection locked="true" hidden="false"/>
    </xf>
    <xf numFmtId="164" fontId="5" fillId="5" borderId="3" xfId="0" applyFont="true" applyBorder="true" applyAlignment="true" applyProtection="false">
      <alignment horizontal="left" vertical="center" textRotation="0" wrapText="true" indent="0" shrinkToFit="false"/>
      <protection locked="true" hidden="false"/>
    </xf>
    <xf numFmtId="166" fontId="0" fillId="5" borderId="3" xfId="0" applyFont="fals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72" fontId="0" fillId="0" borderId="3" xfId="0" applyFont="false" applyBorder="true" applyAlignment="true" applyProtection="false">
      <alignment horizontal="center" vertical="center" textRotation="0" wrapText="false" indent="0" shrinkToFit="false"/>
      <protection locked="true" hidden="false"/>
    </xf>
    <xf numFmtId="168" fontId="0" fillId="0" borderId="3" xfId="0" applyFont="false" applyBorder="true" applyAlignment="true" applyProtection="false">
      <alignment horizontal="general" vertical="center" textRotation="0" wrapText="fals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18" fillId="0" borderId="3" xfId="0" applyFont="true" applyBorder="true" applyAlignment="true" applyProtection="false">
      <alignment horizontal="general" vertical="center" textRotation="0" wrapText="true" indent="0" shrinkToFit="false"/>
      <protection locked="true" hidden="false"/>
    </xf>
    <xf numFmtId="164" fontId="6" fillId="0" borderId="3" xfId="25" applyFont="true" applyBorder="true" applyAlignment="true" applyProtection="false">
      <alignment horizontal="center" vertical="center"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5" fillId="0" borderId="3" xfId="26" applyFont="true" applyBorder="true" applyAlignment="true" applyProtection="false">
      <alignment horizontal="center" vertical="center" textRotation="0" wrapText="false" indent="0" shrinkToFit="false"/>
      <protection locked="true" hidden="false"/>
    </xf>
    <xf numFmtId="164" fontId="18" fillId="0" borderId="3" xfId="0" applyFont="true" applyBorder="true" applyAlignment="true" applyProtection="false">
      <alignment horizontal="center" vertical="center" textRotation="0" wrapText="true" indent="0" shrinkToFit="false"/>
      <protection locked="true" hidden="false"/>
    </xf>
    <xf numFmtId="164" fontId="5" fillId="0" borderId="3" xfId="26"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general" vertical="bottom" textRotation="0" wrapText="true" indent="0" shrinkToFit="false"/>
      <protection locked="true" hidden="false"/>
    </xf>
    <xf numFmtId="171" fontId="0" fillId="0" borderId="3" xfId="0" applyFont="false" applyBorder="true" applyAlignment="true" applyProtection="false">
      <alignment horizontal="center" vertical="center" textRotation="0" wrapText="false" indent="0" shrinkToFit="false"/>
      <protection locked="true" hidden="false"/>
    </xf>
    <xf numFmtId="166" fontId="0" fillId="0" borderId="3" xfId="0" applyFont="fals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3" xfId="26"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71" fontId="0" fillId="0" borderId="3" xfId="0" applyFont="false" applyBorder="true" applyAlignment="true" applyProtection="false">
      <alignment horizontal="center" vertical="center" textRotation="0" wrapText="false" indent="0" shrinkToFit="false"/>
      <protection locked="true" hidden="false"/>
    </xf>
    <xf numFmtId="164" fontId="18" fillId="0" borderId="3" xfId="0" applyFont="true" applyBorder="true" applyAlignment="true" applyProtection="false">
      <alignment horizontal="general" vertical="center" textRotation="0" wrapText="tru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general" vertical="bottom" textRotation="0" wrapText="true" indent="0" shrinkToFit="false"/>
      <protection locked="true" hidden="false"/>
    </xf>
    <xf numFmtId="166" fontId="0" fillId="0" borderId="3" xfId="0" applyFont="false" applyBorder="true" applyAlignment="true" applyProtection="false">
      <alignment horizontal="center" vertical="center" textRotation="0" wrapText="false" indent="0" shrinkToFit="false"/>
      <protection locked="true" hidden="false"/>
    </xf>
    <xf numFmtId="164" fontId="18" fillId="0" borderId="3" xfId="0" applyFont="true" applyBorder="true" applyAlignment="true" applyProtection="false">
      <alignment horizontal="center" vertical="center" textRotation="0" wrapText="false" indent="0" shrinkToFit="false"/>
      <protection locked="true" hidden="false"/>
    </xf>
    <xf numFmtId="164" fontId="17" fillId="0" borderId="3" xfId="0" applyFont="true" applyBorder="true" applyAlignment="true" applyProtection="false">
      <alignment horizontal="general" vertical="center" textRotation="0" wrapText="true" indent="0" shrinkToFit="false"/>
      <protection locked="true" hidden="false"/>
    </xf>
    <xf numFmtId="171" fontId="19"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18"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justify" vertical="center"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6" fontId="0" fillId="0" borderId="3" xfId="0" applyFont="false" applyBorder="true" applyAlignment="false" applyProtection="false">
      <alignment horizontal="general" vertical="bottom" textRotation="0" wrapText="false" indent="0" shrinkToFit="false"/>
      <protection locked="true" hidden="false"/>
    </xf>
    <xf numFmtId="173" fontId="17"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71" fontId="0"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fals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justify" vertical="center" textRotation="0" wrapText="true" indent="0" shrinkToFit="false"/>
      <protection locked="true" hidden="false"/>
    </xf>
    <xf numFmtId="171" fontId="5" fillId="0" borderId="3" xfId="0" applyFont="true" applyBorder="true" applyAlignment="true" applyProtection="false">
      <alignment horizontal="center" vertical="center" textRotation="0" wrapText="true" indent="0" shrinkToFit="false"/>
      <protection locked="true" hidden="false"/>
    </xf>
    <xf numFmtId="166"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8" fontId="0" fillId="5" borderId="3" xfId="0" applyFont="false" applyBorder="true" applyAlignment="true" applyProtection="false">
      <alignment horizontal="general" vertical="center" textRotation="0" wrapText="false" indent="0" shrinkToFit="false"/>
      <protection locked="true" hidden="false"/>
    </xf>
    <xf numFmtId="164" fontId="18" fillId="0" borderId="3" xfId="0"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true">
      <alignment horizontal="general" vertical="bottom" textRotation="0" wrapText="true" indent="0" shrinkToFit="false"/>
      <protection locked="fals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0" fillId="5" borderId="3" xfId="0" applyFont="true" applyBorder="true" applyAlignment="true" applyProtection="true">
      <alignment horizontal="center" vertical="center" textRotation="0" wrapText="false" indent="0" shrinkToFit="false"/>
      <protection locked="false" hidden="false"/>
    </xf>
    <xf numFmtId="171" fontId="0" fillId="5" borderId="3" xfId="0" applyFont="false" applyBorder="true" applyAlignment="true" applyProtection="true">
      <alignment horizontal="center" vertical="center" textRotation="0" wrapText="false" indent="0" shrinkToFit="false"/>
      <protection locked="false" hidden="false"/>
    </xf>
    <xf numFmtId="164" fontId="0" fillId="5" borderId="3" xfId="0" applyFont="true" applyBorder="true" applyAlignment="true" applyProtection="true">
      <alignment horizontal="left" vertical="center" textRotation="0" wrapText="false" indent="0" shrinkToFit="false"/>
      <protection locked="false" hidden="false"/>
    </xf>
    <xf numFmtId="164" fontId="0" fillId="5" borderId="3" xfId="0" applyFont="true" applyBorder="true" applyAlignment="true" applyProtection="true">
      <alignment horizontal="general" vertical="bottom" textRotation="0" wrapText="true" indent="0" shrinkToFit="false"/>
      <protection locked="false" hidden="false"/>
    </xf>
    <xf numFmtId="164" fontId="5" fillId="5" borderId="3" xfId="0" applyFont="true" applyBorder="tru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tru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false" hidden="false"/>
    </xf>
    <xf numFmtId="171" fontId="0" fillId="0" borderId="3" xfId="0" applyFont="false" applyBorder="true" applyAlignment="true" applyProtection="true">
      <alignment horizontal="center" vertical="center" textRotation="0" wrapText="false" indent="0" shrinkToFit="false"/>
      <protection locked="false" hidden="false"/>
    </xf>
    <xf numFmtId="164" fontId="0" fillId="0" borderId="3" xfId="0" applyFont="true" applyBorder="true" applyAlignment="true" applyProtection="true">
      <alignment horizontal="left" vertical="center" textRotation="0" wrapText="false" indent="0" shrinkToFit="false"/>
      <protection locked="false" hidden="false"/>
    </xf>
    <xf numFmtId="164" fontId="0" fillId="0" borderId="3" xfId="0" applyFont="false" applyBorder="true" applyAlignment="false" applyProtection="true">
      <alignment horizontal="general" vertical="bottom" textRotation="0" wrapText="false" indent="0" shrinkToFit="false"/>
      <protection locked="false" hidden="false"/>
    </xf>
    <xf numFmtId="164" fontId="5" fillId="4" borderId="3" xfId="0" applyFont="true" applyBorder="true" applyAlignment="true" applyProtection="false">
      <alignment horizontal="general" vertical="center" textRotation="0" wrapText="true" indent="0" shrinkToFit="false"/>
      <protection locked="true" hidden="false"/>
    </xf>
    <xf numFmtId="164" fontId="5" fillId="4" borderId="3" xfId="26" applyFont="true" applyBorder="true" applyAlignment="true" applyProtection="false">
      <alignment horizontal="center" vertical="center" textRotation="0" wrapText="false" indent="0" shrinkToFit="false"/>
      <protection locked="true" hidden="false"/>
    </xf>
    <xf numFmtId="171" fontId="5" fillId="2"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true" indent="0" shrinkToFit="false"/>
      <protection locked="false" hidden="false"/>
    </xf>
    <xf numFmtId="173" fontId="5"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left" vertical="bottom" textRotation="0" wrapText="tru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5" fillId="0" borderId="3" xfId="0" applyFont="true" applyBorder="true" applyAlignment="true" applyProtection="false">
      <alignment horizontal="general" vertical="top" textRotation="0" wrapText="true" indent="0" shrinkToFit="false"/>
      <protection locked="true" hidden="false"/>
    </xf>
    <xf numFmtId="168" fontId="0" fillId="0" borderId="3"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false" hidden="false"/>
    </xf>
    <xf numFmtId="164" fontId="0" fillId="2" borderId="3" xfId="0" applyFont="true" applyBorder="true" applyAlignment="true" applyProtection="false">
      <alignment horizontal="center" vertical="center" textRotation="0" wrapText="false" indent="0" shrinkToFit="false"/>
      <protection locked="true" hidden="false"/>
    </xf>
    <xf numFmtId="171" fontId="0" fillId="2" borderId="3" xfId="0" applyFont="false" applyBorder="true" applyAlignment="true" applyProtection="false">
      <alignment horizontal="center" vertical="center" textRotation="0" wrapText="false" indent="0" shrinkToFit="false"/>
      <protection locked="true" hidden="false"/>
    </xf>
    <xf numFmtId="164" fontId="0" fillId="2" borderId="3"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true" applyProtection="false">
      <alignment horizontal="center" vertical="center" textRotation="0" wrapText="true" indent="0" shrinkToFit="false"/>
      <protection locked="true" hidden="false"/>
    </xf>
    <xf numFmtId="164" fontId="0" fillId="2" borderId="3" xfId="0" applyFont="true" applyBorder="true" applyAlignment="true" applyProtection="false">
      <alignment horizontal="center" vertical="center" textRotation="0" wrapText="true" indent="0" shrinkToFit="false"/>
      <protection locked="true" hidden="false"/>
    </xf>
    <xf numFmtId="164" fontId="5" fillId="2" borderId="3" xfId="0" applyFont="true" applyBorder="true" applyAlignment="true" applyProtection="false">
      <alignment horizontal="justify" vertical="center" textRotation="0" wrapText="true" indent="0" shrinkToFit="false"/>
      <protection locked="true" hidden="false"/>
    </xf>
    <xf numFmtId="166" fontId="0" fillId="2" borderId="3" xfId="0" applyFont="fals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71" fontId="0" fillId="0" borderId="3" xfId="0" applyFont="false" applyBorder="true" applyAlignment="true" applyProtection="false">
      <alignment horizontal="general" vertical="center" textRotation="0" wrapText="fals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66" fontId="5" fillId="0" borderId="0" xfId="0" applyFont="true" applyBorder="true" applyAlignment="true" applyProtection="false">
      <alignment horizontal="center" vertical="center" textRotation="0" wrapText="false" indent="0" shrinkToFit="false"/>
      <protection locked="true" hidden="false"/>
    </xf>
    <xf numFmtId="174" fontId="0" fillId="0" borderId="3" xfId="0" applyFont="fals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6" fontId="0" fillId="0" borderId="3" xfId="0" applyFont="false" applyBorder="true" applyAlignment="false" applyProtection="false">
      <alignment horizontal="general" vertical="bottom" textRotation="0" wrapText="false" indent="0" shrinkToFit="false"/>
      <protection locked="true" hidden="false"/>
    </xf>
    <xf numFmtId="173" fontId="5" fillId="0" borderId="3"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73" fontId="5" fillId="0" borderId="0" xfId="0" applyFont="true" applyBorder="true" applyAlignment="true" applyProtection="false">
      <alignment horizontal="center" vertical="center" textRotation="0" wrapText="false" indent="0" shrinkToFit="false"/>
      <protection locked="true" hidden="false"/>
    </xf>
    <xf numFmtId="171" fontId="0" fillId="5" borderId="3" xfId="0" applyFont="false" applyBorder="true" applyAlignment="true" applyProtection="false">
      <alignment horizontal="general" vertical="center" textRotation="0" wrapText="false" indent="0" shrinkToFit="false"/>
      <protection locked="true" hidden="false"/>
    </xf>
    <xf numFmtId="164" fontId="0" fillId="5" borderId="3" xfId="0" applyFont="true" applyBorder="true" applyAlignment="true" applyProtection="false">
      <alignment horizontal="left" vertical="center" textRotation="0" wrapText="false" indent="0" shrinkToFit="false"/>
      <protection locked="true" hidden="false"/>
    </xf>
    <xf numFmtId="164" fontId="5" fillId="5" borderId="3" xfId="0" applyFont="true" applyBorder="true" applyAlignment="true" applyProtection="false">
      <alignment horizontal="left" vertical="bottom" textRotation="0" wrapText="true" indent="0" shrinkToFit="false"/>
      <protection locked="true" hidden="false"/>
    </xf>
    <xf numFmtId="166" fontId="0" fillId="5" borderId="3" xfId="0" applyFont="fals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4" fontId="18" fillId="0" borderId="3"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64" fontId="5" fillId="0" borderId="0" xfId="26"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true">
      <alignment horizontal="center" vertical="center" textRotation="0" wrapText="false" indent="0" shrinkToFit="false"/>
      <protection locked="false" hidden="false"/>
    </xf>
    <xf numFmtId="164" fontId="17" fillId="0" borderId="3" xfId="25" applyFont="true" applyBorder="true" applyAlignment="true" applyProtection="false">
      <alignment horizontal="center" vertical="center" textRotation="0" wrapText="true" indent="0" shrinkToFit="false"/>
      <protection locked="true" hidden="false"/>
    </xf>
    <xf numFmtId="171" fontId="6" fillId="0" borderId="3" xfId="25" applyFont="false" applyBorder="true" applyAlignment="true" applyProtection="false">
      <alignment horizontal="center" vertical="center" textRotation="0" wrapText="false" indent="0" shrinkToFit="false"/>
      <protection locked="true" hidden="false"/>
    </xf>
    <xf numFmtId="164" fontId="6" fillId="0" borderId="3" xfId="25" applyFont="true" applyBorder="true" applyAlignment="true" applyProtection="false">
      <alignment horizontal="general" vertical="center" textRotation="0" wrapText="false" indent="0" shrinkToFit="false"/>
      <protection locked="true" hidden="false"/>
    </xf>
    <xf numFmtId="164" fontId="6" fillId="0" borderId="3" xfId="25" applyFont="true" applyBorder="true" applyAlignment="true" applyProtection="false">
      <alignment horizontal="center" vertical="center" textRotation="0" wrapText="false" indent="0" shrinkToFit="false"/>
      <protection locked="true" hidden="false"/>
    </xf>
    <xf numFmtId="164" fontId="6" fillId="0" borderId="3" xfId="25" applyFont="false" applyBorder="true" applyAlignment="false" applyProtection="false">
      <alignment horizontal="general" vertical="bottom" textRotation="0" wrapText="false" indent="0" shrinkToFit="false"/>
      <protection locked="true" hidden="false"/>
    </xf>
    <xf numFmtId="164" fontId="18" fillId="0" borderId="3" xfId="25" applyFont="true" applyBorder="true" applyAlignment="true" applyProtection="false">
      <alignment horizontal="center" vertical="center" textRotation="0" wrapText="true" indent="0" shrinkToFit="false"/>
      <protection locked="true" hidden="false"/>
    </xf>
    <xf numFmtId="164" fontId="6" fillId="0" borderId="3" xfId="25" applyFont="true" applyBorder="true" applyAlignment="true" applyProtection="false">
      <alignment horizontal="general" vertical="bottom" textRotation="0" wrapText="true" indent="0" shrinkToFit="false"/>
      <protection locked="true" hidden="false"/>
    </xf>
    <xf numFmtId="164" fontId="18" fillId="0" borderId="3" xfId="25"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6" fontId="5" fillId="0" borderId="3"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justify" vertical="top" textRotation="0" wrapText="false" indent="0" shrinkToFit="false"/>
      <protection locked="true" hidden="false"/>
    </xf>
    <xf numFmtId="171" fontId="5" fillId="0" borderId="3" xfId="0" applyFont="true" applyBorder="true" applyAlignment="true" applyProtection="false">
      <alignment horizontal="center" vertical="center" textRotation="0" wrapText="fals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71" fontId="0" fillId="0" borderId="2" xfId="0" applyFont="fals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5" fillId="0" borderId="2" xfId="26" applyFont="true" applyBorder="true" applyAlignment="true" applyProtection="false">
      <alignment horizontal="center" vertical="center" textRotation="0" wrapText="true" indent="0" shrinkToFit="false"/>
      <protection locked="true" hidden="false"/>
    </xf>
    <xf numFmtId="164" fontId="5" fillId="0" borderId="2" xfId="26" applyFont="true" applyBorder="true" applyAlignment="true" applyProtection="false">
      <alignment horizontal="left" vertical="center" textRotation="0" wrapText="true" indent="0" shrinkToFit="false"/>
      <protection locked="true" hidden="false"/>
    </xf>
    <xf numFmtId="166" fontId="0" fillId="0" borderId="2" xfId="0" applyFont="fals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false" indent="0" shrinkToFit="false"/>
      <protection locked="fals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72" fontId="0" fillId="0" borderId="4" xfId="0" applyFont="false" applyBorder="true" applyAlignment="true" applyProtection="false">
      <alignment horizontal="center" vertical="center" textRotation="0" wrapText="false" indent="0" shrinkToFit="false"/>
      <protection locked="true" hidden="false"/>
    </xf>
    <xf numFmtId="168" fontId="0" fillId="0" borderId="4" xfId="0" applyFont="fals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71" fontId="0" fillId="0" borderId="3" xfId="0" applyFont="false" applyBorder="true" applyAlignment="true" applyProtection="false">
      <alignment horizontal="center" vertical="center" textRotation="0" wrapText="true" indent="0" shrinkToFit="false"/>
      <protection locked="true" hidden="false"/>
    </xf>
    <xf numFmtId="168" fontId="0" fillId="0" borderId="3" xfId="0" applyFont="false" applyBorder="true" applyAlignment="true" applyProtection="false">
      <alignment horizontal="right" vertical="center" textRotation="0" wrapText="fals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5" fillId="0" borderId="3" xfId="26" applyFont="true" applyBorder="true" applyAlignment="true" applyProtection="false">
      <alignment horizontal="left" vertical="center" textRotation="0" wrapText="true" indent="0" shrinkToFit="false"/>
      <protection locked="true" hidden="false"/>
    </xf>
    <xf numFmtId="164" fontId="0" fillId="0" borderId="3"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20" fillId="0" borderId="3" xfId="0" applyFont="true" applyBorder="true" applyAlignment="true" applyProtection="false">
      <alignment horizontal="general" vertical="center" textRotation="0" wrapText="true" indent="0" shrinkToFit="false"/>
      <protection locked="true" hidden="false"/>
    </xf>
    <xf numFmtId="164" fontId="20" fillId="0" borderId="3" xfId="0" applyFont="true" applyBorder="true" applyAlignment="true" applyProtection="false">
      <alignment horizontal="center" vertical="center" textRotation="0" wrapText="false" indent="0" shrinkToFit="false"/>
      <protection locked="true" hidden="false"/>
    </xf>
    <xf numFmtId="171" fontId="5" fillId="5" borderId="3" xfId="0" applyFont="true" applyBorder="true" applyAlignment="true" applyProtection="false">
      <alignment horizontal="center" vertical="center" textRotation="0" wrapText="true" indent="0" shrinkToFit="false"/>
      <protection locked="true" hidden="false"/>
    </xf>
    <xf numFmtId="164" fontId="5" fillId="5" borderId="3" xfId="0" applyFont="true" applyBorder="true" applyAlignment="true" applyProtection="false">
      <alignment horizontal="justify" vertical="center" textRotation="0" wrapText="true" indent="0" shrinkToFit="false"/>
      <protection locked="true" hidden="false"/>
    </xf>
    <xf numFmtId="166" fontId="5" fillId="5" borderId="3" xfId="0" applyFont="true" applyBorder="true" applyAlignment="true" applyProtection="false">
      <alignment horizontal="center" vertical="center" textRotation="0" wrapText="false" indent="0" shrinkToFit="false"/>
      <protection locked="true" hidden="false"/>
    </xf>
    <xf numFmtId="171" fontId="0" fillId="0" borderId="5" xfId="0" applyFont="false" applyBorder="true" applyAlignment="true" applyProtection="false">
      <alignment horizontal="center" vertical="center" textRotation="0" wrapText="fals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73" fontId="0" fillId="0" borderId="3" xfId="0" applyFont="tru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left" vertical="top" textRotation="0" wrapText="true" indent="0" shrinkToFit="false"/>
      <protection locked="true" hidden="false"/>
    </xf>
    <xf numFmtId="164" fontId="0" fillId="0" borderId="3" xfId="0" applyFont="true" applyBorder="true" applyAlignment="true" applyProtection="false">
      <alignment horizontal="general" vertical="center" textRotation="0" wrapText="true" indent="0" shrinkToFit="false"/>
      <protection locked="true" hidden="false"/>
    </xf>
    <xf numFmtId="164" fontId="5" fillId="0" borderId="3" xfId="0" applyFont="true" applyBorder="true" applyAlignment="true" applyProtection="false">
      <alignment horizontal="justify" vertical="top" textRotation="0" wrapText="tru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72" fontId="0" fillId="6" borderId="3" xfId="0" applyFont="false" applyBorder="true" applyAlignment="true" applyProtection="false">
      <alignment horizontal="center" vertical="center" textRotation="0" wrapText="false" indent="0" shrinkToFit="false"/>
      <protection locked="true" hidden="false"/>
    </xf>
    <xf numFmtId="168" fontId="0" fillId="6" borderId="3" xfId="0" applyFont="false" applyBorder="true" applyAlignment="true" applyProtection="false">
      <alignment horizontal="general" vertical="center" textRotation="0" wrapText="false" indent="0" shrinkToFit="false"/>
      <protection locked="true" hidden="false"/>
    </xf>
    <xf numFmtId="164" fontId="18" fillId="0" borderId="3" xfId="0" applyFont="true" applyBorder="true" applyAlignment="true" applyProtection="false">
      <alignment horizontal="center" vertical="bottom" textRotation="0" wrapText="true" indent="0" shrinkToFit="false"/>
      <protection locked="true" hidden="false"/>
    </xf>
    <xf numFmtId="164" fontId="5" fillId="0" borderId="3" xfId="0" applyFont="true" applyBorder="true" applyAlignment="true" applyProtection="false">
      <alignment horizontal="justify" vertical="center" textRotation="0" wrapText="false" indent="0" shrinkToFit="false"/>
      <protection locked="true" hidden="false"/>
    </xf>
    <xf numFmtId="171"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17" fillId="6" borderId="3" xfId="0" applyFont="true" applyBorder="true" applyAlignment="true" applyProtection="false">
      <alignment horizontal="center" vertical="center" textRotation="0" wrapText="true" indent="0" shrinkToFit="false"/>
      <protection locked="true" hidden="false"/>
    </xf>
    <xf numFmtId="171" fontId="0" fillId="6" borderId="3" xfId="0" applyFont="true" applyBorder="true" applyAlignment="true" applyProtection="false">
      <alignment horizontal="center" vertical="center" textRotation="0" wrapText="false" indent="0" shrinkToFit="false"/>
      <protection locked="true" hidden="false"/>
    </xf>
    <xf numFmtId="164" fontId="18" fillId="6" borderId="3" xfId="0" applyFont="true" applyBorder="true" applyAlignment="true" applyProtection="false">
      <alignment horizontal="general" vertical="center" textRotation="0" wrapText="false" indent="0" shrinkToFit="false"/>
      <protection locked="true" hidden="false"/>
    </xf>
    <xf numFmtId="164" fontId="0" fillId="6" borderId="3" xfId="0" applyFont="true" applyBorder="true" applyAlignment="true" applyProtection="false">
      <alignment horizontal="center" vertical="center" textRotation="0" wrapText="false" indent="0" shrinkToFit="false"/>
      <protection locked="true" hidden="false"/>
    </xf>
    <xf numFmtId="164" fontId="0" fillId="6" borderId="3" xfId="0" applyFont="true" applyBorder="true" applyAlignment="false" applyProtection="false">
      <alignment horizontal="general" vertical="bottom" textRotation="0" wrapText="false" indent="0" shrinkToFit="false"/>
      <protection locked="true" hidden="false"/>
    </xf>
    <xf numFmtId="164" fontId="5" fillId="6" borderId="3" xfId="0" applyFont="true" applyBorder="true" applyAlignment="true" applyProtection="false">
      <alignment horizontal="center" vertical="center" textRotation="0" wrapText="false" indent="0" shrinkToFit="false"/>
      <protection locked="true" hidden="false"/>
    </xf>
    <xf numFmtId="164" fontId="0" fillId="6" borderId="3" xfId="0" applyFont="true" applyBorder="true" applyAlignment="true" applyProtection="false">
      <alignment horizontal="center" vertical="center" textRotation="0" wrapText="true" indent="0" shrinkToFit="false"/>
      <protection locked="true" hidden="false"/>
    </xf>
    <xf numFmtId="164" fontId="5" fillId="6" borderId="3" xfId="0" applyFont="true" applyBorder="true" applyAlignment="true" applyProtection="false">
      <alignment horizontal="justify" vertical="center" textRotation="0" wrapText="tru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false" hidden="false"/>
    </xf>
    <xf numFmtId="166" fontId="5"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justify" vertical="center" textRotation="0" wrapText="true" indent="0" shrinkToFit="false"/>
      <protection locked="true" hidden="false"/>
    </xf>
    <xf numFmtId="166" fontId="0"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18" fillId="0" borderId="3" xfId="0" applyFont="true" applyBorder="true" applyAlignment="true" applyProtection="false">
      <alignment horizontal="center"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true">
      <alignment horizontal="general" vertical="bottom" textRotation="0" wrapText="true" indent="0" shrinkToFit="false"/>
      <protection locked="false" hidden="false"/>
    </xf>
    <xf numFmtId="164" fontId="22" fillId="0" borderId="3" xfId="0" applyFont="true" applyBorder="true" applyAlignment="true" applyProtection="false">
      <alignment horizontal="justify" vertical="center" textRotation="0" wrapText="false" indent="0" shrinkToFit="false"/>
      <protection locked="true" hidden="false"/>
    </xf>
    <xf numFmtId="175" fontId="0" fillId="0" borderId="3" xfId="0" applyFont="false" applyBorder="true" applyAlignment="true" applyProtection="true">
      <alignment horizontal="center" vertical="center" textRotation="0" wrapText="false" indent="0" shrinkToFit="false"/>
      <protection locked="fals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6" fontId="0" fillId="0" borderId="3" xfId="0" applyFont="false" applyBorder="true" applyAlignment="true" applyProtection="false">
      <alignment horizontal="general" vertical="center" textRotation="0" wrapText="false" indent="0" shrinkToFit="false"/>
      <protection locked="true" hidden="false"/>
    </xf>
    <xf numFmtId="164" fontId="5" fillId="6" borderId="3" xfId="0" applyFont="true" applyBorder="true" applyAlignment="true" applyProtection="false">
      <alignment horizontal="center" vertical="center" textRotation="0" wrapText="true" indent="0" shrinkToFit="false"/>
      <protection locked="true" hidden="false"/>
    </xf>
    <xf numFmtId="171" fontId="5" fillId="6" borderId="3" xfId="0" applyFont="true" applyBorder="true" applyAlignment="true" applyProtection="false">
      <alignment horizontal="center" vertical="center" textRotation="0" wrapText="true" indent="0" shrinkToFit="false"/>
      <protection locked="true" hidden="false"/>
    </xf>
    <xf numFmtId="164" fontId="0" fillId="6" borderId="3" xfId="0" applyFont="false" applyBorder="true" applyAlignment="false" applyProtection="false">
      <alignment horizontal="general" vertical="bottom" textRotation="0" wrapText="false" indent="0" shrinkToFit="false"/>
      <protection locked="true" hidden="false"/>
    </xf>
    <xf numFmtId="166" fontId="5" fillId="6" borderId="3" xfId="0" applyFont="true" applyBorder="true" applyAlignment="true" applyProtection="false">
      <alignment horizontal="center" vertical="center" textRotation="0" wrapText="false" indent="0" shrinkToFit="false"/>
      <protection locked="true" hidden="false"/>
    </xf>
    <xf numFmtId="164" fontId="5" fillId="6" borderId="3" xfId="0" applyFont="true" applyBorder="true" applyAlignment="false" applyProtection="false">
      <alignment horizontal="general" vertical="bottom" textRotation="0" wrapText="false" indent="0" shrinkToFit="false"/>
      <protection locked="true" hidden="false"/>
    </xf>
    <xf numFmtId="164" fontId="5" fillId="6" borderId="3" xfId="0" applyFont="true" applyBorder="true" applyAlignment="true" applyProtection="false">
      <alignment horizontal="left" vertical="center" textRotation="0" wrapText="true" indent="0" shrinkToFit="false"/>
      <protection locked="true" hidden="false"/>
    </xf>
    <xf numFmtId="164" fontId="23" fillId="0" borderId="3" xfId="0" applyFont="true" applyBorder="true" applyAlignment="true" applyProtection="false">
      <alignment horizontal="general" vertical="bottom" textRotation="0" wrapText="true" indent="0" shrinkToFit="false"/>
      <protection locked="true" hidden="false"/>
    </xf>
    <xf numFmtId="164" fontId="5" fillId="5" borderId="3" xfId="0" applyFont="true" applyBorder="true" applyAlignment="true" applyProtection="false">
      <alignment horizontal="general" vertical="bottom" textRotation="0" wrapText="true" indent="0" shrinkToFit="false"/>
      <protection locked="true" hidden="false"/>
    </xf>
    <xf numFmtId="164" fontId="5" fillId="5" borderId="3" xfId="0" applyFont="true" applyBorder="true" applyAlignment="true" applyProtection="false">
      <alignment horizontal="general" vertical="center" textRotation="0" wrapText="true" indent="0" shrinkToFit="false"/>
      <protection locked="true" hidden="false"/>
    </xf>
    <xf numFmtId="164" fontId="10" fillId="0" borderId="3" xfId="0" applyFont="true" applyBorder="true" applyAlignment="true" applyProtection="false">
      <alignment horizontal="justify" vertical="center"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64" fontId="5" fillId="0" borderId="0" xfId="0" applyFont="true" applyBorder="true" applyAlignment="true" applyProtection="false">
      <alignment horizontal="justify" vertical="center" textRotation="0" wrapText="true" indent="0" shrinkToFit="false"/>
      <protection locked="true" hidden="false"/>
    </xf>
    <xf numFmtId="171" fontId="0" fillId="0" borderId="3" xfId="0" applyFont="false" applyBorder="true" applyAlignment="true" applyProtection="false">
      <alignment horizontal="right" vertical="center"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left" vertical="bottom" textRotation="0" wrapText="tru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5" fillId="2" borderId="3"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center" textRotation="0" wrapText="false" indent="0" shrinkToFit="false"/>
      <protection locked="true" hidden="false"/>
    </xf>
    <xf numFmtId="171" fontId="0" fillId="0" borderId="2" xfId="0" applyFont="fals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justify" vertical="center" textRotation="0" wrapText="true" indent="0" shrinkToFit="false"/>
      <protection locked="true" hidden="false"/>
    </xf>
    <xf numFmtId="166" fontId="0" fillId="0" borderId="2" xfId="0" applyFont="fals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8" fontId="0" fillId="0" borderId="3" xfId="0" applyFont="false" applyBorder="true" applyAlignment="true" applyProtection="false">
      <alignment horizontal="right" vertical="center" textRotation="0" wrapText="false" indent="0" shrinkToFit="false"/>
      <protection locked="true" hidden="false"/>
    </xf>
    <xf numFmtId="164" fontId="5" fillId="0" borderId="0" xfId="0" applyFont="true" applyBorder="true" applyAlignment="true" applyProtection="false">
      <alignment horizontal="justify" vertical="center" textRotation="0" wrapText="true" indent="0" shrinkToFit="false"/>
      <protection locked="true" hidden="false"/>
    </xf>
    <xf numFmtId="166" fontId="0"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left" vertical="top"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5" fillId="2" borderId="3" xfId="0" applyFont="true" applyBorder="true" applyAlignment="true" applyProtection="false">
      <alignment horizontal="general" vertical="center"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0" fillId="5" borderId="3" xfId="0" applyFont="true" applyBorder="true" applyAlignment="true" applyProtection="false">
      <alignment horizontal="center" vertical="center" textRotation="0" wrapText="true" indent="0" shrinkToFit="false"/>
      <protection locked="true" hidden="false"/>
    </xf>
    <xf numFmtId="164" fontId="0" fillId="5" borderId="3" xfId="0" applyFont="true" applyBorder="true" applyAlignment="true" applyProtection="false">
      <alignment horizontal="left" vertical="top" textRotation="0" wrapText="true" indent="0" shrinkToFit="false"/>
      <protection locked="true" hidden="false"/>
    </xf>
    <xf numFmtId="176" fontId="0" fillId="5" borderId="3" xfId="0" applyFont="false" applyBorder="true" applyAlignment="true" applyProtection="false">
      <alignment horizontal="center"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true">
      <alignment horizontal="general" vertical="center" textRotation="0" wrapText="true" indent="0" shrinkToFit="false"/>
      <protection locked="false" hidden="false"/>
    </xf>
    <xf numFmtId="164" fontId="20" fillId="0" borderId="3" xfId="0" applyFont="true" applyBorder="true" applyAlignment="true" applyProtection="false">
      <alignment horizontal="general" vertical="center" textRotation="0" wrapText="false" indent="0" shrinkToFit="false"/>
      <protection locked="true" hidden="false"/>
    </xf>
    <xf numFmtId="164" fontId="20" fillId="0" borderId="3" xfId="0" applyFont="true" applyBorder="true" applyAlignment="true" applyProtection="false">
      <alignment horizontal="center" vertical="center" textRotation="0" wrapText="true" indent="0" shrinkToFit="false"/>
      <protection locked="true" hidden="false"/>
    </xf>
    <xf numFmtId="164" fontId="5" fillId="7" borderId="3" xfId="0" applyFont="true" applyBorder="true" applyAlignment="true" applyProtection="false">
      <alignment horizontal="center" vertical="center" textRotation="0" wrapText="true" indent="0" shrinkToFit="false"/>
      <protection locked="true" hidden="false"/>
    </xf>
    <xf numFmtId="171" fontId="5" fillId="7" borderId="3" xfId="0" applyFont="true" applyBorder="true" applyAlignment="true" applyProtection="false">
      <alignment horizontal="center" vertical="center" textRotation="0" wrapText="true" indent="0" shrinkToFit="false"/>
      <protection locked="true" hidden="false"/>
    </xf>
    <xf numFmtId="164" fontId="5" fillId="7" borderId="3" xfId="0" applyFont="true" applyBorder="true" applyAlignment="true" applyProtection="false">
      <alignment horizontal="justify" vertical="center" textRotation="0" wrapText="true" indent="0" shrinkToFit="false"/>
      <protection locked="true" hidden="false"/>
    </xf>
    <xf numFmtId="164" fontId="0" fillId="7" borderId="3" xfId="0" applyFont="true" applyBorder="true" applyAlignment="true" applyProtection="false">
      <alignment horizontal="center" vertical="center" textRotation="0" wrapText="true" indent="0" shrinkToFit="false"/>
      <protection locked="true" hidden="false"/>
    </xf>
    <xf numFmtId="164" fontId="0" fillId="7" borderId="3" xfId="0" applyFont="true" applyBorder="true" applyAlignment="true" applyProtection="false">
      <alignment horizontal="center" vertical="center" textRotation="0" wrapText="false" indent="0" shrinkToFit="false"/>
      <protection locked="true" hidden="false"/>
    </xf>
    <xf numFmtId="171" fontId="0" fillId="7" borderId="3" xfId="0" applyFont="true" applyBorder="true" applyAlignment="true" applyProtection="false">
      <alignment horizontal="center" vertical="center" textRotation="0" wrapText="true" indent="0" shrinkToFit="false"/>
      <protection locked="true" hidden="false"/>
    </xf>
    <xf numFmtId="164" fontId="5" fillId="7" borderId="0" xfId="0" applyFont="true" applyBorder="true" applyAlignment="true" applyProtection="false">
      <alignment horizontal="justify" vertical="center" textRotation="0" wrapText="true" indent="0" shrinkToFit="false"/>
      <protection locked="true" hidden="false"/>
    </xf>
    <xf numFmtId="166" fontId="5" fillId="7" borderId="3" xfId="0" applyFont="true" applyBorder="true" applyAlignment="true" applyProtection="false">
      <alignment horizontal="center" vertical="center" textRotation="0" wrapText="false" indent="0" shrinkToFit="false"/>
      <protection locked="true" hidden="false"/>
    </xf>
    <xf numFmtId="164" fontId="5" fillId="7" borderId="3" xfId="0" applyFont="true" applyBorder="true" applyAlignment="false" applyProtection="false">
      <alignment horizontal="general" vertical="bottom" textRotation="0" wrapText="false" indent="0" shrinkToFit="false"/>
      <protection locked="true" hidden="false"/>
    </xf>
    <xf numFmtId="168" fontId="0" fillId="2" borderId="3" xfId="0" applyFont="false" applyBorder="true" applyAlignment="true" applyProtection="false">
      <alignment horizontal="general" vertical="center" textRotation="0" wrapText="false" indent="0" shrinkToFit="false"/>
      <protection locked="true" hidden="false"/>
    </xf>
    <xf numFmtId="164" fontId="5" fillId="8" borderId="3" xfId="0" applyFont="true" applyBorder="true" applyAlignment="true" applyProtection="true">
      <alignment horizontal="center" vertical="center" textRotation="0" wrapText="false" indent="0" shrinkToFit="false"/>
      <protection locked="false" hidden="false"/>
    </xf>
    <xf numFmtId="171" fontId="0" fillId="8" borderId="3" xfId="0" applyFont="false" applyBorder="true" applyAlignment="true" applyProtection="false">
      <alignment horizontal="center" vertical="center" textRotation="0" wrapText="false" indent="0" shrinkToFit="false"/>
      <protection locked="true" hidden="false"/>
    </xf>
    <xf numFmtId="164" fontId="0" fillId="8" borderId="3" xfId="0" applyFont="true" applyBorder="true" applyAlignment="true" applyProtection="false">
      <alignment horizontal="left" vertical="center" textRotation="0" wrapText="false" indent="0" shrinkToFit="false"/>
      <protection locked="true" hidden="false"/>
    </xf>
    <xf numFmtId="164" fontId="0" fillId="8" borderId="3" xfId="0" applyFont="true" applyBorder="true" applyAlignment="true" applyProtection="false">
      <alignment horizontal="center" vertical="center" textRotation="0" wrapText="false" indent="0" shrinkToFit="false"/>
      <protection locked="true" hidden="false"/>
    </xf>
    <xf numFmtId="164" fontId="5" fillId="8" borderId="3" xfId="0" applyFont="true" applyBorder="true" applyAlignment="true" applyProtection="false">
      <alignment horizontal="center" vertical="center" textRotation="0" wrapText="false" indent="0" shrinkToFit="false"/>
      <protection locked="true" hidden="false"/>
    </xf>
    <xf numFmtId="164" fontId="0" fillId="8" borderId="3" xfId="0" applyFont="true" applyBorder="true" applyAlignment="true" applyProtection="false">
      <alignment horizontal="center" vertical="center" textRotation="0" wrapText="true" indent="0" shrinkToFit="false"/>
      <protection locked="true" hidden="false"/>
    </xf>
    <xf numFmtId="164" fontId="5" fillId="8" borderId="3" xfId="0" applyFont="true" applyBorder="true" applyAlignment="true" applyProtection="false">
      <alignment horizontal="left" vertical="center" textRotation="0" wrapText="true" indent="0" shrinkToFit="false"/>
      <protection locked="true" hidden="false"/>
    </xf>
    <xf numFmtId="166" fontId="0" fillId="8" borderId="3" xfId="0" applyFont="false" applyBorder="true" applyAlignment="false" applyProtection="false">
      <alignment horizontal="general" vertical="bottom" textRotation="0" wrapText="false" indent="0" shrinkToFit="false"/>
      <protection locked="true" hidden="false"/>
    </xf>
    <xf numFmtId="164" fontId="0" fillId="8" borderId="3" xfId="0" applyFont="false" applyBorder="true" applyAlignment="false" applyProtection="false">
      <alignment horizontal="general" vertical="bottom" textRotation="0" wrapText="false" indent="0" shrinkToFit="false"/>
      <protection locked="true" hidden="false"/>
    </xf>
    <xf numFmtId="173" fontId="5" fillId="0" borderId="3" xfId="0" applyFont="true" applyBorder="true" applyAlignment="true" applyProtection="false">
      <alignment horizontal="center" vertical="center" textRotation="0" wrapText="true" indent="0" shrinkToFit="false"/>
      <protection locked="true" hidden="false"/>
    </xf>
    <xf numFmtId="164" fontId="0" fillId="5" borderId="3" xfId="0" applyFont="true" applyBorder="true" applyAlignment="true" applyProtection="true">
      <alignment horizontal="left" vertical="center" textRotation="0" wrapText="true" indent="0" shrinkToFit="false"/>
      <protection locked="false" hidden="false"/>
    </xf>
    <xf numFmtId="164" fontId="0" fillId="5" borderId="3" xfId="0" applyFont="true" applyBorder="true" applyAlignment="true" applyProtection="true">
      <alignment horizontal="center" vertical="center" textRotation="0" wrapText="true" indent="0" shrinkToFit="false"/>
      <protection locked="false" hidden="false"/>
    </xf>
    <xf numFmtId="164" fontId="5" fillId="5" borderId="3" xfId="0" applyFont="true" applyBorder="true" applyAlignment="true" applyProtection="true">
      <alignment horizontal="left" vertical="center" textRotation="0" wrapText="true" indent="0" shrinkToFit="false"/>
      <protection locked="false" hidden="false"/>
    </xf>
    <xf numFmtId="164" fontId="21" fillId="0" borderId="3" xfId="0" applyFont="true" applyBorder="true" applyAlignment="true" applyProtection="false">
      <alignment horizontal="center" vertical="center" textRotation="0" wrapText="false" indent="0" shrinkToFit="false"/>
      <protection locked="true" hidden="false"/>
    </xf>
    <xf numFmtId="171" fontId="21" fillId="0" borderId="3" xfId="0" applyFont="true" applyBorder="true" applyAlignment="true" applyProtection="false">
      <alignment horizontal="center" vertical="center" textRotation="0" wrapText="false" indent="0" shrinkToFit="false"/>
      <protection locked="true" hidden="false"/>
    </xf>
    <xf numFmtId="164" fontId="21" fillId="0" borderId="3" xfId="0" applyFont="true" applyBorder="true" applyAlignment="true" applyProtection="false">
      <alignment horizontal="left"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21" fillId="0" borderId="3" xfId="0" applyFont="true" applyBorder="true" applyAlignment="false" applyProtection="false">
      <alignment horizontal="general" vertical="bottom" textRotation="0" wrapText="false" indent="0" shrinkToFit="false"/>
      <protection locked="true" hidden="false"/>
    </xf>
    <xf numFmtId="164" fontId="21" fillId="0" borderId="3" xfId="0" applyFont="true" applyBorder="true" applyAlignment="true" applyProtection="false">
      <alignment horizontal="center" vertical="center" textRotation="0" wrapText="true" indent="0" shrinkToFit="false"/>
      <protection locked="true" hidden="false"/>
    </xf>
    <xf numFmtId="171" fontId="21"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justify" vertical="center" textRotation="0" wrapText="false" indent="0" shrinkToFit="false"/>
      <protection locked="true" hidden="false"/>
    </xf>
    <xf numFmtId="166" fontId="21" fillId="0" borderId="3" xfId="0" applyFont="tru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general" vertical="center" textRotation="0" wrapText="false" indent="0" shrinkToFit="false"/>
      <protection locked="true" hidden="false"/>
    </xf>
    <xf numFmtId="171" fontId="0" fillId="5" borderId="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0" fillId="0" borderId="2" xfId="0" applyFont="true" applyBorder="true" applyAlignment="true" applyProtection="false">
      <alignment horizontal="left" vertical="center" textRotation="0" wrapText="false" indent="0" shrinkToFit="false"/>
      <protection locked="true" hidden="false"/>
    </xf>
    <xf numFmtId="171" fontId="0" fillId="5" borderId="2" xfId="0" applyFont="false" applyBorder="true" applyAlignment="true" applyProtection="false">
      <alignment horizontal="center" vertical="center" textRotation="0" wrapText="false" indent="0" shrinkToFit="false"/>
      <protection locked="true" hidden="false"/>
    </xf>
    <xf numFmtId="164" fontId="0" fillId="5" borderId="3" xfId="0" applyFont="true" applyBorder="true" applyAlignment="true" applyProtection="false">
      <alignment horizontal="justify" vertical="center" textRotation="0" wrapText="true" indent="0" shrinkToFit="false"/>
      <protection locked="true" hidden="false"/>
    </xf>
    <xf numFmtId="165" fontId="5" fillId="5" borderId="3" xfId="17" applyFont="true" applyBorder="true" applyAlignment="true" applyProtection="true">
      <alignment horizontal="general" vertical="center" textRotation="0" wrapText="false" indent="0" shrinkToFit="false"/>
      <protection locked="true" hidden="false"/>
    </xf>
    <xf numFmtId="165" fontId="0" fillId="0" borderId="3" xfId="17" applyFont="true" applyBorder="true" applyAlignment="true" applyProtection="true">
      <alignment horizontal="general" vertical="center" textRotation="0" wrapText="false" indent="0" shrinkToFit="false"/>
      <protection locked="true" hidden="false"/>
    </xf>
    <xf numFmtId="171" fontId="0" fillId="2" borderId="3" xfId="0" applyFont="true" applyBorder="true" applyAlignment="true" applyProtection="false">
      <alignment horizontal="center" vertical="center" textRotation="0" wrapText="true" indent="0" shrinkToFit="false"/>
      <protection locked="true" hidden="false"/>
    </xf>
    <xf numFmtId="164" fontId="0" fillId="2" borderId="3" xfId="0" applyFont="true" applyBorder="true" applyAlignment="true" applyProtection="false">
      <alignment horizontal="justify" vertical="center" textRotation="0" wrapText="true" indent="0" shrinkToFit="false"/>
      <protection locked="true" hidden="false"/>
    </xf>
    <xf numFmtId="171" fontId="5" fillId="2" borderId="3" xfId="0" applyFont="true" applyBorder="true" applyAlignment="true" applyProtection="false">
      <alignment horizontal="center" vertical="center" textRotation="0" wrapText="true" indent="0" shrinkToFit="false"/>
      <protection locked="true" hidden="false"/>
    </xf>
    <xf numFmtId="166" fontId="0" fillId="2" borderId="3" xfId="0" applyFont="true" applyBorder="true" applyAlignment="true" applyProtection="false">
      <alignment horizontal="center" vertical="center"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6" fontId="5" fillId="2" borderId="3" xfId="0" applyFont="true" applyBorder="true" applyAlignment="true" applyProtection="false">
      <alignment horizontal="center" vertical="center" textRotation="0" wrapText="true" indent="0" shrinkToFit="false"/>
      <protection locked="true" hidden="false"/>
    </xf>
    <xf numFmtId="166" fontId="5" fillId="2" borderId="3" xfId="0" applyFont="true" applyBorder="true" applyAlignment="true" applyProtection="false">
      <alignment horizontal="center" vertical="center" textRotation="0" wrapText="false" indent="0" shrinkToFit="false"/>
      <protection locked="true" hidden="false"/>
    </xf>
    <xf numFmtId="166" fontId="0" fillId="0" borderId="3" xfId="0" applyFont="false" applyBorder="true" applyAlignment="true" applyProtection="false">
      <alignment horizontal="center" vertical="center" textRotation="0" wrapText="true" indent="0" shrinkToFit="false"/>
      <protection locked="true" hidden="false"/>
    </xf>
    <xf numFmtId="168" fontId="0" fillId="0" borderId="3" xfId="0" applyFont="fals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8" fontId="20" fillId="0" borderId="3" xfId="0" applyFont="true" applyBorder="true" applyAlignment="true" applyProtection="false">
      <alignment horizontal="center" vertical="center" textRotation="0" wrapText="false" indent="0" shrinkToFit="false"/>
      <protection locked="true" hidden="false"/>
    </xf>
    <xf numFmtId="165" fontId="0" fillId="0" borderId="3" xfId="17" applyFont="true" applyBorder="true" applyAlignment="true" applyProtection="true">
      <alignment horizontal="center" vertical="center" textRotation="0" wrapText="false" indent="0" shrinkToFit="false"/>
      <protection locked="true" hidden="false"/>
    </xf>
    <xf numFmtId="164" fontId="5" fillId="0" borderId="3" xfId="0" applyFont="true" applyBorder="true" applyAlignment="true" applyProtection="false">
      <alignment horizontal="justify" vertical="center" textRotation="0" wrapText="false" indent="0" shrinkToFit="false"/>
      <protection locked="true" hidden="false"/>
    </xf>
    <xf numFmtId="175" fontId="0" fillId="0" borderId="3" xfId="0" applyFont="false" applyBorder="true" applyAlignment="true" applyProtection="true">
      <alignment horizontal="center" vertical="center" textRotation="0" wrapText="false" indent="0" shrinkToFit="false"/>
      <protection locked="false" hidden="false"/>
    </xf>
    <xf numFmtId="164" fontId="18" fillId="0" borderId="0" xfId="0" applyFont="true" applyBorder="true" applyAlignment="true" applyProtection="false">
      <alignment horizontal="general" vertical="center" textRotation="0" wrapText="true" indent="0" shrinkToFit="false"/>
      <protection locked="true" hidden="false"/>
    </xf>
    <xf numFmtId="164" fontId="25" fillId="0" borderId="3" xfId="0" applyFont="true" applyBorder="true" applyAlignment="true" applyProtection="false">
      <alignment horizontal="justify" vertical="center" textRotation="0" wrapText="false" indent="0" shrinkToFit="false"/>
      <protection locked="true" hidden="false"/>
    </xf>
    <xf numFmtId="174"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true">
      <alignment horizontal="left" vertical="center" textRotation="0" wrapText="true" indent="0" shrinkToFit="false"/>
      <protection locked="false" hidden="false"/>
    </xf>
    <xf numFmtId="164" fontId="5" fillId="0" borderId="3"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true" applyAlignment="true" applyProtection="true">
      <alignment horizontal="left" vertical="center" textRotation="0" wrapText="true" indent="0" shrinkToFit="false"/>
      <protection locked="false" hidden="false"/>
    </xf>
    <xf numFmtId="171" fontId="0" fillId="0" borderId="3" xfId="0" applyFont="fals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true" applyProtection="false">
      <alignment horizontal="justify" vertical="center" textRotation="0" wrapText="false" indent="0" shrinkToFit="false"/>
      <protection locked="true" hidden="false"/>
    </xf>
    <xf numFmtId="164" fontId="5" fillId="0" borderId="3" xfId="26" applyFont="false" applyBorder="true" applyAlignment="true" applyProtection="false">
      <alignment horizontal="center" vertical="bottom" textRotation="0" wrapText="false" indent="0" shrinkToFit="false"/>
      <protection locked="true" hidden="false"/>
    </xf>
    <xf numFmtId="164" fontId="31" fillId="0" borderId="3" xfId="0" applyFont="true" applyBorder="true" applyAlignment="true" applyProtection="false">
      <alignment horizontal="center" vertical="center" textRotation="0" wrapText="true" indent="0" shrinkToFit="false"/>
      <protection locked="true" hidden="false"/>
    </xf>
    <xf numFmtId="164" fontId="5" fillId="2" borderId="3" xfId="0" applyFont="true" applyBorder="true" applyAlignment="true" applyProtection="false">
      <alignment horizontal="left" vertical="center" textRotation="0" wrapText="false" indent="0" shrinkToFit="false"/>
      <protection locked="true" hidden="false"/>
    </xf>
    <xf numFmtId="164" fontId="0" fillId="2" borderId="3" xfId="0" applyFont="true" applyBorder="true" applyAlignment="true" applyProtection="false">
      <alignment horizontal="left" vertical="center" textRotation="0" wrapText="tru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71" fontId="0" fillId="0" borderId="3" xfId="0" applyFont="fals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fals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18" fillId="0" borderId="3" xfId="0" applyFont="true" applyBorder="true" applyAlignment="true" applyProtection="false">
      <alignment horizontal="center" vertical="bottom" textRotation="0" wrapText="true" indent="0" shrinkToFit="false"/>
      <protection locked="true" hidden="false"/>
    </xf>
    <xf numFmtId="164" fontId="32" fillId="0" borderId="3" xfId="0" applyFont="true" applyBorder="true" applyAlignment="true" applyProtection="false">
      <alignment horizontal="general" vertical="bottom" textRotation="0" wrapText="tru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21" fillId="0" borderId="3" xfId="0" applyFont="true" applyBorder="true" applyAlignment="true" applyProtection="false">
      <alignment horizontal="general" vertical="center" textRotation="0" wrapText="false" indent="0" shrinkToFit="false"/>
      <protection locked="true" hidden="false"/>
    </xf>
    <xf numFmtId="164" fontId="21" fillId="0" borderId="3" xfId="0" applyFont="true" applyBorder="true" applyAlignment="true" applyProtection="false">
      <alignment horizontal="general" vertical="center" textRotation="0" wrapText="true" indent="0" shrinkToFit="false"/>
      <protection locked="true" hidden="false"/>
    </xf>
    <xf numFmtId="166" fontId="21"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6" fontId="0" fillId="0" borderId="2" xfId="0" applyFont="fals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true">
      <alignment horizontal="left" vertical="center" textRotation="0" wrapText="false" indent="0" shrinkToFit="false"/>
      <protection locked="false" hidden="false"/>
    </xf>
    <xf numFmtId="171" fontId="0" fillId="0" borderId="8" xfId="0" applyFont="false" applyBorder="true" applyAlignment="true" applyProtection="true">
      <alignment horizontal="center" vertical="center" textRotation="0" wrapText="false" indent="0" shrinkToFit="false"/>
      <protection locked="fals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general" vertical="top" textRotation="0" wrapText="true" indent="0" shrinkToFit="false"/>
      <protection locked="true" hidden="false"/>
    </xf>
    <xf numFmtId="164" fontId="0" fillId="2" borderId="3" xfId="0" applyFont="true" applyBorder="true" applyAlignment="true" applyProtection="true">
      <alignment horizontal="center" vertical="center" textRotation="0" wrapText="false" indent="0" shrinkToFit="false"/>
      <protection locked="false" hidden="false"/>
    </xf>
    <xf numFmtId="171" fontId="0" fillId="2" borderId="3" xfId="0" applyFont="false" applyBorder="true" applyAlignment="true" applyProtection="true">
      <alignment horizontal="center" vertical="center" textRotation="0" wrapText="false" indent="0" shrinkToFit="false"/>
      <protection locked="false" hidden="false"/>
    </xf>
    <xf numFmtId="164" fontId="0" fillId="2" borderId="3" xfId="0" applyFont="true" applyBorder="true" applyAlignment="true" applyProtection="true">
      <alignment horizontal="left" vertical="center" textRotation="0" wrapText="false" indent="0" shrinkToFit="false"/>
      <protection locked="false" hidden="false"/>
    </xf>
    <xf numFmtId="164" fontId="0" fillId="2" borderId="3" xfId="0" applyFont="true" applyBorder="true" applyAlignment="true" applyProtection="true">
      <alignment horizontal="center" vertical="center" textRotation="0" wrapText="true" indent="0" shrinkToFit="false"/>
      <protection locked="false" hidden="false"/>
    </xf>
    <xf numFmtId="164" fontId="5" fillId="2" borderId="3" xfId="0" applyFont="true" applyBorder="true" applyAlignment="true" applyProtection="true">
      <alignment horizontal="center" vertical="center" textRotation="0" wrapText="false" indent="0" shrinkToFit="false"/>
      <protection locked="false" hidden="false"/>
    </xf>
    <xf numFmtId="164" fontId="0" fillId="2" borderId="3" xfId="0" applyFont="true" applyBorder="true" applyAlignment="true" applyProtection="true">
      <alignment horizontal="general" vertical="top" textRotation="0" wrapText="true" indent="0" shrinkToFit="false"/>
      <protection locked="false" hidden="false"/>
    </xf>
    <xf numFmtId="175" fontId="0" fillId="2" borderId="3" xfId="0" applyFont="false" applyBorder="true" applyAlignment="true" applyProtection="true">
      <alignment horizontal="center" vertical="center" textRotation="0" wrapText="false" indent="0" shrinkToFit="false"/>
      <protection locked="false" hidden="false"/>
    </xf>
    <xf numFmtId="164" fontId="0" fillId="2" borderId="3" xfId="0" applyFont="false" applyBorder="true" applyAlignment="false" applyProtection="true">
      <alignment horizontal="general" vertical="bottom" textRotation="0" wrapText="false" indent="0" shrinkToFit="false"/>
      <protection locked="false" hidden="false"/>
    </xf>
    <xf numFmtId="164" fontId="0" fillId="2" borderId="3" xfId="0" applyFont="true" applyBorder="true" applyAlignment="true" applyProtection="false">
      <alignment horizontal="left" vertical="bottom" textRotation="0" wrapText="true" indent="0" shrinkToFit="false"/>
      <protection locked="true" hidden="false"/>
    </xf>
    <xf numFmtId="166" fontId="0" fillId="2" borderId="3" xfId="0" applyFont="false" applyBorder="true" applyAlignment="true" applyProtection="false">
      <alignment horizontal="center" vertical="center" textRotation="0" wrapText="false" indent="0" shrinkToFit="false"/>
      <protection locked="true" hidden="false"/>
    </xf>
    <xf numFmtId="164" fontId="6" fillId="0" borderId="3" xfId="25" applyFont="true" applyBorder="true" applyAlignment="true" applyProtection="false">
      <alignment horizontal="general" vertical="center" textRotation="0" wrapText="true" indent="0" shrinkToFit="false"/>
      <protection locked="true" hidden="false"/>
    </xf>
    <xf numFmtId="171" fontId="5" fillId="5" borderId="3" xfId="0" applyFont="true" applyBorder="true" applyAlignment="true" applyProtection="false">
      <alignment horizontal="center" vertical="center" textRotation="0" wrapText="false" indent="0" shrinkToFit="false"/>
      <protection locked="true" hidden="false"/>
    </xf>
    <xf numFmtId="164" fontId="5" fillId="5" borderId="2" xfId="0" applyFont="true" applyBorder="true" applyAlignment="true" applyProtection="false">
      <alignment horizontal="center" vertical="center" textRotation="0" wrapText="false" indent="0" shrinkToFit="false"/>
      <protection locked="true" hidden="false"/>
    </xf>
    <xf numFmtId="171" fontId="5" fillId="5" borderId="2" xfId="0" applyFont="true" applyBorder="true" applyAlignment="true" applyProtection="false">
      <alignment horizontal="center" vertical="center" textRotation="0" wrapText="false" indent="0" shrinkToFit="false"/>
      <protection locked="true" hidden="false"/>
    </xf>
    <xf numFmtId="164" fontId="5" fillId="5" borderId="2" xfId="0" applyFont="true" applyBorder="true" applyAlignment="true" applyProtection="false">
      <alignment horizontal="general" vertical="center" textRotation="0" wrapText="true" indent="0" shrinkToFit="false"/>
      <protection locked="true" hidden="false"/>
    </xf>
    <xf numFmtId="164" fontId="0" fillId="5" borderId="2" xfId="0" applyFont="false" applyBorder="true" applyAlignment="true" applyProtection="false">
      <alignment horizontal="center" vertical="center" textRotation="0" wrapText="false" indent="0" shrinkToFit="false"/>
      <protection locked="true" hidden="false"/>
    </xf>
    <xf numFmtId="164" fontId="5" fillId="5" borderId="2" xfId="0" applyFont="true" applyBorder="true" applyAlignment="true" applyProtection="false">
      <alignment horizontal="center" vertical="center" textRotation="0" wrapText="true" indent="0" shrinkToFit="false"/>
      <protection locked="true" hidden="false"/>
    </xf>
    <xf numFmtId="164" fontId="5" fillId="5" borderId="2" xfId="0" applyFont="true" applyBorder="true" applyAlignment="true" applyProtection="false">
      <alignment horizontal="left" vertical="center" textRotation="0" wrapText="true" indent="0" shrinkToFit="false"/>
      <protection locked="true" hidden="false"/>
    </xf>
    <xf numFmtId="166" fontId="0" fillId="5" borderId="2" xfId="0" applyFont="false" applyBorder="true" applyAlignment="false" applyProtection="false">
      <alignment horizontal="general" vertical="bottom" textRotation="0" wrapText="false" indent="0" shrinkToFit="false"/>
      <protection locked="true" hidden="false"/>
    </xf>
    <xf numFmtId="164" fontId="0" fillId="5" borderId="2" xfId="0" applyFont="fals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true">
      <alignment horizontal="left" vertical="center" textRotation="0" wrapText="true" indent="0" shrinkToFit="false"/>
      <protection locked="false" hidden="false"/>
    </xf>
    <xf numFmtId="171" fontId="0" fillId="0" borderId="3" xfId="0" applyFont="false" applyBorder="true" applyAlignment="true" applyProtection="true">
      <alignment horizontal="center" vertical="center" textRotation="0" wrapText="true" indent="0" shrinkToFit="false"/>
      <protection locked="false" hidden="false"/>
    </xf>
    <xf numFmtId="164" fontId="5" fillId="5" borderId="3" xfId="0" applyFont="true" applyBorder="true" applyAlignment="true" applyProtection="true">
      <alignment horizontal="center" vertical="center" textRotation="0" wrapText="false" indent="0" shrinkToFit="false"/>
      <protection locked="false" hidden="false"/>
    </xf>
    <xf numFmtId="171" fontId="0" fillId="5" borderId="8" xfId="0" applyFont="false" applyBorder="true" applyAlignment="true" applyProtection="true">
      <alignment horizontal="center" vertical="center" textRotation="0" wrapText="false" indent="0" shrinkToFit="false"/>
      <protection locked="false" hidden="false"/>
    </xf>
    <xf numFmtId="164" fontId="0" fillId="5" borderId="7" xfId="0" applyFont="false" applyBorder="true" applyAlignment="true" applyProtection="false">
      <alignment horizontal="center" vertical="center" textRotation="0" wrapText="false" indent="0" shrinkToFit="false"/>
      <protection locked="true" hidden="false"/>
    </xf>
    <xf numFmtId="171" fontId="0" fillId="5" borderId="5" xfId="0" applyFont="false" applyBorder="true" applyAlignment="true" applyProtection="false">
      <alignment horizontal="center" vertical="center" textRotation="0" wrapText="false" indent="0" shrinkToFit="false"/>
      <protection locked="true" hidden="false"/>
    </xf>
    <xf numFmtId="171" fontId="0" fillId="5" borderId="3" xfId="0" applyFont="true" applyBorder="true" applyAlignment="true" applyProtection="false">
      <alignment horizontal="center" vertical="center" textRotation="0" wrapText="true" indent="0" shrinkToFit="false"/>
      <protection locked="true" hidden="false"/>
    </xf>
    <xf numFmtId="171" fontId="0" fillId="5" borderId="3" xfId="0" applyFont="false" applyBorder="true" applyAlignment="true" applyProtection="true">
      <alignment horizontal="center" vertical="center" textRotation="0" wrapText="true" indent="0" shrinkToFit="false"/>
      <protection locked="false" hidden="false"/>
    </xf>
    <xf numFmtId="171" fontId="0" fillId="5" borderId="2" xfId="0" applyFont="true" applyBorder="true" applyAlignment="true" applyProtection="false">
      <alignment horizontal="center" vertical="center" textRotation="0" wrapText="true" indent="0" shrinkToFit="false"/>
      <protection locked="true" hidden="false"/>
    </xf>
    <xf numFmtId="164" fontId="18" fillId="0" borderId="3" xfId="0" applyFont="true" applyBorder="true" applyAlignment="true" applyProtection="false">
      <alignment horizontal="left" vertical="center" textRotation="0" wrapText="false" indent="0" shrinkToFit="false"/>
      <protection locked="true" hidden="false"/>
    </xf>
    <xf numFmtId="164" fontId="18" fillId="0" borderId="3"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center" textRotation="0" wrapText="true" indent="0" shrinkToFit="false"/>
      <protection locked="false" hidden="false"/>
    </xf>
    <xf numFmtId="164" fontId="0" fillId="0" borderId="2" xfId="0" applyFont="true" applyBorder="true" applyAlignment="true" applyProtection="true">
      <alignment horizontal="center" vertical="center" textRotation="0" wrapText="false" indent="0" shrinkToFit="false"/>
      <protection locked="false" hidden="false"/>
    </xf>
    <xf numFmtId="164" fontId="0" fillId="0" borderId="2" xfId="0" applyFont="true" applyBorder="true" applyAlignment="true" applyProtection="false">
      <alignment horizontal="center" vertical="center" textRotation="0" wrapText="true" indent="0" shrinkToFit="false"/>
      <protection locked="true" hidden="false"/>
    </xf>
    <xf numFmtId="168" fontId="0" fillId="0" borderId="2" xfId="0" applyFont="false" applyBorder="true" applyAlignment="true" applyProtection="false">
      <alignment horizontal="general" vertical="center" textRotation="0" wrapText="false" indent="0" shrinkToFit="false"/>
      <protection locked="true" hidden="false"/>
    </xf>
    <xf numFmtId="164" fontId="5" fillId="0" borderId="2" xfId="0" applyFont="true" applyBorder="true" applyAlignment="true" applyProtection="false">
      <alignment horizontal="center" vertical="center" textRotation="0" wrapText="true" indent="0" shrinkToFit="false"/>
      <protection locked="true" hidden="false"/>
    </xf>
    <xf numFmtId="171" fontId="0"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justify"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71" fontId="0" fillId="0" borderId="2" xfId="0" applyFont="true" applyBorder="true" applyAlignment="true" applyProtection="false">
      <alignment horizontal="center" vertical="center" textRotation="0" wrapText="false" indent="0" shrinkToFit="false"/>
      <protection locked="true" hidden="false"/>
    </xf>
    <xf numFmtId="166" fontId="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general" vertical="bottom" textRotation="0" wrapText="true" indent="0" shrinkToFit="false"/>
      <protection locked="true" hidden="false"/>
    </xf>
    <xf numFmtId="164" fontId="5" fillId="0" borderId="2" xfId="0" applyFont="true" applyBorder="true" applyAlignment="true" applyProtection="false">
      <alignment horizontal="left" vertical="bottom"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72" fontId="0" fillId="0" borderId="6" xfId="0" applyFont="false" applyBorder="true" applyAlignment="true" applyProtection="false">
      <alignment horizontal="center" vertical="center" textRotation="0" wrapText="false" indent="0" shrinkToFit="false"/>
      <protection locked="true" hidden="false"/>
    </xf>
    <xf numFmtId="173" fontId="0" fillId="0" borderId="3" xfId="0" applyFont="true" applyBorder="true" applyAlignment="true" applyProtection="false">
      <alignment horizontal="center" vertical="center" textRotation="0" wrapText="false" indent="0" shrinkToFit="false"/>
      <protection locked="true" hidden="false"/>
    </xf>
    <xf numFmtId="164" fontId="8" fillId="0" borderId="2" xfId="0" applyFont="true" applyBorder="true" applyAlignment="true" applyProtection="false">
      <alignment horizontal="justify" vertical="center" textRotation="0" wrapText="false" indent="0" shrinkToFit="false"/>
      <protection locked="true" hidden="false"/>
    </xf>
    <xf numFmtId="171" fontId="0" fillId="0" borderId="0" xfId="0" applyFont="fals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64" fontId="0" fillId="5" borderId="3" xfId="0" applyFont="false" applyBorder="true" applyAlignment="false" applyProtection="true">
      <alignment horizontal="general" vertical="bottom" textRotation="0" wrapText="false" indent="0" shrinkToFit="false"/>
      <protection locked="false" hidden="false"/>
    </xf>
    <xf numFmtId="164" fontId="23" fillId="0" borderId="3" xfId="0" applyFont="true" applyBorder="true" applyAlignment="true" applyProtection="false">
      <alignment horizontal="justify" vertical="center" textRotation="0" wrapText="false" indent="0" shrinkToFit="false"/>
      <protection locked="true" hidden="false"/>
    </xf>
    <xf numFmtId="164" fontId="19" fillId="0" borderId="3" xfId="0" applyFont="true" applyBorder="true" applyAlignment="true" applyProtection="false">
      <alignment horizontal="general" vertical="center" textRotation="0" wrapText="true" indent="0" shrinkToFit="false"/>
      <protection locked="true" hidden="false"/>
    </xf>
    <xf numFmtId="164" fontId="17" fillId="0" borderId="4"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false" indent="0" shrinkToFit="false"/>
      <protection locked="true" hidden="false"/>
    </xf>
    <xf numFmtId="164" fontId="5" fillId="2" borderId="3" xfId="0" applyFont="true" applyBorder="true" applyAlignment="true" applyProtection="false">
      <alignment horizontal="left" vertical="bottom" textRotation="0" wrapText="true" indent="0" shrinkToFit="false"/>
      <protection locked="true" hidden="false"/>
    </xf>
    <xf numFmtId="164" fontId="17" fillId="0" borderId="2" xfId="0" applyFont="true" applyBorder="true" applyAlignment="true" applyProtection="false">
      <alignment horizontal="center" vertical="center" textRotation="0" wrapText="true" indent="0" shrinkToFit="false"/>
      <protection locked="true" hidden="false"/>
    </xf>
    <xf numFmtId="171" fontId="0" fillId="0" borderId="0" xfId="0" applyFont="false" applyBorder="true" applyAlignment="true" applyProtection="true">
      <alignment horizontal="center" vertical="center" textRotation="0" wrapText="false" indent="0" shrinkToFit="false"/>
      <protection locked="fals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5" fillId="0" borderId="3" xfId="26" applyFont="true" applyBorder="true" applyAlignment="true" applyProtection="false">
      <alignment horizontal="justify" vertical="center" textRotation="0" wrapText="true" indent="0" shrinkToFit="false"/>
      <protection locked="true" hidden="false"/>
    </xf>
    <xf numFmtId="171" fontId="5" fillId="0" borderId="3" xfId="26" applyFont="fals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77" fontId="5" fillId="0" borderId="3" xfId="0" applyFont="true" applyBorder="true" applyAlignment="true" applyProtection="false">
      <alignment horizontal="center" vertical="center" textRotation="0" wrapText="false" indent="0" shrinkToFit="false"/>
      <protection locked="true" hidden="false"/>
    </xf>
    <xf numFmtId="177" fontId="0" fillId="0" borderId="3" xfId="0" applyFont="true" applyBorder="true" applyAlignment="true" applyProtection="false">
      <alignment horizontal="center" vertical="center" textRotation="0" wrapText="false" indent="0" shrinkToFit="false"/>
      <protection locked="true" hidden="false"/>
    </xf>
    <xf numFmtId="164" fontId="0" fillId="5" borderId="3" xfId="0" applyFont="true" applyBorder="true" applyAlignment="true" applyProtection="false">
      <alignment horizontal="center" vertical="center" textRotation="0" wrapText="false" indent="0" shrinkToFit="false"/>
      <protection locked="true" hidden="false"/>
    </xf>
    <xf numFmtId="164" fontId="0" fillId="5" borderId="0" xfId="0" applyFont="true" applyBorder="true" applyAlignment="true" applyProtection="true">
      <alignment horizontal="general" vertical="bottom" textRotation="0" wrapText="true" indent="0" shrinkToFit="false"/>
      <protection locked="false" hidden="false"/>
    </xf>
    <xf numFmtId="175" fontId="0" fillId="5" borderId="3" xfId="0" applyFont="false" applyBorder="true" applyAlignment="true" applyProtection="true">
      <alignment horizontal="center" vertical="center" textRotation="0" wrapText="false" indent="0" shrinkToFit="false"/>
      <protection locked="false" hidden="false"/>
    </xf>
    <xf numFmtId="164" fontId="20" fillId="0" borderId="3" xfId="0" applyFont="true" applyBorder="true" applyAlignment="true" applyProtection="false">
      <alignment horizontal="justify" vertical="top" textRotation="0" wrapText="false" indent="0" shrinkToFit="false"/>
      <protection locked="true" hidden="false"/>
    </xf>
    <xf numFmtId="164" fontId="20" fillId="0" borderId="3" xfId="0" applyFont="true" applyBorder="true" applyAlignment="true" applyProtection="false">
      <alignment horizontal="left" vertical="center" textRotation="0" wrapText="false" indent="0" shrinkToFit="false"/>
      <protection locked="true" hidden="false"/>
    </xf>
    <xf numFmtId="164" fontId="19" fillId="0" borderId="3" xfId="0" applyFont="true" applyBorder="true" applyAlignment="true" applyProtection="false">
      <alignment horizontal="general" vertical="bottom" textRotation="0" wrapText="true" indent="0" shrinkToFit="false"/>
      <protection locked="true" hidden="false"/>
    </xf>
    <xf numFmtId="164" fontId="17" fillId="0" borderId="5" xfId="0" applyFont="true" applyBorder="true" applyAlignment="true" applyProtection="false">
      <alignment horizontal="center" vertical="center" textRotation="0" wrapText="true" indent="0" shrinkToFit="false"/>
      <protection locked="true" hidden="false"/>
    </xf>
    <xf numFmtId="164" fontId="5" fillId="0" borderId="2" xfId="26"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71" fontId="5" fillId="0" borderId="3" xfId="0" applyFont="true" applyBorder="true" applyAlignment="true" applyProtection="false">
      <alignment horizontal="center" vertical="center" textRotation="0" wrapText="true" indent="0" shrinkToFit="false"/>
      <protection locked="true" hidden="false"/>
    </xf>
    <xf numFmtId="171" fontId="5" fillId="0" borderId="3"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right" vertical="center" textRotation="0" wrapText="fals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15" fillId="0" borderId="3" xfId="0" applyFont="true" applyBorder="true" applyAlignment="true" applyProtection="false">
      <alignment horizontal="justify"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71" fontId="5" fillId="0" borderId="2" xfId="0" applyFont="true" applyBorder="true" applyAlignment="true" applyProtection="false">
      <alignment horizontal="center" vertical="center" textRotation="0" wrapText="true" indent="0" shrinkToFit="false"/>
      <protection locked="true" hidden="false"/>
    </xf>
    <xf numFmtId="166" fontId="5" fillId="0" borderId="2"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5" fillId="0" borderId="9" xfId="0" applyFont="true" applyBorder="true" applyAlignment="true" applyProtection="false">
      <alignment horizontal="center" vertical="center" textRotation="0" wrapText="false" indent="0" shrinkToFit="false"/>
      <protection locked="true" hidden="false"/>
    </xf>
    <xf numFmtId="168" fontId="0" fillId="0" borderId="10" xfId="0" applyFont="false" applyBorder="true" applyAlignment="true" applyProtection="false">
      <alignment horizontal="general" vertical="center" textRotation="0" wrapText="false" indent="0" shrinkToFit="false"/>
      <protection locked="true" hidden="false"/>
    </xf>
    <xf numFmtId="164" fontId="5" fillId="0" borderId="9" xfId="0" applyFont="true" applyBorder="true" applyAlignment="true" applyProtection="false">
      <alignment horizontal="center" vertical="center" textRotation="0" wrapText="false" indent="0" shrinkToFit="false"/>
      <protection locked="true" hidden="false"/>
    </xf>
    <xf numFmtId="164" fontId="5" fillId="0" borderId="9" xfId="0" applyFont="true" applyBorder="true" applyAlignment="true" applyProtection="false">
      <alignment horizontal="center" vertical="center" textRotation="0" wrapText="true" indent="0" shrinkToFit="false"/>
      <protection locked="true" hidden="false"/>
    </xf>
    <xf numFmtId="164" fontId="17" fillId="0" borderId="9" xfId="0" applyFont="true" applyBorder="true" applyAlignment="true" applyProtection="false">
      <alignment horizontal="center" vertical="center" textRotation="0" wrapText="tru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17" fillId="0" borderId="9" xfId="0" applyFont="true" applyBorder="true" applyAlignment="true" applyProtection="false">
      <alignment horizontal="center" vertical="center" textRotation="0" wrapText="tru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5" fillId="0" borderId="9" xfId="0" applyFont="true" applyBorder="true" applyAlignment="true" applyProtection="false">
      <alignment horizontal="general" vertical="center" textRotation="0" wrapText="false" indent="0" shrinkToFit="false"/>
      <protection locked="true" hidden="false"/>
    </xf>
    <xf numFmtId="164" fontId="5" fillId="0" borderId="11" xfId="0" applyFont="true" applyBorder="tru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left" vertical="bottom" textRotation="0" wrapText="tru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5" fillId="0" borderId="13" xfId="0" applyFont="true" applyBorder="true" applyAlignment="true" applyProtection="false">
      <alignment horizontal="center" vertical="center" textRotation="0" wrapText="false" indent="0" shrinkToFit="false"/>
      <protection locked="true" hidden="false"/>
    </xf>
    <xf numFmtId="171" fontId="0" fillId="0" borderId="14" xfId="0" applyFont="fals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left"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0" fillId="0" borderId="14" xfId="0" applyFont="fals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true" indent="0" shrinkToFit="false"/>
      <protection locked="true" hidden="false"/>
    </xf>
    <xf numFmtId="164" fontId="5" fillId="0" borderId="14" xfId="0" applyFont="true" applyBorder="true" applyAlignment="true" applyProtection="false">
      <alignment horizontal="justify" vertical="center" textRotation="0" wrapText="true" indent="0" shrinkToFit="false"/>
      <protection locked="true" hidden="false"/>
    </xf>
    <xf numFmtId="166" fontId="0" fillId="0" borderId="14"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71" fontId="0" fillId="0" borderId="4" xfId="0" applyFont="false" applyBorder="true" applyAlignment="true" applyProtection="false">
      <alignment horizontal="center" vertical="center" textRotation="0" wrapText="false" indent="0" shrinkToFit="false"/>
      <protection locked="true" hidden="false"/>
    </xf>
    <xf numFmtId="164" fontId="18" fillId="0" borderId="4" xfId="0" applyFont="true" applyBorder="tru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left" vertical="center" textRotation="0" wrapText="true" indent="0" shrinkToFit="false"/>
      <protection locked="true" hidden="false"/>
    </xf>
    <xf numFmtId="166" fontId="0" fillId="0" borderId="4" xfId="0" applyFont="fals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72" fontId="0" fillId="0" borderId="4" xfId="0" applyFont="false" applyBorder="true" applyAlignment="true" applyProtection="false">
      <alignment horizontal="center" vertical="center" textRotation="0" wrapText="false" indent="0" shrinkToFit="false"/>
      <protection locked="true" hidden="false"/>
    </xf>
    <xf numFmtId="168" fontId="0" fillId="0" borderId="4" xfId="0" applyFont="false" applyBorder="true" applyAlignment="true" applyProtection="false">
      <alignment horizontal="general" vertical="center" textRotation="0" wrapText="false" indent="0" shrinkToFit="false"/>
      <protection locked="true" hidden="false"/>
    </xf>
    <xf numFmtId="164" fontId="5" fillId="0" borderId="4" xfId="0" applyFont="true" applyBorder="true" applyAlignment="true" applyProtection="false">
      <alignment horizontal="left" vertical="center" textRotation="0" wrapText="false" indent="0" shrinkToFit="false"/>
      <protection locked="true" hidden="false"/>
    </xf>
    <xf numFmtId="164" fontId="5" fillId="0" borderId="4" xfId="0" applyFont="true" applyBorder="true" applyAlignment="true" applyProtection="false">
      <alignment horizontal="justify" vertical="top" textRotation="0" wrapText="true" indent="0" shrinkToFit="false"/>
      <protection locked="true" hidden="false"/>
    </xf>
    <xf numFmtId="166" fontId="0" fillId="0" borderId="4" xfId="0" applyFont="fals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false" hidden="false"/>
    </xf>
    <xf numFmtId="164" fontId="10" fillId="0" borderId="4" xfId="0" applyFont="true" applyBorder="true" applyAlignment="true" applyProtection="false">
      <alignment horizontal="general"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5" fillId="0" borderId="4" xfId="0" applyFont="true" applyBorder="true" applyAlignment="true" applyProtection="false">
      <alignment horizontal="general" vertical="top" textRotation="0" wrapText="true" indent="0" shrinkToFit="false"/>
      <protection locked="true" hidden="false"/>
    </xf>
    <xf numFmtId="164" fontId="5" fillId="0" borderId="4" xfId="0" applyFont="true" applyBorder="true" applyAlignment="true" applyProtection="false">
      <alignment horizontal="justify" vertical="center" textRotation="0" wrapText="true" indent="0" shrinkToFit="false"/>
      <protection locked="true" hidden="false"/>
    </xf>
    <xf numFmtId="164" fontId="17" fillId="0" borderId="4" xfId="0" applyFont="true" applyBorder="true" applyAlignment="true" applyProtection="false">
      <alignment horizontal="center" vertical="center" textRotation="0" wrapText="true" indent="0" shrinkToFit="false"/>
      <protection locked="true" hidden="false"/>
    </xf>
    <xf numFmtId="171" fontId="0" fillId="0" borderId="4" xfId="0" applyFont="fals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center" textRotation="0" wrapText="true" indent="0" shrinkToFit="false"/>
      <protection locked="true" hidden="false"/>
    </xf>
    <xf numFmtId="164" fontId="5" fillId="0" borderId="4" xfId="26" applyFont="true" applyBorder="true" applyAlignment="true" applyProtection="false">
      <alignment horizontal="center" vertical="center" textRotation="0" wrapText="true" indent="0" shrinkToFit="false"/>
      <protection locked="true" hidden="false"/>
    </xf>
    <xf numFmtId="164" fontId="5" fillId="0" borderId="4" xfId="26" applyFont="true" applyBorder="true" applyAlignment="true" applyProtection="false">
      <alignment horizontal="left" vertical="center" textRotation="0" wrapText="true" indent="0" shrinkToFit="false"/>
      <protection locked="true" hidden="false"/>
    </xf>
    <xf numFmtId="166" fontId="0" fillId="0" borderId="4" xfId="0" applyFont="fals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false" hidden="false"/>
    </xf>
    <xf numFmtId="164" fontId="0" fillId="0" borderId="4" xfId="0" applyFont="true" applyBorder="true" applyAlignment="true" applyProtection="false">
      <alignment horizontal="left" vertical="center" textRotation="0" wrapText="false" indent="0" shrinkToFit="false"/>
      <protection locked="true" hidden="false"/>
    </xf>
    <xf numFmtId="164" fontId="0" fillId="0" borderId="4" xfId="0" applyFont="true" applyBorder="true" applyAlignment="true" applyProtection="false">
      <alignment horizontal="left" vertical="bottom" textRotation="0" wrapText="true" indent="0" shrinkToFit="false"/>
      <protection locked="true" hidden="false"/>
    </xf>
    <xf numFmtId="172" fontId="0" fillId="5" borderId="4" xfId="0" applyFont="false" applyBorder="true" applyAlignment="true" applyProtection="false">
      <alignment horizontal="center" vertical="center" textRotation="0" wrapText="false" indent="0" shrinkToFit="false"/>
      <protection locked="true" hidden="false"/>
    </xf>
    <xf numFmtId="168" fontId="0" fillId="5" borderId="4" xfId="0" applyFont="false" applyBorder="true" applyAlignment="true" applyProtection="false">
      <alignment horizontal="general" vertical="center" textRotation="0" wrapText="false" indent="0" shrinkToFit="false"/>
      <protection locked="true" hidden="false"/>
    </xf>
    <xf numFmtId="164" fontId="0" fillId="0" borderId="4" xfId="0" applyFont="true" applyBorder="true" applyAlignment="true" applyProtection="true">
      <alignment horizontal="center" vertical="center" textRotation="0" wrapText="false" indent="0" shrinkToFit="false"/>
      <protection locked="false" hidden="false"/>
    </xf>
    <xf numFmtId="171" fontId="0" fillId="0" borderId="4" xfId="0" applyFont="false" applyBorder="true" applyAlignment="true" applyProtection="true">
      <alignment horizontal="center" vertical="center" textRotation="0" wrapText="false" indent="0" shrinkToFit="false"/>
      <protection locked="false" hidden="false"/>
    </xf>
    <xf numFmtId="164" fontId="0" fillId="0" borderId="4" xfId="0" applyFont="true" applyBorder="true" applyAlignment="true" applyProtection="true">
      <alignment horizontal="left" vertical="center" textRotation="0" wrapText="false" indent="0" shrinkToFit="false"/>
      <protection locked="false" hidden="false"/>
    </xf>
    <xf numFmtId="164" fontId="0" fillId="0" borderId="4" xfId="0" applyFont="true" applyBorder="true" applyAlignment="true" applyProtection="true">
      <alignment horizontal="general" vertical="bottom" textRotation="0" wrapText="true" indent="0" shrinkToFit="false"/>
      <protection locked="false" hidden="false"/>
    </xf>
    <xf numFmtId="166" fontId="5" fillId="0" borderId="4" xfId="0" applyFont="true" applyBorder="true" applyAlignment="true" applyProtection="false">
      <alignment horizontal="center" vertical="center"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5" fillId="5" borderId="6" xfId="0" applyFont="true" applyBorder="true" applyAlignment="true" applyProtection="false">
      <alignment horizontal="center" vertical="center" textRotation="0" wrapText="true" indent="0" shrinkToFit="false"/>
      <protection locked="true" hidden="false"/>
    </xf>
    <xf numFmtId="171" fontId="5" fillId="5" borderId="6" xfId="0" applyFont="true" applyBorder="true" applyAlignment="true" applyProtection="false">
      <alignment horizontal="center" vertical="center" textRotation="0" wrapText="true" indent="0" shrinkToFit="false"/>
      <protection locked="true" hidden="false"/>
    </xf>
    <xf numFmtId="164" fontId="5" fillId="5" borderId="6" xfId="0" applyFont="true" applyBorder="true" applyAlignment="true" applyProtection="false">
      <alignment horizontal="justify" vertical="center" textRotation="0" wrapText="true" indent="0" shrinkToFit="false"/>
      <protection locked="true" hidden="false"/>
    </xf>
    <xf numFmtId="164" fontId="0" fillId="5" borderId="6" xfId="0" applyFont="true" applyBorder="true" applyAlignment="true" applyProtection="false">
      <alignment horizontal="center" vertical="center" textRotation="0" wrapText="true" indent="0" shrinkToFit="false"/>
      <protection locked="true" hidden="false"/>
    </xf>
    <xf numFmtId="164" fontId="0" fillId="5" borderId="2" xfId="0" applyFont="true" applyBorder="true" applyAlignment="true" applyProtection="false">
      <alignment horizontal="center" vertical="center" textRotation="0" wrapText="true" indent="0" shrinkToFit="false"/>
      <protection locked="true" hidden="false"/>
    </xf>
    <xf numFmtId="164" fontId="5" fillId="5" borderId="0" xfId="0" applyFont="true" applyBorder="true" applyAlignment="true" applyProtection="false">
      <alignment horizontal="justify" vertical="center" textRotation="0" wrapText="true" indent="0" shrinkToFit="false"/>
      <protection locked="true" hidden="false"/>
    </xf>
    <xf numFmtId="166" fontId="5" fillId="5" borderId="6"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1" fontId="5" fillId="5" borderId="4" xfId="0" applyFont="true" applyBorder="true" applyAlignment="true" applyProtection="false">
      <alignment horizontal="center" vertical="center" textRotation="0" wrapText="true" indent="0" shrinkToFit="false"/>
      <protection locked="true" hidden="false"/>
    </xf>
    <xf numFmtId="166" fontId="5" fillId="5" borderId="4" xfId="0" applyFont="true" applyBorder="true" applyAlignment="true" applyProtection="false">
      <alignment horizontal="center" vertical="center" textRotation="0" wrapText="false" indent="0" shrinkToFit="false"/>
      <protection locked="true" hidden="false"/>
    </xf>
    <xf numFmtId="164" fontId="5" fillId="5" borderId="4" xfId="0" applyFont="true" applyBorder="true" applyAlignment="true" applyProtection="false">
      <alignment horizontal="center" vertical="center" textRotation="0" wrapText="tru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true" indent="0" shrinkToFit="false"/>
      <protection locked="true" hidden="false"/>
    </xf>
    <xf numFmtId="173" fontId="0" fillId="0" borderId="3"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general" vertical="top" textRotation="0" wrapText="tru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left" vertical="center"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general" vertical="center" textRotation="0" wrapText="tru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top" textRotation="0" wrapText="true" indent="0" shrinkToFit="false"/>
      <protection locked="true" hidden="false"/>
    </xf>
    <xf numFmtId="168" fontId="0" fillId="0" borderId="0" xfId="0" applyFont="false" applyBorder="true" applyAlignment="true" applyProtection="false">
      <alignment horizontal="general" vertical="center" textRotation="0" wrapText="false" indent="0" shrinkToFit="false"/>
      <protection locked="true" hidden="false"/>
    </xf>
    <xf numFmtId="164" fontId="0" fillId="6" borderId="3" xfId="0"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18" fillId="0" borderId="2" xfId="0" applyFont="true" applyBorder="true" applyAlignment="true" applyProtection="false">
      <alignment horizontal="general" vertical="center" textRotation="0" wrapText="true" indent="0" shrinkToFit="false"/>
      <protection locked="true" hidden="false"/>
    </xf>
    <xf numFmtId="164" fontId="5" fillId="0" borderId="6" xfId="0" applyFont="true" applyBorder="true" applyAlignment="true" applyProtection="false">
      <alignment horizontal="center" vertical="center" textRotation="0" wrapText="true" indent="0" shrinkToFit="false"/>
      <protection locked="true" hidden="false"/>
    </xf>
    <xf numFmtId="164" fontId="16" fillId="0" borderId="3" xfId="0" applyFont="true" applyBorder="true" applyAlignment="true" applyProtection="false">
      <alignment horizontal="justify" vertical="center" textRotation="0" wrapText="true" indent="0" shrinkToFit="false"/>
      <protection locked="true" hidden="false"/>
    </xf>
    <xf numFmtId="172" fontId="36" fillId="5" borderId="3" xfId="0" applyFont="true" applyBorder="true" applyAlignment="true" applyProtection="false">
      <alignment horizontal="center" vertical="center" textRotation="0" wrapText="false" indent="0" shrinkToFit="false"/>
      <protection locked="true" hidden="false"/>
    </xf>
    <xf numFmtId="164" fontId="5" fillId="2" borderId="3" xfId="0" applyFont="true" applyBorder="true" applyAlignment="true" applyProtection="false">
      <alignment horizontal="left" vertical="center" textRotation="0" wrapText="true" indent="0" shrinkToFit="false"/>
      <protection locked="true" hidden="false"/>
    </xf>
    <xf numFmtId="164" fontId="19" fillId="0" borderId="3" xfId="0" applyFont="true" applyBorder="true" applyAlignment="true" applyProtection="false">
      <alignment horizontal="center" vertical="center" textRotation="0" wrapText="true" indent="0" shrinkToFit="false"/>
      <protection locked="true" hidden="false"/>
    </xf>
    <xf numFmtId="171" fontId="5"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bottom" textRotation="0" wrapText="true" indent="0" shrinkToFit="false"/>
      <protection locked="true" hidden="false"/>
    </xf>
    <xf numFmtId="168" fontId="21" fillId="0" borderId="3" xfId="0" applyFont="true" applyBorder="true" applyAlignment="true" applyProtection="false">
      <alignment horizontal="general" vertical="center" textRotation="0" wrapText="false" indent="0" shrinkToFit="false"/>
      <protection locked="true" hidden="false"/>
    </xf>
    <xf numFmtId="164" fontId="37" fillId="0" borderId="3" xfId="0" applyFont="true" applyBorder="true" applyAlignment="true" applyProtection="false">
      <alignment horizontal="justify" vertical="center" textRotation="0" wrapText="false" indent="0" shrinkToFit="false"/>
      <protection locked="true" hidden="false"/>
    </xf>
    <xf numFmtId="168" fontId="0" fillId="8" borderId="3" xfId="0" applyFont="false" applyBorder="true" applyAlignment="true" applyProtection="false">
      <alignment horizontal="general" vertical="center" textRotation="0" wrapText="false" indent="0" shrinkToFit="false"/>
      <protection locked="true" hidden="false"/>
    </xf>
    <xf numFmtId="164" fontId="39" fillId="0" borderId="3" xfId="0" applyFont="true" applyBorder="true" applyAlignment="true" applyProtection="false">
      <alignment horizontal="general" vertical="center" textRotation="0" wrapText="true" indent="0" shrinkToFit="false"/>
      <protection locked="true" hidden="false"/>
    </xf>
    <xf numFmtId="166" fontId="0" fillId="0" borderId="3" xfId="0" applyFont="true" applyBorder="true" applyAlignment="true" applyProtection="false">
      <alignment horizontal="center" vertical="center" textRotation="0" wrapText="true" indent="0" shrinkToFit="false"/>
      <protection locked="true" hidden="false"/>
    </xf>
    <xf numFmtId="171" fontId="0" fillId="0" borderId="3" xfId="0" applyFont="true" applyBorder="true" applyAlignment="true" applyProtection="false">
      <alignment horizontal="center" vertical="center" textRotation="0" wrapText="false" indent="0" shrinkToFit="false"/>
      <protection locked="true" hidden="false"/>
    </xf>
    <xf numFmtId="171" fontId="0" fillId="0" borderId="5" xfId="0" applyFont="true" applyBorder="true" applyAlignment="true" applyProtection="false">
      <alignment horizontal="center" vertical="center" textRotation="0" wrapText="true" indent="0" shrinkToFit="false"/>
      <protection locked="true" hidden="false"/>
    </xf>
    <xf numFmtId="171" fontId="0" fillId="0" borderId="3" xfId="0" applyFont="true" applyBorder="true" applyAlignment="true" applyProtection="false">
      <alignment horizontal="center" vertical="center" textRotation="0" wrapText="true" indent="0" shrinkToFit="false"/>
      <protection locked="true" hidden="false"/>
    </xf>
    <xf numFmtId="164" fontId="40" fillId="0" borderId="3" xfId="0" applyFont="true" applyBorder="true" applyAlignment="true" applyProtection="false">
      <alignment horizontal="justify" vertical="center" textRotation="0" wrapText="false" indent="0" shrinkToFit="false"/>
      <protection locked="true" hidden="false"/>
    </xf>
    <xf numFmtId="164" fontId="20" fillId="0" borderId="3" xfId="0" applyFont="true" applyBorder="true" applyAlignment="true" applyProtection="false">
      <alignment horizontal="general" vertical="center" textRotation="0" wrapText="true" indent="0" shrinkToFit="false"/>
      <protection locked="true" hidden="false"/>
    </xf>
    <xf numFmtId="171" fontId="0" fillId="6" borderId="3" xfId="0" applyFont="false" applyBorder="true" applyAlignment="true" applyProtection="false">
      <alignment horizontal="center" vertical="center" textRotation="0" wrapText="false" indent="0" shrinkToFit="false"/>
      <protection locked="true" hidden="false"/>
    </xf>
    <xf numFmtId="164" fontId="0" fillId="6" borderId="3" xfId="0" applyFont="true" applyBorder="true" applyAlignment="true" applyProtection="false">
      <alignment horizontal="left" vertical="center" textRotation="0" wrapText="false" indent="0" shrinkToFit="false"/>
      <protection locked="true" hidden="false"/>
    </xf>
    <xf numFmtId="164" fontId="0" fillId="6" borderId="3" xfId="0" applyFont="true" applyBorder="true" applyAlignment="true" applyProtection="false">
      <alignment horizontal="left" vertical="bottom" textRotation="0" wrapText="true" indent="0" shrinkToFit="false"/>
      <protection locked="true" hidden="false"/>
    </xf>
    <xf numFmtId="166" fontId="0" fillId="6" borderId="3" xfId="0" applyFont="false" applyBorder="true" applyAlignment="true" applyProtection="false">
      <alignment horizontal="center" vertical="center" textRotation="0" wrapText="false" indent="0" shrinkToFit="false"/>
      <protection locked="true" hidden="false"/>
    </xf>
    <xf numFmtId="164" fontId="20" fillId="0" borderId="3" xfId="0" applyFont="true" applyBorder="true" applyAlignment="true" applyProtection="false">
      <alignment horizontal="left"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41" fillId="0" borderId="3" xfId="0" applyFont="true" applyBorder="true" applyAlignment="true" applyProtection="false">
      <alignment horizontal="general" vertical="center" textRotation="0" wrapText="true" indent="0" shrinkToFit="false"/>
      <protection locked="true" hidden="false"/>
    </xf>
    <xf numFmtId="164" fontId="43" fillId="0" borderId="3" xfId="0" applyFont="true" applyBorder="true" applyAlignment="true" applyProtection="false">
      <alignment horizontal="justify" vertical="center" textRotation="0" wrapText="false" indent="0" shrinkToFit="false"/>
      <protection locked="true" hidden="false"/>
    </xf>
    <xf numFmtId="164" fontId="5" fillId="0" borderId="16" xfId="0" applyFont="true" applyBorder="true" applyAlignment="true" applyProtection="false">
      <alignment horizontal="center" vertical="center" textRotation="0" wrapText="false" indent="0" shrinkToFit="false"/>
      <protection locked="true" hidden="false"/>
    </xf>
    <xf numFmtId="164" fontId="46" fillId="0" borderId="3" xfId="0" applyFont="true" applyBorder="true" applyAlignment="true" applyProtection="false">
      <alignment horizontal="justify" vertical="center" textRotation="0" wrapText="false" indent="0" shrinkToFit="false"/>
      <protection locked="true" hidden="false"/>
    </xf>
    <xf numFmtId="164" fontId="8" fillId="0" borderId="3" xfId="0" applyFont="true" applyBorder="true" applyAlignment="true" applyProtection="false">
      <alignment horizontal="general" vertical="center" textRotation="0" wrapText="false" indent="0" shrinkToFit="false"/>
      <protection locked="true" hidden="false"/>
    </xf>
    <xf numFmtId="164" fontId="41" fillId="0" borderId="3" xfId="0" applyFont="true" applyBorder="true" applyAlignment="true" applyProtection="false">
      <alignment horizontal="justify" vertical="center" textRotation="0" wrapText="false" indent="0" shrinkToFit="false"/>
      <protection locked="true" hidden="false"/>
    </xf>
    <xf numFmtId="168" fontId="0" fillId="5" borderId="0" xfId="0" applyFont="false" applyBorder="true" applyAlignment="true" applyProtection="false">
      <alignment horizontal="general"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false" applyBorder="true" applyAlignment="true" applyProtection="false">
      <alignment horizontal="center" vertical="center" textRotation="0" wrapText="false" indent="0" shrinkToFit="false"/>
      <protection locked="true" hidden="false"/>
    </xf>
    <xf numFmtId="171" fontId="0" fillId="0" borderId="7" xfId="0" applyFont="false" applyBorder="true" applyAlignment="true" applyProtection="false">
      <alignment horizontal="center" vertical="center" textRotation="0" wrapText="false" indent="0" shrinkToFit="false"/>
      <protection locked="true" hidden="false"/>
    </xf>
    <xf numFmtId="168" fontId="0" fillId="0" borderId="0" xfId="0" applyFont="false" applyBorder="true" applyAlignment="true" applyProtection="false">
      <alignment horizontal="general" vertical="center"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6" fontId="0"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71" fontId="20" fillId="0" borderId="3" xfId="0" applyFont="true" applyBorder="true" applyAlignment="true" applyProtection="false">
      <alignment horizontal="center" vertical="center" textRotation="0" wrapText="false" indent="0" shrinkToFit="false"/>
      <protection locked="true" hidden="false"/>
    </xf>
    <xf numFmtId="168" fontId="5" fillId="0" borderId="3" xfId="0" applyFont="true" applyBorder="true" applyAlignment="true" applyProtection="false">
      <alignment horizontal="center" vertical="center" textRotation="0" wrapText="false" indent="0" shrinkToFit="false"/>
      <protection locked="true" hidden="false"/>
    </xf>
    <xf numFmtId="171" fontId="0" fillId="0" borderId="2" xfId="0" applyFont="false" applyBorder="true" applyAlignment="true" applyProtection="true">
      <alignment horizontal="center" vertical="center" textRotation="0" wrapText="false" indent="0" shrinkToFit="false"/>
      <protection locked="false" hidden="false"/>
    </xf>
    <xf numFmtId="164" fontId="0" fillId="0" borderId="2" xfId="0" applyFont="true" applyBorder="true" applyAlignment="true" applyProtection="true">
      <alignment horizontal="left" vertical="center" textRotation="0" wrapText="false" indent="0" shrinkToFit="false"/>
      <protection locked="false" hidden="false"/>
    </xf>
    <xf numFmtId="164" fontId="0" fillId="0" borderId="2" xfId="0" applyFont="true" applyBorder="true" applyAlignment="true" applyProtection="true">
      <alignment horizontal="center" vertical="center" textRotation="0" wrapText="true" indent="0" shrinkToFit="false"/>
      <protection locked="false" hidden="false"/>
    </xf>
    <xf numFmtId="164" fontId="0" fillId="0" borderId="2" xfId="0" applyFont="true" applyBorder="true" applyAlignment="true" applyProtection="true">
      <alignment horizontal="general" vertical="center" textRotation="0" wrapText="true" indent="0" shrinkToFit="false"/>
      <protection locked="false" hidden="false"/>
    </xf>
    <xf numFmtId="164" fontId="0" fillId="0" borderId="2" xfId="0" applyFont="false" applyBorder="true" applyAlignment="false" applyProtection="true">
      <alignment horizontal="general" vertical="bottom" textRotation="0" wrapText="false" indent="0" shrinkToFit="false"/>
      <protection locked="false" hidden="false"/>
    </xf>
    <xf numFmtId="164" fontId="0" fillId="0" borderId="2" xfId="0" applyFont="true" applyBorder="true" applyAlignment="true" applyProtection="false">
      <alignment horizontal="general" vertical="center" textRotation="0" wrapText="false" indent="0" shrinkToFit="false"/>
      <protection locked="true" hidden="false"/>
    </xf>
    <xf numFmtId="168" fontId="0" fillId="7" borderId="3" xfId="0" applyFont="false" applyBorder="true" applyAlignment="true" applyProtection="false">
      <alignment horizontal="general" vertical="center" textRotation="0" wrapText="false" indent="0" shrinkToFit="false"/>
      <protection locked="true" hidden="false"/>
    </xf>
    <xf numFmtId="164" fontId="23" fillId="0" borderId="2" xfId="0" applyFont="true" applyBorder="true" applyAlignment="true" applyProtection="false">
      <alignment horizontal="general" vertical="bottom" textRotation="0" wrapText="true" indent="0" shrinkToFit="false"/>
      <protection locked="true" hidden="false"/>
    </xf>
    <xf numFmtId="164" fontId="19" fillId="0" borderId="3" xfId="0" applyFont="true" applyBorder="true" applyAlignment="true" applyProtection="false">
      <alignment horizontal="general" vertical="center" textRotation="0" wrapText="true" indent="0" shrinkToFit="false"/>
      <protection locked="true" hidden="false"/>
    </xf>
    <xf numFmtId="166" fontId="5" fillId="0" borderId="3" xfId="0" applyFont="true" applyBorder="true" applyAlignment="true" applyProtection="false">
      <alignment horizontal="center" vertical="center" textRotation="0" wrapText="true" indent="0" shrinkToFit="false"/>
      <protection locked="true" hidden="false"/>
    </xf>
    <xf numFmtId="171" fontId="0" fillId="0" borderId="3" xfId="0" applyFont="false" applyBorder="true" applyAlignment="true" applyProtection="true">
      <alignment horizontal="center" vertical="center" textRotation="0" wrapText="false" indent="0" shrinkToFit="false"/>
      <protection locked="false" hidden="false"/>
    </xf>
    <xf numFmtId="164" fontId="17" fillId="0" borderId="3" xfId="25" applyFont="true" applyBorder="true" applyAlignment="true" applyProtection="false">
      <alignment horizontal="center" vertical="center" textRotation="0" wrapText="true" indent="0" shrinkToFit="false"/>
      <protection locked="true" hidden="false"/>
    </xf>
    <xf numFmtId="171" fontId="6" fillId="0" borderId="3" xfId="25" applyFont="false" applyBorder="true" applyAlignment="true" applyProtection="false">
      <alignment horizontal="center" vertical="center" textRotation="0" wrapText="false" indent="0" shrinkToFit="false"/>
      <protection locked="true" hidden="false"/>
    </xf>
    <xf numFmtId="164" fontId="6" fillId="0" borderId="3" xfId="25" applyFont="true" applyBorder="true" applyAlignment="true" applyProtection="false">
      <alignment horizontal="general" vertical="center" textRotation="0" wrapText="true" indent="0" shrinkToFit="false"/>
      <protection locked="true" hidden="false"/>
    </xf>
    <xf numFmtId="164" fontId="6" fillId="0" borderId="3" xfId="25" applyFont="false" applyBorder="true" applyAlignment="false" applyProtection="false">
      <alignment horizontal="general" vertical="bottom" textRotation="0" wrapText="false" indent="0" shrinkToFit="false"/>
      <protection locked="true" hidden="false"/>
    </xf>
    <xf numFmtId="164" fontId="5" fillId="0" borderId="3" xfId="26" applyFont="false" applyBorder="true" applyAlignment="true" applyProtection="false">
      <alignment horizontal="center" vertical="bottom" textRotation="0" wrapText="false" indent="0" shrinkToFit="false"/>
      <protection locked="true" hidden="false"/>
    </xf>
    <xf numFmtId="164" fontId="5" fillId="0" borderId="3" xfId="23" applyFont="true" applyBorder="true" applyAlignment="true" applyProtection="false">
      <alignment horizontal="center" vertical="center" textRotation="0" wrapText="true" indent="0" shrinkToFit="false"/>
      <protection locked="true" hidden="false"/>
    </xf>
    <xf numFmtId="171" fontId="5" fillId="0" borderId="3" xfId="23" applyFont="true" applyBorder="true" applyAlignment="true" applyProtection="false">
      <alignment horizontal="center" vertical="center" textRotation="0" wrapText="true" indent="0" shrinkToFit="false"/>
      <protection locked="true" hidden="false"/>
    </xf>
    <xf numFmtId="164" fontId="5" fillId="0" borderId="3" xfId="23" applyFont="true" applyBorder="true" applyAlignment="true" applyProtection="false">
      <alignment horizontal="justify" vertical="center" textRotation="0" wrapText="false" indent="0" shrinkToFit="false"/>
      <protection locked="true" hidden="false"/>
    </xf>
    <xf numFmtId="164" fontId="5" fillId="0" borderId="3" xfId="23" applyFont="true" applyBorder="true" applyAlignment="true" applyProtection="false">
      <alignment horizontal="center" vertical="center" textRotation="0" wrapText="true" indent="0" shrinkToFit="false"/>
      <protection locked="true" hidden="false"/>
    </xf>
    <xf numFmtId="164" fontId="5" fillId="0" borderId="3" xfId="23" applyFont="true" applyBorder="true" applyAlignment="true" applyProtection="false">
      <alignment horizontal="general" vertical="bottom" textRotation="0" wrapText="true" indent="0" shrinkToFit="false"/>
      <protection locked="true" hidden="false"/>
    </xf>
    <xf numFmtId="164" fontId="5" fillId="0" borderId="3" xfId="23" applyFont="true" applyBorder="true" applyAlignment="true" applyProtection="false">
      <alignment horizontal="left" vertical="center" textRotation="0" wrapText="true" indent="0" shrinkToFit="false"/>
      <protection locked="true" hidden="false"/>
    </xf>
    <xf numFmtId="166" fontId="5" fillId="0" borderId="3" xfId="23" applyFont="true" applyBorder="true" applyAlignment="true" applyProtection="false">
      <alignment horizontal="center" vertical="center" textRotation="0" wrapText="false" indent="0" shrinkToFit="false"/>
      <protection locked="true" hidden="false"/>
    </xf>
    <xf numFmtId="164" fontId="5" fillId="0" borderId="3" xfId="23" applyFont="true" applyBorder="true" applyAlignment="false" applyProtection="false">
      <alignment horizontal="general" vertical="bottom" textRotation="0" wrapText="false" indent="0" shrinkToFit="false"/>
      <protection locked="true" hidden="false"/>
    </xf>
    <xf numFmtId="171" fontId="5" fillId="0" borderId="0" xfId="0" applyFont="true" applyBorder="true" applyAlignment="true" applyProtection="false">
      <alignment horizontal="center" vertical="center" textRotation="0" wrapText="true" indent="0" shrinkToFit="false"/>
      <protection locked="true" hidden="false"/>
    </xf>
    <xf numFmtId="171" fontId="5" fillId="0" borderId="4" xfId="0" applyFont="true" applyBorder="true" applyAlignment="true" applyProtection="false">
      <alignment horizontal="center" vertical="center" textRotation="0" wrapText="true" indent="0" shrinkToFit="false"/>
      <protection locked="true" hidden="false"/>
    </xf>
    <xf numFmtId="164" fontId="5" fillId="6" borderId="3" xfId="0" applyFont="true" applyBorder="true" applyAlignment="true" applyProtection="false">
      <alignment horizontal="justify" vertical="top" textRotation="0" wrapText="true" indent="0" shrinkToFit="false"/>
      <protection locked="true" hidden="false"/>
    </xf>
    <xf numFmtId="164" fontId="5" fillId="0" borderId="3" xfId="25" applyFont="true" applyBorder="true" applyAlignment="true" applyProtection="false">
      <alignment horizontal="center" vertical="center" textRotation="0" wrapText="true" indent="0" shrinkToFit="false"/>
      <protection locked="true" hidden="false"/>
    </xf>
    <xf numFmtId="171" fontId="5" fillId="0" borderId="3" xfId="25" applyFont="true" applyBorder="true" applyAlignment="true" applyProtection="false">
      <alignment horizontal="center" vertical="center" textRotation="0" wrapText="true" indent="0" shrinkToFit="false"/>
      <protection locked="true" hidden="false"/>
    </xf>
    <xf numFmtId="164" fontId="5" fillId="0" borderId="3" xfId="25" applyFont="true" applyBorder="true" applyAlignment="true" applyProtection="false">
      <alignment horizontal="justify" vertical="center" textRotation="0" wrapText="true" indent="0" shrinkToFit="false"/>
      <protection locked="true" hidden="false"/>
    </xf>
    <xf numFmtId="164" fontId="5" fillId="0" borderId="3" xfId="25" applyFont="true" applyBorder="true" applyAlignment="true" applyProtection="false">
      <alignment horizontal="center" vertical="center" textRotation="0" wrapText="false" indent="0" shrinkToFit="false"/>
      <protection locked="true" hidden="false"/>
    </xf>
    <xf numFmtId="164" fontId="5" fillId="0" borderId="0" xfId="25" applyFont="true" applyBorder="true" applyAlignment="true" applyProtection="false">
      <alignment horizontal="justify" vertical="center" textRotation="0" wrapText="true" indent="0" shrinkToFit="false"/>
      <protection locked="true" hidden="false"/>
    </xf>
    <xf numFmtId="166" fontId="5" fillId="0" borderId="3" xfId="25" applyFont="true" applyBorder="true" applyAlignment="true" applyProtection="false">
      <alignment horizontal="center" vertical="center" textRotation="0" wrapText="false" indent="0" shrinkToFit="false"/>
      <protection locked="true" hidden="false"/>
    </xf>
    <xf numFmtId="164" fontId="5" fillId="0" borderId="3" xfId="25" applyFont="true" applyBorder="true" applyAlignment="false" applyProtection="false">
      <alignment horizontal="general" vertical="bottom" textRotation="0" wrapText="false" indent="0" shrinkToFit="false"/>
      <protection locked="true" hidden="false"/>
    </xf>
    <xf numFmtId="164" fontId="21" fillId="0" borderId="3" xfId="0" applyFont="true" applyBorder="true" applyAlignment="true" applyProtection="false">
      <alignment horizontal="center" vertical="center" textRotation="0" wrapText="true" indent="0" shrinkToFit="false"/>
      <protection locked="true" hidden="false"/>
    </xf>
    <xf numFmtId="171" fontId="5" fillId="0" borderId="5" xfId="0" applyFont="true" applyBorder="true" applyAlignment="true" applyProtection="false">
      <alignment horizontal="center" vertical="center" textRotation="0" wrapText="true" indent="0" shrinkToFit="false"/>
      <protection locked="true" hidden="false"/>
    </xf>
    <xf numFmtId="164" fontId="36" fillId="0" borderId="3" xfId="0" applyFont="true" applyBorder="true" applyAlignment="true" applyProtection="false">
      <alignment horizontal="center" vertical="center" textRotation="0" wrapText="false" indent="0" shrinkToFit="false"/>
      <protection locked="true" hidden="false"/>
    </xf>
    <xf numFmtId="171" fontId="36" fillId="0" borderId="3" xfId="0" applyFont="true" applyBorder="true" applyAlignment="true" applyProtection="false">
      <alignment horizontal="center" vertical="center" textRotation="0" wrapText="false" indent="0" shrinkToFit="false"/>
      <protection locked="true" hidden="false"/>
    </xf>
    <xf numFmtId="164" fontId="36" fillId="0" borderId="3" xfId="0" applyFont="true" applyBorder="true" applyAlignment="true" applyProtection="false">
      <alignment horizontal="general" vertical="center" textRotation="0" wrapText="false" indent="0" shrinkToFit="false"/>
      <protection locked="true" hidden="false"/>
    </xf>
    <xf numFmtId="164" fontId="36" fillId="0" borderId="3" xfId="0" applyFont="true" applyBorder="true" applyAlignment="true" applyProtection="false">
      <alignment horizontal="center" vertical="center" textRotation="0" wrapText="true" indent="0" shrinkToFit="false"/>
      <protection locked="true" hidden="false"/>
    </xf>
    <xf numFmtId="164" fontId="36" fillId="0" borderId="3" xfId="0" applyFont="true" applyBorder="true" applyAlignment="true" applyProtection="false">
      <alignment horizontal="general" vertical="bottom" textRotation="0" wrapText="true" indent="0" shrinkToFit="false"/>
      <protection locked="true" hidden="false"/>
    </xf>
    <xf numFmtId="168" fontId="36" fillId="0" borderId="3" xfId="0" applyFont="true" applyBorder="true" applyAlignment="true" applyProtection="false">
      <alignment horizontal="general" vertical="center" textRotation="0" wrapText="false" indent="0" shrinkToFit="false"/>
      <protection locked="true" hidden="false"/>
    </xf>
    <xf numFmtId="164" fontId="36" fillId="0" borderId="3" xfId="0" applyFont="true" applyBorder="true" applyAlignment="false" applyProtection="false">
      <alignment horizontal="general" vertical="bottom" textRotation="0" wrapText="false" indent="0" shrinkToFit="false"/>
      <protection locked="true" hidden="false"/>
    </xf>
    <xf numFmtId="171" fontId="0" fillId="6" borderId="3" xfId="0" applyFont="true" applyBorder="true" applyAlignment="true" applyProtection="false">
      <alignment horizontal="center" vertical="center" textRotation="0" wrapText="true" indent="0" shrinkToFit="false"/>
      <protection locked="true" hidden="false"/>
    </xf>
    <xf numFmtId="173" fontId="5" fillId="0" borderId="3" xfId="0" applyFont="true" applyBorder="true" applyAlignment="true" applyProtection="false">
      <alignment horizontal="center" vertical="center" textRotation="0" wrapText="true" indent="0" shrinkToFit="false"/>
      <protection locked="true" hidden="false"/>
    </xf>
    <xf numFmtId="171" fontId="5" fillId="0" borderId="3" xfId="23" applyFont="true" applyBorder="true" applyAlignment="true" applyProtection="false">
      <alignment horizontal="center" vertical="center" textRotation="0" wrapText="false" indent="0" shrinkToFit="false"/>
      <protection locked="true" hidden="false"/>
    </xf>
    <xf numFmtId="164" fontId="5" fillId="0" borderId="3" xfId="23" applyFont="true" applyBorder="true" applyAlignment="true" applyProtection="false">
      <alignment horizontal="left" vertical="center" textRotation="0" wrapText="false" indent="0" shrinkToFit="false"/>
      <protection locked="true" hidden="false"/>
    </xf>
    <xf numFmtId="164" fontId="5" fillId="0" borderId="3" xfId="23" applyFont="true" applyBorder="true" applyAlignment="true" applyProtection="false">
      <alignment horizontal="center" vertical="center" textRotation="0" wrapText="false" indent="0" shrinkToFit="false"/>
      <protection locked="true" hidden="false"/>
    </xf>
    <xf numFmtId="164" fontId="5" fillId="0" borderId="3" xfId="23" applyFont="true" applyBorder="true" applyAlignment="true" applyProtection="false">
      <alignment horizontal="center" vertical="center" textRotation="0" wrapText="false" indent="0" shrinkToFit="false"/>
      <protection locked="true" hidden="false"/>
    </xf>
    <xf numFmtId="164" fontId="5" fillId="0" borderId="9" xfId="0" applyFont="true" applyBorder="true" applyAlignment="true" applyProtection="false">
      <alignment horizontal="center" vertical="center" textRotation="0" wrapText="true" indent="0" shrinkToFit="false"/>
      <protection locked="true" hidden="false"/>
    </xf>
    <xf numFmtId="164" fontId="5" fillId="0" borderId="3" xfId="20" applyFont="true" applyBorder="true" applyAlignment="true" applyProtection="true">
      <alignment horizontal="justify" vertical="center" textRotation="0" wrapText="true" indent="0" shrinkToFit="false"/>
      <protection locked="true" hidden="false"/>
    </xf>
    <xf numFmtId="171" fontId="0" fillId="0" borderId="3" xfId="0" applyFont="fals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76" fontId="0" fillId="0" borderId="3" xfId="0" applyFont="false" applyBorder="true" applyAlignment="true" applyProtection="false">
      <alignment horizontal="center" vertical="center" textRotation="0" wrapText="false" indent="0" shrinkToFit="false"/>
      <protection locked="true" hidden="false"/>
    </xf>
    <xf numFmtId="164" fontId="5" fillId="0" borderId="3" xfId="24" applyFont="true" applyBorder="true" applyAlignment="true" applyProtection="false">
      <alignment horizontal="justify" vertical="center" textRotation="0" wrapText="true" indent="0" shrinkToFit="false"/>
      <protection locked="true" hidden="false"/>
    </xf>
    <xf numFmtId="164" fontId="5" fillId="0" borderId="7" xfId="0" applyFont="true" applyBorder="true" applyAlignment="true" applyProtection="false">
      <alignment horizontal="center" vertical="center" textRotation="0" wrapText="true" indent="0" shrinkToFit="false"/>
      <protection locked="true" hidden="false"/>
    </xf>
    <xf numFmtId="171" fontId="0" fillId="5" borderId="8" xfId="0" applyFont="false" applyBorder="true" applyAlignment="true" applyProtection="false">
      <alignment horizontal="center" vertical="center" textRotation="0" wrapText="false" indent="0" shrinkToFit="false"/>
      <protection locked="true" hidden="false"/>
    </xf>
    <xf numFmtId="164" fontId="0" fillId="5" borderId="8" xfId="0" applyFont="false" applyBorder="true" applyAlignment="true" applyProtection="false">
      <alignment horizontal="center" vertical="center" textRotation="0" wrapText="fals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Hiperlink 2" xfId="21"/>
    <cellStyle name="Moeda 2" xfId="22"/>
    <cellStyle name="Normal 2" xfId="23"/>
    <cellStyle name="Normal 2 2" xfId="24"/>
    <cellStyle name="Normal 3" xfId="25"/>
    <cellStyle name="Normal 4" xfId="26"/>
    <cellStyle name="*unknown*" xfId="20" builtinId="8"/>
  </cellStyles>
  <dxfs count="9">
    <dxf>
      <font>
        <name val="Arial"/>
        <family val="0"/>
        <b val="1"/>
        <i val="0"/>
        <color rgb="00FFFFFF"/>
      </font>
      <fill>
        <patternFill>
          <bgColor rgb="FF993300"/>
        </patternFill>
      </fill>
    </dxf>
    <dxf>
      <font>
        <name val="Arial"/>
        <family val="0"/>
        <b val="1"/>
        <i val="0"/>
        <color rgb="00FFFFFF"/>
      </font>
    </dxf>
    <dxf>
      <font>
        <name val="Arial"/>
        <family val="0"/>
        <b val="1"/>
        <i val="0"/>
      </font>
      <fill>
        <patternFill>
          <bgColor rgb="FF993300"/>
        </patternFill>
      </fill>
    </dxf>
    <dxf>
      <font>
        <name val="Arial"/>
        <family val="0"/>
        <b val="1"/>
        <i val="0"/>
        <color rgb="00FFFFFF"/>
      </font>
      <fill>
        <patternFill>
          <bgColor rgb="FF993300"/>
        </patternFill>
      </fill>
    </dxf>
    <dxf>
      <font>
        <name val="Arial"/>
        <family val="0"/>
        <b val="1"/>
        <i val="0"/>
        <color rgb="00FFFFFF"/>
      </font>
    </dxf>
    <dxf>
      <font>
        <name val="Arial"/>
        <family val="0"/>
        <b val="1"/>
        <i val="0"/>
      </font>
      <fill>
        <patternFill>
          <bgColor rgb="FF993300"/>
        </patternFill>
      </fill>
    </dxf>
    <dxf>
      <font>
        <name val="Arial"/>
        <family val="0"/>
        <b val="1"/>
        <i val="0"/>
        <color rgb="00FFFFFF"/>
      </font>
      <fill>
        <patternFill>
          <bgColor rgb="FF993300"/>
        </patternFill>
      </fill>
    </dxf>
    <dxf>
      <font>
        <name val="Arial"/>
        <family val="0"/>
        <b val="1"/>
        <i val="0"/>
        <color rgb="00FFFFFF"/>
      </font>
    </dxf>
    <dxf>
      <font>
        <name val="Arial"/>
        <family val="0"/>
        <b val="1"/>
        <i val="0"/>
      </font>
      <fill>
        <patternFill>
          <bgColor rgb="FF993300"/>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externalLink" Target="externalLinks/externalLink1.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271440</xdr:colOff>
      <xdr:row>0</xdr:row>
      <xdr:rowOff>9360</xdr:rowOff>
    </xdr:from>
    <xdr:to>
      <xdr:col>3</xdr:col>
      <xdr:colOff>294120</xdr:colOff>
      <xdr:row>5</xdr:row>
      <xdr:rowOff>123480</xdr:rowOff>
    </xdr:to>
    <xdr:sp>
      <xdr:nvSpPr>
        <xdr:cNvPr id="0" name="Text Box 1"/>
        <xdr:cNvSpPr/>
      </xdr:nvSpPr>
      <xdr:spPr>
        <a:xfrm>
          <a:off x="2968200" y="9360"/>
          <a:ext cx="4895640" cy="1142640"/>
        </a:xfrm>
        <a:custGeom>
          <a:avLst/>
          <a:gdLst/>
          <a:ahLst/>
          <a:rect l="l" t="t" r="r" b="b"/>
          <a:pathLst>
            <a:path w="21600" h="21600">
              <a:moveTo>
                <a:pt x="0" y="0"/>
              </a:moveTo>
              <a:lnTo>
                <a:pt x="21600" y="0"/>
              </a:lnTo>
              <a:lnTo>
                <a:pt x="21600" y="21600"/>
              </a:lnTo>
              <a:lnTo>
                <a:pt x="0" y="21600"/>
              </a:lnTo>
              <a:lnTo>
                <a:pt x="0" y="0"/>
              </a:lnTo>
              <a:close/>
            </a:path>
          </a:pathLst>
        </a:custGeom>
        <a:noFill/>
        <a:ln w="0">
          <a:noFill/>
        </a:ln>
      </xdr:spPr>
      <xdr:style>
        <a:lnRef idx="0"/>
        <a:fillRef idx="0"/>
        <a:effectRef idx="0"/>
        <a:fontRef idx="minor"/>
      </xdr:style>
      <xdr:txBody>
        <a:bodyPr lIns="36360" rIns="0" tIns="22680" bIns="0">
          <a:noAutofit/>
        </a:bodyPr>
        <a:p>
          <a:r>
            <a:rPr b="0" lang="pt-PT" sz="1200" spc="-1" strike="noStrike">
              <a:solidFill>
                <a:srgbClr val="000000"/>
              </a:solidFill>
              <a:latin typeface="ZapfHumnst BT"/>
            </a:rPr>
            <a:t>Ministério da Educação</a:t>
          </a:r>
          <a:endParaRPr b="0" lang="pt-PT" sz="1200" spc="-1" strike="noStrike">
            <a:latin typeface="Times New Roman"/>
          </a:endParaRPr>
        </a:p>
        <a:p>
          <a:r>
            <a:rPr b="0" lang="pt-PT" sz="1200" spc="-1" strike="noStrike">
              <a:solidFill>
                <a:srgbClr val="000000"/>
              </a:solidFill>
              <a:latin typeface="ZapfHumnst BT"/>
            </a:rPr>
            <a:t>Universidade Federal de Santa Maria</a:t>
          </a:r>
          <a:endParaRPr b="0" lang="pt-PT" sz="1200" spc="-1" strike="noStrike">
            <a:latin typeface="Times New Roman"/>
          </a:endParaRPr>
        </a:p>
        <a:p>
          <a:r>
            <a:rPr b="0" lang="pt-PT" sz="1200" spc="-1" strike="noStrike">
              <a:solidFill>
                <a:srgbClr val="000000"/>
              </a:solidFill>
              <a:latin typeface="ZapfHumnst BT"/>
            </a:rPr>
            <a:t>Pró-Reitoria de Planejamento</a:t>
          </a:r>
          <a:endParaRPr b="0" lang="pt-PT" sz="1200" spc="-1" strike="noStrike">
            <a:latin typeface="Times New Roman"/>
          </a:endParaRPr>
        </a:p>
        <a:p>
          <a:r>
            <a:rPr b="1" lang="pt-PT" sz="1200" spc="-1" strike="noStrike">
              <a:solidFill>
                <a:srgbClr val="000000"/>
              </a:solidFill>
              <a:latin typeface="Times New Roman"/>
            </a:rPr>
            <a:t>Coordenadoria de Projetos e Convênios-COPROC</a:t>
          </a:r>
          <a:endParaRPr b="0" lang="pt-PT" sz="1200" spc="-1" strike="noStrike">
            <a:latin typeface="Times New Roman"/>
          </a:endParaRPr>
        </a:p>
        <a:p>
          <a:r>
            <a:rPr b="1" lang="pt-PT" sz="1200" spc="-1" strike="noStrike">
              <a:solidFill>
                <a:srgbClr val="000000"/>
              </a:solidFill>
              <a:latin typeface="Times New Roman"/>
            </a:rPr>
            <a:t>Controle de Convênios</a:t>
          </a:r>
          <a:endParaRPr b="0" lang="pt-PT" sz="1200" spc="-1" strike="noStrike">
            <a:latin typeface="Times New Roman"/>
          </a:endParaRPr>
        </a:p>
        <a:p>
          <a:endParaRPr b="0" lang="pt-PT" sz="1200" spc="-1" strike="noStrike">
            <a:latin typeface="Times New Roman"/>
          </a:endParaRPr>
        </a:p>
      </xdr:txBody>
    </xdr:sp>
    <xdr:clientData/>
  </xdr:twoCellAnchor>
  <xdr:twoCellAnchor editAs="oneCell">
    <xdr:from>
      <xdr:col>0</xdr:col>
      <xdr:colOff>81000</xdr:colOff>
      <xdr:row>0</xdr:row>
      <xdr:rowOff>47520</xdr:rowOff>
    </xdr:from>
    <xdr:to>
      <xdr:col>1</xdr:col>
      <xdr:colOff>403920</xdr:colOff>
      <xdr:row>5</xdr:row>
      <xdr:rowOff>143280</xdr:rowOff>
    </xdr:to>
    <xdr:pic>
      <xdr:nvPicPr>
        <xdr:cNvPr id="1" name="Picture 2" descr="assinaturas para word"/>
        <xdr:cNvPicPr/>
      </xdr:nvPicPr>
      <xdr:blipFill>
        <a:blip r:embed="rId1"/>
        <a:stretch/>
      </xdr:blipFill>
      <xdr:spPr>
        <a:xfrm>
          <a:off x="81000" y="47520"/>
          <a:ext cx="2053800" cy="1124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le://192.168.113.124/Users/Users/pccli/Dropbox/Pasta2/CONTROLE%20DE%20CONV&#202;NIOS/Conv&#234;nios%20em%20vig&#234;ncia%20geral/Agosto%202016.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s>
    <sheetDataSet>
      <sheetData sheetId="0"/>
      <sheetData sheetId="1">
        <row r="11">
          <cell r="K11">
            <v>42593</v>
          </cell>
        </row>
      </sheetData>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C00"/>
    <pageSetUpPr fitToPage="true"/>
  </sheetPr>
  <dimension ref="A1:IV144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1" ySplit="7" topLeftCell="B8" activePane="bottomRight" state="frozen"/>
      <selection pane="topLeft" activeCell="A1" activeCellId="0" sqref="A1"/>
      <selection pane="topRight" activeCell="B1" activeCellId="0" sqref="B1"/>
      <selection pane="bottomLeft" activeCell="A8" activeCellId="0" sqref="A8"/>
      <selection pane="bottomRight" activeCell="C1422" activeCellId="0" sqref="C1422"/>
    </sheetView>
  </sheetViews>
  <sheetFormatPr defaultColWidth="9.0546875" defaultRowHeight="12.75" zeroHeight="false" outlineLevelRow="0" outlineLevelCol="0"/>
  <cols>
    <col collapsed="false" customWidth="true" hidden="false" outlineLevel="0" max="1" min="1" style="1" width="24.53"/>
    <col collapsed="false" customWidth="true" hidden="false" outlineLevel="0" max="2" min="2" style="0" width="13.69"/>
    <col collapsed="false" customWidth="true" hidden="false" outlineLevel="0" max="3" min="3" style="2" width="69.06"/>
    <col collapsed="false" customWidth="true" hidden="false" outlineLevel="0" max="4" min="4" style="0" width="25.11"/>
    <col collapsed="false" customWidth="true" hidden="false" outlineLevel="0" max="5" min="5" style="0" width="31.96"/>
    <col collapsed="false" customWidth="true" hidden="false" outlineLevel="0" max="6" min="6" style="0" width="20.97"/>
    <col collapsed="false" customWidth="true" hidden="false" outlineLevel="0" max="7" min="7" style="0" width="34.81"/>
    <col collapsed="false" customWidth="true" hidden="false" outlineLevel="0" max="8" min="8" style="0" width="32.53"/>
    <col collapsed="false" customWidth="true" hidden="false" outlineLevel="0" max="9" min="9" style="0" width="29.38"/>
    <col collapsed="false" customWidth="true" hidden="false" outlineLevel="0" max="10" min="10" style="3" width="56.08"/>
    <col collapsed="false" customWidth="true" hidden="false" outlineLevel="0" max="11" min="11" style="0" width="12.55"/>
    <col collapsed="false" customWidth="true" hidden="false" outlineLevel="0" max="12" min="12" style="0" width="13.83"/>
    <col collapsed="false" customWidth="true" hidden="false" outlineLevel="0" max="13" min="13" style="4" width="21.68"/>
    <col collapsed="false" customWidth="true" hidden="false" outlineLevel="0" max="14" min="14" style="5" width="31.53"/>
    <col collapsed="false" customWidth="true" hidden="false" outlineLevel="0" max="15" min="15" style="0" width="29.82"/>
    <col collapsed="false" customWidth="true" hidden="false" outlineLevel="0" max="16" min="16" style="0" width="21.11"/>
    <col collapsed="false" customWidth="true" hidden="false" outlineLevel="0" max="17" min="17" style="0" width="15.54"/>
    <col collapsed="false" customWidth="true" hidden="false" outlineLevel="0" max="18" min="18" style="0" width="10.69"/>
    <col collapsed="false" customWidth="true" hidden="false" outlineLevel="0" max="19" min="19" style="0" width="23.68"/>
  </cols>
  <sheetData>
    <row r="1" s="15" customFormat="true" ht="15.75" hidden="false" customHeight="false" outlineLevel="0" collapsed="false">
      <c r="A1" s="6"/>
      <c r="B1" s="6"/>
      <c r="C1" s="7"/>
      <c r="D1" s="8" t="s">
        <v>0</v>
      </c>
      <c r="E1" s="9" t="n">
        <f aca="true">TODAY()</f>
        <v>44552</v>
      </c>
      <c r="F1" s="9"/>
      <c r="G1" s="9"/>
      <c r="H1" s="10"/>
      <c r="I1" s="10"/>
      <c r="J1" s="11"/>
      <c r="K1" s="12"/>
      <c r="L1" s="12"/>
      <c r="M1" s="13"/>
      <c r="N1" s="14"/>
      <c r="O1" s="12"/>
      <c r="P1" s="12"/>
      <c r="Q1" s="12"/>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row>
    <row r="2" s="15" customFormat="true" ht="15" hidden="false" customHeight="false" outlineLevel="0" collapsed="false">
      <c r="A2" s="6"/>
      <c r="B2" s="6"/>
      <c r="C2" s="16"/>
      <c r="D2" s="17"/>
      <c r="E2" s="18"/>
      <c r="F2" s="18"/>
      <c r="G2" s="18"/>
      <c r="H2" s="19"/>
      <c r="I2" s="10"/>
      <c r="J2" s="11"/>
      <c r="K2" s="12"/>
      <c r="L2" s="12"/>
      <c r="M2" s="13"/>
      <c r="N2" s="14"/>
      <c r="O2" s="20"/>
      <c r="P2" s="12"/>
      <c r="Q2" s="12"/>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row>
    <row r="3" s="15" customFormat="true" ht="15" hidden="false" customHeight="false" outlineLevel="0" collapsed="false">
      <c r="A3" s="6"/>
      <c r="B3" s="6"/>
      <c r="C3" s="21"/>
      <c r="D3" s="12"/>
      <c r="E3" s="10"/>
      <c r="F3" s="18"/>
      <c r="G3" s="18"/>
      <c r="I3" s="18"/>
      <c r="J3" s="11"/>
      <c r="K3" s="12"/>
      <c r="L3" s="12"/>
      <c r="M3" s="13"/>
      <c r="N3" s="14"/>
      <c r="O3" s="12"/>
      <c r="P3" s="12"/>
      <c r="Q3" s="12"/>
      <c r="R3" s="14"/>
      <c r="S3" s="22"/>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row>
    <row r="4" s="15" customFormat="true" ht="20.25" hidden="false" customHeight="false" outlineLevel="0" collapsed="false">
      <c r="A4" s="6"/>
      <c r="B4" s="6"/>
      <c r="C4" s="23"/>
      <c r="D4" s="24" t="s">
        <v>1</v>
      </c>
      <c r="E4" s="10"/>
      <c r="F4" s="18" t="s">
        <v>1</v>
      </c>
      <c r="G4" s="25"/>
      <c r="H4" s="26"/>
      <c r="I4" s="27"/>
      <c r="J4" s="11"/>
      <c r="K4" s="12"/>
      <c r="L4" s="12"/>
      <c r="M4" s="13"/>
      <c r="N4" s="28"/>
      <c r="O4" s="29"/>
      <c r="P4" s="12"/>
      <c r="Q4" s="12"/>
      <c r="R4" s="14"/>
      <c r="S4" s="22"/>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row>
    <row r="5" s="15" customFormat="true" ht="15" hidden="false" customHeight="false" outlineLevel="0" collapsed="false">
      <c r="A5" s="6"/>
      <c r="B5" s="6"/>
      <c r="C5" s="21"/>
      <c r="D5" s="12"/>
      <c r="E5" s="10"/>
      <c r="F5" s="10"/>
      <c r="G5" s="18"/>
      <c r="H5" s="18"/>
      <c r="I5" s="10"/>
      <c r="J5" s="11"/>
      <c r="K5" s="30"/>
      <c r="L5" s="12"/>
      <c r="M5" s="31"/>
      <c r="N5" s="14"/>
      <c r="O5" s="12"/>
      <c r="P5" s="12"/>
      <c r="Q5" s="12"/>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row>
    <row r="6" s="15" customFormat="true" ht="15.75" hidden="false" customHeight="false" outlineLevel="0" collapsed="false">
      <c r="A6" s="32"/>
      <c r="B6" s="32"/>
      <c r="C6" s="33"/>
      <c r="D6" s="34"/>
      <c r="E6" s="35"/>
      <c r="F6" s="35"/>
      <c r="G6" s="35"/>
      <c r="J6" s="36"/>
      <c r="K6" s="17"/>
      <c r="L6" s="12"/>
      <c r="M6" s="13"/>
      <c r="N6" s="14"/>
      <c r="O6" s="12"/>
      <c r="P6" s="12"/>
      <c r="Q6" s="12"/>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row>
    <row r="7" s="15" customFormat="true" ht="14.25" hidden="false" customHeight="false" outlineLevel="0" collapsed="false">
      <c r="A7" s="37" t="s">
        <v>2</v>
      </c>
      <c r="B7" s="38" t="s">
        <v>3</v>
      </c>
      <c r="C7" s="38" t="s">
        <v>4</v>
      </c>
      <c r="D7" s="38" t="s">
        <v>5</v>
      </c>
      <c r="E7" s="38" t="s">
        <v>6</v>
      </c>
      <c r="F7" s="39" t="s">
        <v>7</v>
      </c>
      <c r="G7" s="38" t="s">
        <v>8</v>
      </c>
      <c r="H7" s="38" t="s">
        <v>9</v>
      </c>
      <c r="I7" s="38" t="s">
        <v>10</v>
      </c>
      <c r="J7" s="40" t="s">
        <v>11</v>
      </c>
      <c r="K7" s="39" t="s">
        <v>12</v>
      </c>
      <c r="L7" s="39" t="s">
        <v>13</v>
      </c>
      <c r="M7" s="41" t="s">
        <v>14</v>
      </c>
      <c r="N7" s="42" t="s">
        <v>15</v>
      </c>
      <c r="O7" s="38" t="s">
        <v>16</v>
      </c>
      <c r="P7" s="38" t="s">
        <v>17</v>
      </c>
      <c r="Q7" s="43" t="s">
        <v>18</v>
      </c>
      <c r="R7" s="44" t="s">
        <v>19</v>
      </c>
      <c r="S7" s="44" t="s">
        <v>20</v>
      </c>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row>
    <row r="8" customFormat="false" ht="63.75" hidden="false" customHeight="false" outlineLevel="0" collapsed="false">
      <c r="A8" s="45" t="s">
        <v>21</v>
      </c>
      <c r="B8" s="46" t="n">
        <v>42923</v>
      </c>
      <c r="C8" s="47" t="s">
        <v>22</v>
      </c>
      <c r="D8" s="45" t="s">
        <v>23</v>
      </c>
      <c r="E8" s="48"/>
      <c r="F8" s="45" t="s">
        <v>24</v>
      </c>
      <c r="G8" s="45" t="s">
        <v>25</v>
      </c>
      <c r="H8" s="49" t="s">
        <v>26</v>
      </c>
      <c r="I8" s="48" t="s">
        <v>27</v>
      </c>
      <c r="J8" s="50" t="s">
        <v>28</v>
      </c>
      <c r="K8" s="46" t="n">
        <v>42934</v>
      </c>
      <c r="L8" s="46" t="n">
        <v>43664</v>
      </c>
      <c r="M8" s="51"/>
      <c r="N8" s="45" t="s">
        <v>29</v>
      </c>
      <c r="O8" s="52"/>
      <c r="P8" s="45" t="s">
        <v>30</v>
      </c>
      <c r="Q8" s="52"/>
      <c r="R8" s="53" t="n">
        <f aca="false">YEAR(K8)</f>
        <v>2017</v>
      </c>
      <c r="S8" s="54" t="n">
        <f aca="false">IF($F8="CO",SUMIFS($M:$M,$A:$A,$A8)/COUNTIFS($A:$A,$A8,$F:$F,"CO"),0)</f>
        <v>0</v>
      </c>
    </row>
    <row r="9" customFormat="false" ht="89.25" hidden="false" customHeight="false" outlineLevel="0" collapsed="false">
      <c r="A9" s="55" t="s">
        <v>31</v>
      </c>
      <c r="B9" s="56" t="s">
        <v>32</v>
      </c>
      <c r="C9" s="57" t="s">
        <v>33</v>
      </c>
      <c r="D9" s="58" t="s">
        <v>34</v>
      </c>
      <c r="E9" s="59"/>
      <c r="F9" s="60" t="s">
        <v>24</v>
      </c>
      <c r="G9" s="60" t="s">
        <v>35</v>
      </c>
      <c r="H9" s="61" t="s">
        <v>36</v>
      </c>
      <c r="I9" s="62" t="s">
        <v>37</v>
      </c>
      <c r="J9" s="63" t="s">
        <v>38</v>
      </c>
      <c r="K9" s="64" t="n">
        <v>44378</v>
      </c>
      <c r="L9" s="64" t="n">
        <v>46022</v>
      </c>
      <c r="M9" s="65" t="n">
        <v>21156</v>
      </c>
      <c r="N9" s="66" t="s">
        <v>39</v>
      </c>
      <c r="O9" s="59"/>
      <c r="P9" s="60" t="s">
        <v>40</v>
      </c>
      <c r="Q9" s="59"/>
      <c r="R9" s="59"/>
      <c r="S9" s="59"/>
    </row>
    <row r="10" customFormat="false" ht="38.25" hidden="false" customHeight="false" outlineLevel="0" collapsed="false">
      <c r="A10" s="55" t="s">
        <v>41</v>
      </c>
      <c r="B10" s="64" t="n">
        <v>44349</v>
      </c>
      <c r="C10" s="57" t="s">
        <v>42</v>
      </c>
      <c r="D10" s="56" t="s">
        <v>43</v>
      </c>
      <c r="E10" s="59"/>
      <c r="F10" s="60" t="s">
        <v>24</v>
      </c>
      <c r="G10" s="60" t="s">
        <v>44</v>
      </c>
      <c r="H10" s="67" t="s">
        <v>45</v>
      </c>
      <c r="I10" s="62" t="s">
        <v>27</v>
      </c>
      <c r="J10" s="68" t="s">
        <v>46</v>
      </c>
      <c r="K10" s="64" t="n">
        <v>44470</v>
      </c>
      <c r="L10" s="64" t="n">
        <v>46296</v>
      </c>
      <c r="M10" s="65"/>
      <c r="N10" s="69" t="s">
        <v>47</v>
      </c>
      <c r="O10" s="59"/>
      <c r="P10" s="60" t="s">
        <v>40</v>
      </c>
      <c r="Q10" s="59"/>
      <c r="R10" s="59"/>
      <c r="S10" s="59"/>
    </row>
    <row r="11" customFormat="false" ht="102" hidden="false" customHeight="false" outlineLevel="0" collapsed="false">
      <c r="A11" s="70" t="s">
        <v>48</v>
      </c>
      <c r="B11" s="71" t="n">
        <v>44139</v>
      </c>
      <c r="C11" s="72" t="s">
        <v>49</v>
      </c>
      <c r="D11" s="69" t="s">
        <v>50</v>
      </c>
      <c r="E11" s="73"/>
      <c r="F11" s="69" t="s">
        <v>24</v>
      </c>
      <c r="G11" s="69" t="s">
        <v>51</v>
      </c>
      <c r="H11" s="69" t="s">
        <v>52</v>
      </c>
      <c r="I11" s="62" t="s">
        <v>37</v>
      </c>
      <c r="J11" s="74" t="s">
        <v>53</v>
      </c>
      <c r="K11" s="71" t="n">
        <v>44257</v>
      </c>
      <c r="L11" s="71" t="n">
        <v>45353</v>
      </c>
      <c r="M11" s="75"/>
      <c r="N11" s="76" t="s">
        <v>54</v>
      </c>
      <c r="O11" s="73"/>
      <c r="P11" s="69" t="s">
        <v>55</v>
      </c>
      <c r="Q11" s="73"/>
      <c r="R11" s="73"/>
      <c r="S11" s="73"/>
    </row>
    <row r="12" customFormat="false" ht="51" hidden="false" customHeight="true" outlineLevel="0" collapsed="false">
      <c r="A12" s="77" t="s">
        <v>56</v>
      </c>
      <c r="B12" s="78" t="n">
        <v>44218</v>
      </c>
      <c r="C12" s="57" t="s">
        <v>57</v>
      </c>
      <c r="D12" s="53" t="s">
        <v>58</v>
      </c>
      <c r="E12" s="59"/>
      <c r="F12" s="69" t="s">
        <v>24</v>
      </c>
      <c r="G12" s="66" t="s">
        <v>59</v>
      </c>
      <c r="H12" s="67" t="s">
        <v>60</v>
      </c>
      <c r="I12" s="67" t="s">
        <v>61</v>
      </c>
      <c r="J12" s="79" t="s">
        <v>62</v>
      </c>
      <c r="K12" s="64" t="n">
        <v>44232</v>
      </c>
      <c r="L12" s="64" t="n">
        <v>46058</v>
      </c>
      <c r="M12" s="59"/>
      <c r="N12" s="56" t="s">
        <v>47</v>
      </c>
      <c r="O12" s="59"/>
      <c r="P12" s="69" t="s">
        <v>30</v>
      </c>
      <c r="Q12" s="59"/>
      <c r="R12" s="53" t="n">
        <f aca="false">YEAR(K12)</f>
        <v>2021</v>
      </c>
      <c r="S12" s="54" t="n">
        <f aca="false">IF($F12="CO",SUMIFS($M:$M,$A:$A,$A12)/COUNTIFS($A:$A,$A12,$F:$F,"CO"),0)</f>
        <v>0</v>
      </c>
    </row>
    <row r="13" customFormat="false" ht="38.25" hidden="false" customHeight="false" outlineLevel="0" collapsed="false">
      <c r="A13" s="55" t="s">
        <v>63</v>
      </c>
      <c r="B13" s="64" t="n">
        <v>44379</v>
      </c>
      <c r="C13" s="80" t="s">
        <v>64</v>
      </c>
      <c r="D13" s="66" t="s">
        <v>65</v>
      </c>
      <c r="E13" s="59"/>
      <c r="F13" s="69" t="s">
        <v>24</v>
      </c>
      <c r="G13" s="66" t="s">
        <v>66</v>
      </c>
      <c r="H13" s="81" t="s">
        <v>67</v>
      </c>
      <c r="I13" s="67" t="s">
        <v>27</v>
      </c>
      <c r="J13" s="82" t="s">
        <v>68</v>
      </c>
      <c r="K13" s="64" t="n">
        <v>44398</v>
      </c>
      <c r="L13" s="64" t="n">
        <v>46224</v>
      </c>
      <c r="M13" s="59"/>
      <c r="N13" s="69" t="s">
        <v>47</v>
      </c>
      <c r="O13" s="59"/>
      <c r="P13" s="69" t="s">
        <v>69</v>
      </c>
      <c r="Q13" s="59"/>
      <c r="R13" s="59"/>
      <c r="S13" s="59"/>
    </row>
    <row r="14" customFormat="false" ht="102" hidden="false" customHeight="false" outlineLevel="0" collapsed="false">
      <c r="A14" s="55" t="s">
        <v>70</v>
      </c>
      <c r="B14" s="64" t="n">
        <v>44203</v>
      </c>
      <c r="C14" s="57" t="s">
        <v>71</v>
      </c>
      <c r="D14" s="53" t="s">
        <v>72</v>
      </c>
      <c r="E14" s="59"/>
      <c r="F14" s="69" t="s">
        <v>24</v>
      </c>
      <c r="G14" s="53" t="s">
        <v>73</v>
      </c>
      <c r="H14" s="81" t="s">
        <v>74</v>
      </c>
      <c r="I14" s="56" t="s">
        <v>27</v>
      </c>
      <c r="J14" s="83" t="s">
        <v>46</v>
      </c>
      <c r="K14" s="64" t="n">
        <v>44238</v>
      </c>
      <c r="L14" s="64" t="n">
        <v>46064</v>
      </c>
      <c r="M14" s="59"/>
      <c r="N14" s="84" t="s">
        <v>47</v>
      </c>
      <c r="O14" s="59"/>
      <c r="P14" s="69" t="s">
        <v>40</v>
      </c>
      <c r="Q14" s="59"/>
      <c r="R14" s="59"/>
      <c r="S14" s="59"/>
    </row>
    <row r="15" customFormat="false" ht="38.25" hidden="false" customHeight="false" outlineLevel="0" collapsed="false">
      <c r="A15" s="55" t="s">
        <v>75</v>
      </c>
      <c r="B15" s="64" t="n">
        <v>44182</v>
      </c>
      <c r="C15" s="85" t="s">
        <v>76</v>
      </c>
      <c r="D15" s="56" t="s">
        <v>77</v>
      </c>
      <c r="E15" s="59"/>
      <c r="F15" s="60" t="s">
        <v>24</v>
      </c>
      <c r="G15" s="60" t="s">
        <v>59</v>
      </c>
      <c r="H15" s="67" t="s">
        <v>78</v>
      </c>
      <c r="I15" s="62" t="s">
        <v>61</v>
      </c>
      <c r="J15" s="63" t="s">
        <v>62</v>
      </c>
      <c r="K15" s="64" t="n">
        <v>44378</v>
      </c>
      <c r="L15" s="64" t="n">
        <v>46204</v>
      </c>
      <c r="M15" s="65"/>
      <c r="N15" s="69" t="s">
        <v>47</v>
      </c>
      <c r="O15" s="59"/>
      <c r="P15" s="60" t="s">
        <v>40</v>
      </c>
      <c r="Q15" s="59"/>
      <c r="R15" s="59"/>
      <c r="S15" s="59"/>
    </row>
    <row r="16" customFormat="false" ht="38.25" hidden="false" customHeight="false" outlineLevel="0" collapsed="false">
      <c r="A16" s="55" t="s">
        <v>79</v>
      </c>
      <c r="B16" s="64" t="n">
        <v>44404</v>
      </c>
      <c r="C16" s="85" t="s">
        <v>80</v>
      </c>
      <c r="D16" s="56" t="s">
        <v>81</v>
      </c>
      <c r="E16" s="59"/>
      <c r="F16" s="60" t="s">
        <v>24</v>
      </c>
      <c r="G16" s="60" t="s">
        <v>82</v>
      </c>
      <c r="H16" s="69" t="s">
        <v>83</v>
      </c>
      <c r="I16" s="62" t="s">
        <v>84</v>
      </c>
      <c r="J16" s="68" t="s">
        <v>46</v>
      </c>
      <c r="K16" s="64" t="n">
        <v>44426</v>
      </c>
      <c r="L16" s="64" t="n">
        <v>46252</v>
      </c>
      <c r="M16" s="65"/>
      <c r="N16" s="69" t="s">
        <v>47</v>
      </c>
      <c r="O16" s="59"/>
      <c r="P16" s="60" t="s">
        <v>40</v>
      </c>
      <c r="Q16" s="59"/>
      <c r="R16" s="59"/>
      <c r="S16" s="59"/>
    </row>
    <row r="17" customFormat="false" ht="38.25" hidden="false" customHeight="false" outlineLevel="0" collapsed="false">
      <c r="A17" s="56" t="s">
        <v>85</v>
      </c>
      <c r="B17" s="64" t="n">
        <v>43265</v>
      </c>
      <c r="C17" s="86" t="s">
        <v>86</v>
      </c>
      <c r="D17" s="56" t="s">
        <v>87</v>
      </c>
      <c r="E17" s="53"/>
      <c r="F17" s="56" t="s">
        <v>24</v>
      </c>
      <c r="G17" s="56" t="s">
        <v>88</v>
      </c>
      <c r="H17" s="87" t="s">
        <v>89</v>
      </c>
      <c r="I17" s="56" t="s">
        <v>90</v>
      </c>
      <c r="J17" s="63" t="s">
        <v>91</v>
      </c>
      <c r="K17" s="64" t="n">
        <v>43571</v>
      </c>
      <c r="L17" s="64" t="n">
        <v>45398</v>
      </c>
      <c r="M17" s="88"/>
      <c r="N17" s="87" t="s">
        <v>89</v>
      </c>
      <c r="O17" s="59"/>
      <c r="P17" s="56" t="s">
        <v>92</v>
      </c>
      <c r="Q17" s="59"/>
      <c r="R17" s="53" t="n">
        <f aca="false">YEAR(K17)</f>
        <v>2019</v>
      </c>
      <c r="S17" s="54" t="n">
        <f aca="false">IF($F17="CO",SUMIFS($M:$M,$A:$A,$A17)/COUNTIFS($A:$A,$A17,$F:$F,"CO"),0)</f>
        <v>0</v>
      </c>
    </row>
    <row r="18" customFormat="false" ht="102" hidden="false" customHeight="false" outlineLevel="0" collapsed="false">
      <c r="A18" s="89" t="s">
        <v>93</v>
      </c>
      <c r="B18" s="64" t="n">
        <v>44245</v>
      </c>
      <c r="C18" s="86" t="s">
        <v>94</v>
      </c>
      <c r="D18" s="69" t="s">
        <v>95</v>
      </c>
      <c r="E18" s="59"/>
      <c r="F18" s="69" t="s">
        <v>24</v>
      </c>
      <c r="G18" s="66" t="s">
        <v>73</v>
      </c>
      <c r="H18" s="67" t="s">
        <v>96</v>
      </c>
      <c r="I18" s="67" t="s">
        <v>27</v>
      </c>
      <c r="J18" s="79" t="s">
        <v>46</v>
      </c>
      <c r="K18" s="64" t="n">
        <v>44372</v>
      </c>
      <c r="L18" s="64" t="n">
        <v>46198</v>
      </c>
      <c r="M18" s="65"/>
      <c r="N18" s="56" t="s">
        <v>47</v>
      </c>
      <c r="O18" s="59"/>
      <c r="P18" s="69" t="s">
        <v>97</v>
      </c>
      <c r="Q18" s="59"/>
      <c r="R18" s="59"/>
      <c r="S18" s="59"/>
    </row>
    <row r="19" customFormat="false" ht="76.5" hidden="false" customHeight="false" outlineLevel="0" collapsed="false">
      <c r="A19" s="55" t="s">
        <v>98</v>
      </c>
      <c r="B19" s="64" t="n">
        <v>44277</v>
      </c>
      <c r="C19" s="79" t="s">
        <v>99</v>
      </c>
      <c r="D19" s="66" t="s">
        <v>100</v>
      </c>
      <c r="E19" s="59"/>
      <c r="F19" s="69" t="s">
        <v>24</v>
      </c>
      <c r="G19" s="69" t="s">
        <v>101</v>
      </c>
      <c r="H19" s="67" t="s">
        <v>102</v>
      </c>
      <c r="I19" s="69" t="s">
        <v>61</v>
      </c>
      <c r="J19" s="90" t="s">
        <v>103</v>
      </c>
      <c r="K19" s="64" t="n">
        <v>44292</v>
      </c>
      <c r="L19" s="64" t="n">
        <v>46118</v>
      </c>
      <c r="M19" s="65"/>
      <c r="N19" s="56" t="s">
        <v>47</v>
      </c>
      <c r="O19" s="59"/>
      <c r="P19" s="56" t="s">
        <v>40</v>
      </c>
      <c r="Q19" s="59"/>
      <c r="R19" s="59"/>
      <c r="S19" s="59"/>
    </row>
    <row r="20" customFormat="false" ht="60" hidden="false" customHeight="true" outlineLevel="0" collapsed="false">
      <c r="A20" s="56" t="s">
        <v>104</v>
      </c>
      <c r="B20" s="64" t="n">
        <v>42933</v>
      </c>
      <c r="C20" s="86" t="s">
        <v>105</v>
      </c>
      <c r="D20" s="56" t="s">
        <v>106</v>
      </c>
      <c r="E20" s="53"/>
      <c r="F20" s="56" t="s">
        <v>24</v>
      </c>
      <c r="G20" s="56" t="s">
        <v>101</v>
      </c>
      <c r="H20" s="56" t="s">
        <v>107</v>
      </c>
      <c r="I20" s="91" t="s">
        <v>108</v>
      </c>
      <c r="J20" s="79" t="s">
        <v>109</v>
      </c>
      <c r="K20" s="64" t="n">
        <v>43014</v>
      </c>
      <c r="L20" s="64" t="n">
        <v>44840</v>
      </c>
      <c r="M20" s="88"/>
      <c r="N20" s="87" t="s">
        <v>47</v>
      </c>
      <c r="O20" s="59"/>
      <c r="P20" s="56" t="s">
        <v>110</v>
      </c>
      <c r="Q20" s="59"/>
      <c r="R20" s="53" t="n">
        <v>2019</v>
      </c>
      <c r="S20" s="59"/>
    </row>
    <row r="21" customFormat="false" ht="60" hidden="false" customHeight="true" outlineLevel="0" collapsed="false">
      <c r="A21" s="69" t="s">
        <v>111</v>
      </c>
      <c r="B21" s="64" t="n">
        <v>42804</v>
      </c>
      <c r="C21" s="86" t="s">
        <v>112</v>
      </c>
      <c r="D21" s="53" t="s">
        <v>113</v>
      </c>
      <c r="E21" s="53"/>
      <c r="F21" s="56" t="s">
        <v>24</v>
      </c>
      <c r="G21" s="56" t="s">
        <v>59</v>
      </c>
      <c r="H21" s="56" t="s">
        <v>114</v>
      </c>
      <c r="I21" s="56" t="s">
        <v>27</v>
      </c>
      <c r="J21" s="79" t="s">
        <v>115</v>
      </c>
      <c r="K21" s="64" t="n">
        <v>42815</v>
      </c>
      <c r="L21" s="64" t="n">
        <v>44641</v>
      </c>
      <c r="M21" s="65"/>
      <c r="N21" s="87" t="s">
        <v>47</v>
      </c>
      <c r="O21" s="53"/>
      <c r="P21" s="56" t="s">
        <v>40</v>
      </c>
      <c r="Q21" s="67"/>
      <c r="R21" s="53" t="n">
        <f aca="false">YEAR(K21)</f>
        <v>2017</v>
      </c>
      <c r="S21" s="54" t="n">
        <f aca="false">IF($F21="CO",SUMIFS($M:$M,$A:$A,$A21)/COUNTIFS($A:$A,$A21,$F:$F,"CO"),0)</f>
        <v>0</v>
      </c>
    </row>
    <row r="22" customFormat="false" ht="38.25" hidden="false" customHeight="false" outlineLevel="0" collapsed="false">
      <c r="A22" s="92" t="s">
        <v>116</v>
      </c>
      <c r="B22" s="64" t="n">
        <v>43595</v>
      </c>
      <c r="C22" s="93" t="s">
        <v>117</v>
      </c>
      <c r="D22" s="53" t="s">
        <v>118</v>
      </c>
      <c r="E22" s="53"/>
      <c r="F22" s="53" t="s">
        <v>24</v>
      </c>
      <c r="G22" s="53" t="s">
        <v>44</v>
      </c>
      <c r="H22" s="84" t="s">
        <v>45</v>
      </c>
      <c r="I22" s="53" t="s">
        <v>84</v>
      </c>
      <c r="J22" s="94" t="s">
        <v>119</v>
      </c>
      <c r="K22" s="64" t="n">
        <v>43616</v>
      </c>
      <c r="L22" s="64" t="n">
        <v>45443</v>
      </c>
      <c r="M22" s="88"/>
      <c r="N22" s="56" t="s">
        <v>120</v>
      </c>
      <c r="O22" s="59"/>
      <c r="P22" s="56" t="s">
        <v>121</v>
      </c>
      <c r="Q22" s="59"/>
      <c r="R22" s="53" t="n">
        <f aca="false">YEAR(K22)</f>
        <v>2019</v>
      </c>
      <c r="S22" s="54" t="n">
        <f aca="false">IF($F22="CO",SUMIFS($M:$M,$A:$A,$A22)/COUNTIFS($A:$A,$A22,$F:$F,"CO"),0)</f>
        <v>0</v>
      </c>
    </row>
    <row r="23" customFormat="false" ht="75" hidden="false" customHeight="true" outlineLevel="0" collapsed="false">
      <c r="A23" s="56" t="s">
        <v>122</v>
      </c>
      <c r="B23" s="64" t="n">
        <v>43186</v>
      </c>
      <c r="C23" s="85" t="s">
        <v>123</v>
      </c>
      <c r="D23" s="56" t="s">
        <v>124</v>
      </c>
      <c r="E23" s="53"/>
      <c r="F23" s="53" t="s">
        <v>24</v>
      </c>
      <c r="G23" s="87" t="s">
        <v>44</v>
      </c>
      <c r="H23" s="87" t="s">
        <v>45</v>
      </c>
      <c r="I23" s="56" t="s">
        <v>84</v>
      </c>
      <c r="J23" s="94" t="s">
        <v>68</v>
      </c>
      <c r="K23" s="64" t="n">
        <v>43209</v>
      </c>
      <c r="L23" s="64" t="n">
        <v>45035</v>
      </c>
      <c r="M23" s="88"/>
      <c r="N23" s="56" t="s">
        <v>47</v>
      </c>
      <c r="O23" s="59"/>
      <c r="P23" s="56" t="s">
        <v>30</v>
      </c>
      <c r="Q23" s="59"/>
      <c r="R23" s="53" t="n">
        <f aca="false">YEAR(K23)</f>
        <v>2018</v>
      </c>
      <c r="S23" s="54" t="n">
        <f aca="false">IF($F23="CO",SUMIFS($M:$M,$A:$A,$A23)/COUNTIFS($A:$A,$A23,$F:$F,"CO"),0)</f>
        <v>0</v>
      </c>
    </row>
    <row r="24" customFormat="false" ht="75" hidden="false" customHeight="true" outlineLevel="0" collapsed="false">
      <c r="A24" s="67" t="s">
        <v>125</v>
      </c>
      <c r="B24" s="95" t="n">
        <v>42313</v>
      </c>
      <c r="C24" s="94" t="s">
        <v>126</v>
      </c>
      <c r="D24" s="53" t="s">
        <v>127</v>
      </c>
      <c r="E24" s="56"/>
      <c r="F24" s="67" t="s">
        <v>24</v>
      </c>
      <c r="G24" s="67" t="s">
        <v>44</v>
      </c>
      <c r="H24" s="81" t="s">
        <v>45</v>
      </c>
      <c r="I24" s="67" t="s">
        <v>27</v>
      </c>
      <c r="J24" s="94" t="s">
        <v>128</v>
      </c>
      <c r="K24" s="95" t="n">
        <v>42321</v>
      </c>
      <c r="L24" s="95" t="n">
        <v>44148</v>
      </c>
      <c r="M24" s="96"/>
      <c r="N24" s="67" t="s">
        <v>47</v>
      </c>
      <c r="O24" s="97"/>
      <c r="P24" s="67" t="s">
        <v>30</v>
      </c>
      <c r="Q24" s="67"/>
      <c r="R24" s="53" t="n">
        <f aca="false">YEAR(K24)</f>
        <v>2015</v>
      </c>
      <c r="S24" s="54" t="n">
        <f aca="false">IF($F24="CO",SUMIFS($M:$M,$A:$A,$A24)/COUNTIFS($A:$A,$A24,$F:$F,"CO"),0)</f>
        <v>0</v>
      </c>
    </row>
    <row r="25" customFormat="false" ht="75" hidden="false" customHeight="true" outlineLevel="0" collapsed="false">
      <c r="A25" s="69" t="s">
        <v>129</v>
      </c>
      <c r="B25" s="64" t="n">
        <v>42817</v>
      </c>
      <c r="C25" s="98" t="s">
        <v>130</v>
      </c>
      <c r="D25" s="66" t="s">
        <v>131</v>
      </c>
      <c r="E25" s="59"/>
      <c r="F25" s="67" t="s">
        <v>24</v>
      </c>
      <c r="G25" s="81" t="s">
        <v>44</v>
      </c>
      <c r="H25" s="53" t="s">
        <v>132</v>
      </c>
      <c r="I25" s="67" t="s">
        <v>27</v>
      </c>
      <c r="J25" s="94" t="s">
        <v>133</v>
      </c>
      <c r="K25" s="95" t="n">
        <v>42838</v>
      </c>
      <c r="L25" s="64" t="n">
        <v>44664</v>
      </c>
      <c r="M25" s="65"/>
      <c r="N25" s="67" t="s">
        <v>47</v>
      </c>
      <c r="O25" s="59"/>
      <c r="P25" s="81" t="s">
        <v>40</v>
      </c>
      <c r="Q25" s="59"/>
      <c r="R25" s="53" t="n">
        <f aca="false">YEAR(K25)</f>
        <v>2017</v>
      </c>
      <c r="S25" s="54"/>
    </row>
    <row r="26" customFormat="false" ht="75" hidden="false" customHeight="true" outlineLevel="0" collapsed="false">
      <c r="A26" s="99" t="s">
        <v>134</v>
      </c>
      <c r="B26" s="64" t="n">
        <v>42683</v>
      </c>
      <c r="C26" s="86" t="s">
        <v>135</v>
      </c>
      <c r="D26" s="56" t="s">
        <v>136</v>
      </c>
      <c r="E26" s="53"/>
      <c r="F26" s="56" t="s">
        <v>24</v>
      </c>
      <c r="G26" s="56" t="s">
        <v>44</v>
      </c>
      <c r="H26" s="87" t="s">
        <v>137</v>
      </c>
      <c r="I26" s="56" t="s">
        <v>27</v>
      </c>
      <c r="J26" s="94" t="s">
        <v>138</v>
      </c>
      <c r="K26" s="64" t="n">
        <v>42732</v>
      </c>
      <c r="L26" s="64" t="n">
        <v>44558</v>
      </c>
      <c r="M26" s="88"/>
      <c r="N26" s="87" t="s">
        <v>47</v>
      </c>
      <c r="O26" s="59"/>
      <c r="P26" s="87" t="s">
        <v>30</v>
      </c>
      <c r="Q26" s="59"/>
      <c r="R26" s="53" t="n">
        <v>2019</v>
      </c>
      <c r="S26" s="54" t="n">
        <f aca="false">IF($F26="CO",SUMIFS($M:$M,$A:$A,$A26)/COUNTIFS($A:$A,$A26,$F:$F,"CO"),0)</f>
        <v>0</v>
      </c>
    </row>
    <row r="27" customFormat="false" ht="75" hidden="false" customHeight="true" outlineLevel="0" collapsed="false">
      <c r="A27" s="56" t="s">
        <v>139</v>
      </c>
      <c r="B27" s="64" t="n">
        <v>43467</v>
      </c>
      <c r="C27" s="90" t="s">
        <v>140</v>
      </c>
      <c r="D27" s="56" t="s">
        <v>141</v>
      </c>
      <c r="E27" s="59"/>
      <c r="F27" s="56" t="s">
        <v>24</v>
      </c>
      <c r="G27" s="56" t="s">
        <v>44</v>
      </c>
      <c r="H27" s="87" t="s">
        <v>142</v>
      </c>
      <c r="I27" s="56" t="s">
        <v>84</v>
      </c>
      <c r="J27" s="94" t="s">
        <v>68</v>
      </c>
      <c r="K27" s="64" t="n">
        <v>43523</v>
      </c>
      <c r="L27" s="64" t="n">
        <v>45349</v>
      </c>
      <c r="M27" s="88"/>
      <c r="N27" s="56" t="s">
        <v>47</v>
      </c>
      <c r="O27" s="59"/>
      <c r="P27" s="85" t="s">
        <v>40</v>
      </c>
      <c r="Q27" s="67"/>
      <c r="R27" s="59"/>
      <c r="S27" s="59"/>
    </row>
    <row r="28" customFormat="false" ht="51" hidden="false" customHeight="false" outlineLevel="0" collapsed="false">
      <c r="A28" s="67" t="s">
        <v>143</v>
      </c>
      <c r="B28" s="95" t="n">
        <v>43202</v>
      </c>
      <c r="C28" s="94" t="s">
        <v>144</v>
      </c>
      <c r="D28" s="53"/>
      <c r="E28" s="56"/>
      <c r="F28" s="67" t="s">
        <v>24</v>
      </c>
      <c r="G28" s="67" t="s">
        <v>145</v>
      </c>
      <c r="H28" s="81" t="s">
        <v>146</v>
      </c>
      <c r="I28" s="67" t="s">
        <v>147</v>
      </c>
      <c r="J28" s="94" t="s">
        <v>148</v>
      </c>
      <c r="K28" s="95" t="n">
        <v>43293</v>
      </c>
      <c r="L28" s="95" t="n">
        <v>45119</v>
      </c>
      <c r="M28" s="96"/>
      <c r="N28" s="67" t="s">
        <v>149</v>
      </c>
      <c r="O28" s="97"/>
      <c r="P28" s="67" t="s">
        <v>150</v>
      </c>
      <c r="Q28" s="67"/>
      <c r="R28" s="53" t="n">
        <f aca="false">YEAR(K28)</f>
        <v>2018</v>
      </c>
      <c r="S28" s="54" t="n">
        <f aca="false">IF($F28="CO",SUMIFS($M:$M,$A:$A,$A28)/COUNTIFS($A:$A,$A28,$F:$F,"CO"),0)</f>
        <v>0</v>
      </c>
    </row>
    <row r="29" customFormat="false" ht="51" hidden="false" customHeight="false" outlineLevel="0" collapsed="false">
      <c r="A29" s="100" t="s">
        <v>151</v>
      </c>
      <c r="B29" s="64" t="n">
        <v>42542</v>
      </c>
      <c r="C29" s="98" t="s">
        <v>152</v>
      </c>
      <c r="D29" s="66" t="s">
        <v>153</v>
      </c>
      <c r="E29" s="59"/>
      <c r="F29" s="67" t="s">
        <v>24</v>
      </c>
      <c r="G29" s="81" t="s">
        <v>44</v>
      </c>
      <c r="H29" s="95" t="s">
        <v>45</v>
      </c>
      <c r="I29" s="67" t="s">
        <v>27</v>
      </c>
      <c r="J29" s="94" t="s">
        <v>154</v>
      </c>
      <c r="K29" s="64" t="n">
        <v>42569</v>
      </c>
      <c r="L29" s="64" t="n">
        <v>44395</v>
      </c>
      <c r="M29" s="65"/>
      <c r="N29" s="101" t="s">
        <v>47</v>
      </c>
      <c r="O29" s="59"/>
      <c r="P29" s="67" t="s">
        <v>30</v>
      </c>
      <c r="Q29" s="59"/>
      <c r="R29" s="53" t="n">
        <f aca="false">YEAR(K29)</f>
        <v>2016</v>
      </c>
      <c r="S29" s="54" t="n">
        <f aca="false">IF($F29="CO",SUMIFS($M:$M,$A:$A,$A29)/COUNTIFS($A:$A,$A29,$F:$F,"CO"),0)</f>
        <v>0</v>
      </c>
    </row>
    <row r="30" customFormat="false" ht="51" hidden="false" customHeight="false" outlineLevel="0" collapsed="false">
      <c r="A30" s="66" t="s">
        <v>155</v>
      </c>
      <c r="B30" s="64" t="n">
        <v>42500</v>
      </c>
      <c r="C30" s="98" t="s">
        <v>156</v>
      </c>
      <c r="D30" s="53" t="s">
        <v>157</v>
      </c>
      <c r="E30" s="53"/>
      <c r="F30" s="67" t="s">
        <v>24</v>
      </c>
      <c r="G30" s="53" t="s">
        <v>44</v>
      </c>
      <c r="H30" s="84" t="s">
        <v>45</v>
      </c>
      <c r="I30" s="67" t="s">
        <v>27</v>
      </c>
      <c r="J30" s="94" t="s">
        <v>158</v>
      </c>
      <c r="K30" s="64" t="n">
        <v>42530</v>
      </c>
      <c r="L30" s="64" t="n">
        <v>44356</v>
      </c>
      <c r="M30" s="88"/>
      <c r="N30" s="67" t="s">
        <v>47</v>
      </c>
      <c r="O30" s="59"/>
      <c r="P30" s="84" t="s">
        <v>30</v>
      </c>
      <c r="Q30" s="59"/>
      <c r="R30" s="48" t="n">
        <f aca="false">YEAR(K30)</f>
        <v>2016</v>
      </c>
      <c r="S30" s="102" t="n">
        <f aca="false">IF($F30="CO",SUMIFS($M:$M,$A:$A,$A30)/COUNTIFS($A:$A,$A30,$F:$F,"CO"),0)</f>
        <v>0</v>
      </c>
    </row>
    <row r="31" customFormat="false" ht="65.1" hidden="false" customHeight="true" outlineLevel="0" collapsed="false">
      <c r="A31" s="53" t="s">
        <v>159</v>
      </c>
      <c r="B31" s="64" t="n">
        <v>42451</v>
      </c>
      <c r="C31" s="93" t="s">
        <v>160</v>
      </c>
      <c r="D31" s="53" t="s">
        <v>161</v>
      </c>
      <c r="E31" s="53"/>
      <c r="F31" s="67" t="s">
        <v>24</v>
      </c>
      <c r="G31" s="53" t="s">
        <v>44</v>
      </c>
      <c r="H31" s="84" t="s">
        <v>45</v>
      </c>
      <c r="I31" s="67" t="s">
        <v>27</v>
      </c>
      <c r="J31" s="94" t="s">
        <v>158</v>
      </c>
      <c r="K31" s="64" t="n">
        <v>42466</v>
      </c>
      <c r="L31" s="64" t="n">
        <v>44292</v>
      </c>
      <c r="M31" s="88"/>
      <c r="N31" s="67" t="s">
        <v>47</v>
      </c>
      <c r="O31" s="53"/>
      <c r="P31" s="84" t="s">
        <v>30</v>
      </c>
      <c r="Q31" s="59"/>
      <c r="R31" s="48" t="n">
        <f aca="false">YEAR(K31)</f>
        <v>2016</v>
      </c>
      <c r="S31" s="102"/>
    </row>
    <row r="32" s="5" customFormat="true" ht="38.25" hidden="false" customHeight="false" outlineLevel="0" collapsed="false">
      <c r="A32" s="55" t="s">
        <v>162</v>
      </c>
      <c r="B32" s="64" t="n">
        <v>44358</v>
      </c>
      <c r="C32" s="85" t="s">
        <v>163</v>
      </c>
      <c r="D32" s="56" t="s">
        <v>164</v>
      </c>
      <c r="E32" s="59"/>
      <c r="F32" s="60" t="s">
        <v>24</v>
      </c>
      <c r="G32" s="60" t="s">
        <v>44</v>
      </c>
      <c r="H32" s="67" t="s">
        <v>45</v>
      </c>
      <c r="I32" s="62" t="s">
        <v>27</v>
      </c>
      <c r="J32" s="90" t="s">
        <v>165</v>
      </c>
      <c r="K32" s="64" t="n">
        <v>44476</v>
      </c>
      <c r="L32" s="64" t="n">
        <v>46302</v>
      </c>
      <c r="M32" s="65"/>
      <c r="N32" s="69" t="s">
        <v>47</v>
      </c>
      <c r="O32" s="59"/>
      <c r="P32" s="60" t="s">
        <v>40</v>
      </c>
      <c r="Q32" s="59"/>
      <c r="R32" s="59"/>
      <c r="S32" s="59"/>
    </row>
    <row r="33" customFormat="false" ht="38.25" hidden="false" customHeight="false" outlineLevel="0" collapsed="false">
      <c r="A33" s="55" t="s">
        <v>166</v>
      </c>
      <c r="B33" s="64" t="n">
        <v>44118</v>
      </c>
      <c r="C33" s="103" t="s">
        <v>167</v>
      </c>
      <c r="D33" s="66" t="s">
        <v>168</v>
      </c>
      <c r="E33" s="59"/>
      <c r="F33" s="69" t="s">
        <v>24</v>
      </c>
      <c r="G33" s="69" t="s">
        <v>44</v>
      </c>
      <c r="H33" s="67" t="s">
        <v>45</v>
      </c>
      <c r="I33" s="56" t="s">
        <v>84</v>
      </c>
      <c r="J33" s="83" t="s">
        <v>46</v>
      </c>
      <c r="K33" s="64" t="n">
        <v>44291</v>
      </c>
      <c r="L33" s="64" t="n">
        <v>46117</v>
      </c>
      <c r="M33" s="65"/>
      <c r="N33" s="56" t="s">
        <v>47</v>
      </c>
      <c r="O33" s="59"/>
      <c r="P33" s="56" t="s">
        <v>40</v>
      </c>
      <c r="Q33" s="59"/>
      <c r="R33" s="53" t="n">
        <f aca="false">YEAR(K33)</f>
        <v>2021</v>
      </c>
      <c r="S33" s="54" t="n">
        <f aca="false">IF($F33="CO",SUMIFS($M:$M,$A:$A,$A33)/COUNTIFS($A:$A,$A33,$F:$F,"CO"),0)</f>
        <v>0</v>
      </c>
    </row>
    <row r="34" customFormat="false" ht="65.1" hidden="false" customHeight="true" outlineLevel="0" collapsed="false">
      <c r="A34" s="53" t="s">
        <v>169</v>
      </c>
      <c r="B34" s="64" t="n">
        <v>42467</v>
      </c>
      <c r="C34" s="93" t="s">
        <v>170</v>
      </c>
      <c r="D34" s="84" t="s">
        <v>171</v>
      </c>
      <c r="E34" s="53"/>
      <c r="F34" s="67" t="s">
        <v>24</v>
      </c>
      <c r="G34" s="53" t="s">
        <v>44</v>
      </c>
      <c r="H34" s="84" t="s">
        <v>45</v>
      </c>
      <c r="I34" s="67" t="s">
        <v>27</v>
      </c>
      <c r="J34" s="82" t="s">
        <v>172</v>
      </c>
      <c r="K34" s="64" t="n">
        <v>42480</v>
      </c>
      <c r="L34" s="64" t="n">
        <v>44306</v>
      </c>
      <c r="M34" s="88"/>
      <c r="N34" s="67" t="s">
        <v>47</v>
      </c>
      <c r="O34" s="59"/>
      <c r="P34" s="84" t="s">
        <v>30</v>
      </c>
      <c r="Q34" s="59"/>
      <c r="R34" s="53" t="n">
        <f aca="false">YEAR(K34)</f>
        <v>2016</v>
      </c>
      <c r="S34" s="54" t="n">
        <f aca="false">IF($F34="CO",SUMIFS($M:$M,$A:$A,$A34)/COUNTIFS($A:$A,$A34,$F:$F,"CO"),0)</f>
        <v>0</v>
      </c>
    </row>
    <row r="35" customFormat="false" ht="51" hidden="false" customHeight="false" outlineLevel="0" collapsed="false">
      <c r="A35" s="56" t="s">
        <v>173</v>
      </c>
      <c r="B35" s="64" t="n">
        <v>43126</v>
      </c>
      <c r="C35" s="85" t="s">
        <v>174</v>
      </c>
      <c r="D35" s="56" t="s">
        <v>175</v>
      </c>
      <c r="E35" s="53"/>
      <c r="F35" s="56" t="s">
        <v>24</v>
      </c>
      <c r="G35" s="56" t="s">
        <v>59</v>
      </c>
      <c r="H35" s="56" t="s">
        <v>176</v>
      </c>
      <c r="I35" s="56" t="s">
        <v>27</v>
      </c>
      <c r="J35" s="83" t="s">
        <v>46</v>
      </c>
      <c r="K35" s="64" t="n">
        <v>43139</v>
      </c>
      <c r="L35" s="64" t="n">
        <v>44965</v>
      </c>
      <c r="M35" s="88"/>
      <c r="N35" s="87" t="s">
        <v>47</v>
      </c>
      <c r="O35" s="59"/>
      <c r="P35" s="56" t="s">
        <v>177</v>
      </c>
      <c r="Q35" s="59"/>
      <c r="R35" s="59"/>
      <c r="S35" s="59"/>
    </row>
    <row r="36" customFormat="false" ht="51" hidden="false" customHeight="false" outlineLevel="0" collapsed="false">
      <c r="A36" s="66" t="s">
        <v>178</v>
      </c>
      <c r="B36" s="64" t="n">
        <v>42467</v>
      </c>
      <c r="C36" s="93" t="s">
        <v>179</v>
      </c>
      <c r="D36" s="84" t="s">
        <v>180</v>
      </c>
      <c r="E36" s="53"/>
      <c r="F36" s="67" t="s">
        <v>24</v>
      </c>
      <c r="G36" s="53" t="s">
        <v>59</v>
      </c>
      <c r="H36" s="84" t="s">
        <v>114</v>
      </c>
      <c r="I36" s="67" t="s">
        <v>27</v>
      </c>
      <c r="J36" s="94" t="s">
        <v>158</v>
      </c>
      <c r="K36" s="64" t="n">
        <v>42480</v>
      </c>
      <c r="L36" s="64" t="n">
        <v>44306</v>
      </c>
      <c r="M36" s="88"/>
      <c r="N36" s="67" t="s">
        <v>47</v>
      </c>
      <c r="O36" s="59"/>
      <c r="P36" s="84" t="s">
        <v>30</v>
      </c>
      <c r="Q36" s="67"/>
      <c r="R36" s="53" t="n">
        <f aca="false">YEAR(K36)</f>
        <v>2016</v>
      </c>
      <c r="S36" s="54" t="n">
        <f aca="false">IF($F36="CO",SUMIFS($M:$M,$A:$A,$A36)/COUNTIFS($A:$A,$A36,$F:$F,"CO"),0)</f>
        <v>0</v>
      </c>
    </row>
    <row r="37" customFormat="false" ht="51" hidden="false" customHeight="false" outlineLevel="0" collapsed="false">
      <c r="A37" s="66" t="s">
        <v>181</v>
      </c>
      <c r="B37" s="64" t="n">
        <v>43473</v>
      </c>
      <c r="C37" s="93" t="s">
        <v>182</v>
      </c>
      <c r="D37" s="84" t="s">
        <v>183</v>
      </c>
      <c r="E37" s="53"/>
      <c r="F37" s="67" t="s">
        <v>24</v>
      </c>
      <c r="G37" s="53" t="s">
        <v>35</v>
      </c>
      <c r="H37" s="84" t="s">
        <v>184</v>
      </c>
      <c r="I37" s="67" t="s">
        <v>27</v>
      </c>
      <c r="J37" s="94" t="s">
        <v>158</v>
      </c>
      <c r="K37" s="64" t="n">
        <v>43461</v>
      </c>
      <c r="L37" s="64" t="n">
        <v>45287</v>
      </c>
      <c r="M37" s="88"/>
      <c r="N37" s="67" t="s">
        <v>47</v>
      </c>
      <c r="O37" s="59"/>
      <c r="P37" s="84" t="s">
        <v>40</v>
      </c>
      <c r="Q37" s="67"/>
      <c r="R37" s="53"/>
      <c r="S37" s="54" t="n">
        <f aca="false">IF($F37="CO",SUMIFS($M:$M,$A:$A,$A37)/COUNTIFS($A:$A,$A37,$F:$F,"CO"),0)</f>
        <v>0</v>
      </c>
    </row>
    <row r="38" customFormat="false" ht="38.25" hidden="false" customHeight="false" outlineLevel="0" collapsed="false">
      <c r="A38" s="53" t="s">
        <v>185</v>
      </c>
      <c r="B38" s="64" t="n">
        <v>42440</v>
      </c>
      <c r="C38" s="98" t="s">
        <v>186</v>
      </c>
      <c r="D38" s="53"/>
      <c r="E38" s="53"/>
      <c r="F38" s="67" t="s">
        <v>24</v>
      </c>
      <c r="G38" s="53" t="s">
        <v>51</v>
      </c>
      <c r="H38" s="84" t="s">
        <v>187</v>
      </c>
      <c r="I38" s="84" t="s">
        <v>188</v>
      </c>
      <c r="J38" s="94" t="s">
        <v>148</v>
      </c>
      <c r="K38" s="64" t="n">
        <v>42523</v>
      </c>
      <c r="L38" s="64" t="n">
        <v>44349</v>
      </c>
      <c r="M38" s="88"/>
      <c r="N38" s="84" t="s">
        <v>189</v>
      </c>
      <c r="O38" s="59"/>
      <c r="P38" s="53" t="s">
        <v>150</v>
      </c>
      <c r="Q38" s="53" t="s">
        <v>190</v>
      </c>
      <c r="R38" s="53" t="n">
        <v>2019</v>
      </c>
      <c r="S38" s="93"/>
    </row>
    <row r="39" customFormat="false" ht="76.5" hidden="false" customHeight="false" outlineLevel="0" collapsed="false">
      <c r="A39" s="66" t="s">
        <v>191</v>
      </c>
      <c r="B39" s="64" t="n">
        <v>42816</v>
      </c>
      <c r="C39" s="83" t="s">
        <v>192</v>
      </c>
      <c r="D39" s="53" t="s">
        <v>193</v>
      </c>
      <c r="E39" s="53"/>
      <c r="F39" s="84" t="s">
        <v>24</v>
      </c>
      <c r="G39" s="84" t="s">
        <v>59</v>
      </c>
      <c r="H39" s="84" t="s">
        <v>194</v>
      </c>
      <c r="I39" s="84" t="s">
        <v>27</v>
      </c>
      <c r="J39" s="83" t="s">
        <v>46</v>
      </c>
      <c r="K39" s="64" t="n">
        <v>42831</v>
      </c>
      <c r="L39" s="64" t="n">
        <v>44657</v>
      </c>
      <c r="M39" s="88"/>
      <c r="N39" s="84" t="s">
        <v>195</v>
      </c>
      <c r="O39" s="59"/>
      <c r="P39" s="56" t="s">
        <v>30</v>
      </c>
      <c r="Q39" s="59"/>
      <c r="R39" s="53" t="n">
        <f aca="false">YEAR(K39)</f>
        <v>2017</v>
      </c>
      <c r="S39" s="54" t="n">
        <f aca="false">IF($F39="CO",SUMIFS($M:$M,$A:$A,$A39)/COUNTIFS($A:$A,$A39,$F:$F,"CO"),0)</f>
        <v>0</v>
      </c>
    </row>
    <row r="40" customFormat="false" ht="102" hidden="false" customHeight="false" outlineLevel="0" collapsed="false">
      <c r="A40" s="56" t="s">
        <v>196</v>
      </c>
      <c r="B40" s="64" t="n">
        <v>43776</v>
      </c>
      <c r="C40" s="93" t="s">
        <v>197</v>
      </c>
      <c r="D40" s="53" t="s">
        <v>198</v>
      </c>
      <c r="E40" s="53"/>
      <c r="F40" s="53" t="s">
        <v>24</v>
      </c>
      <c r="G40" s="53" t="s">
        <v>59</v>
      </c>
      <c r="H40" s="87" t="s">
        <v>199</v>
      </c>
      <c r="I40" s="56" t="s">
        <v>61</v>
      </c>
      <c r="J40" s="104" t="s">
        <v>200</v>
      </c>
      <c r="K40" s="64" t="n">
        <v>43836</v>
      </c>
      <c r="L40" s="64" t="n">
        <v>45297</v>
      </c>
      <c r="M40" s="88"/>
      <c r="N40" s="56" t="s">
        <v>201</v>
      </c>
      <c r="O40" s="59"/>
      <c r="P40" s="56" t="s">
        <v>97</v>
      </c>
      <c r="Q40" s="59"/>
      <c r="R40" s="59"/>
      <c r="S40" s="59"/>
    </row>
    <row r="41" customFormat="false" ht="38.25" hidden="false" customHeight="false" outlineLevel="0" collapsed="false">
      <c r="A41" s="53" t="s">
        <v>202</v>
      </c>
      <c r="B41" s="64" t="n">
        <v>43151</v>
      </c>
      <c r="C41" s="98" t="s">
        <v>203</v>
      </c>
      <c r="D41" s="53" t="s">
        <v>204</v>
      </c>
      <c r="E41" s="53"/>
      <c r="F41" s="56" t="s">
        <v>24</v>
      </c>
      <c r="G41" s="53" t="s">
        <v>66</v>
      </c>
      <c r="H41" s="84" t="s">
        <v>205</v>
      </c>
      <c r="I41" s="53" t="s">
        <v>61</v>
      </c>
      <c r="J41" s="105" t="s">
        <v>206</v>
      </c>
      <c r="K41" s="64" t="n">
        <v>43160</v>
      </c>
      <c r="L41" s="64" t="n">
        <v>44986</v>
      </c>
      <c r="M41" s="88"/>
      <c r="N41" s="87" t="s">
        <v>47</v>
      </c>
      <c r="O41" s="59"/>
      <c r="P41" s="56" t="s">
        <v>40</v>
      </c>
      <c r="Q41" s="59"/>
      <c r="R41" s="53" t="n">
        <v>2019</v>
      </c>
      <c r="S41" s="59"/>
    </row>
    <row r="42" customFormat="false" ht="38.25" hidden="false" customHeight="false" outlineLevel="0" collapsed="false">
      <c r="A42" s="106" t="s">
        <v>207</v>
      </c>
      <c r="B42" s="107" t="n">
        <v>43083</v>
      </c>
      <c r="C42" s="108" t="s">
        <v>208</v>
      </c>
      <c r="D42" s="106" t="s">
        <v>209</v>
      </c>
      <c r="E42" s="52"/>
      <c r="F42" s="48" t="s">
        <v>24</v>
      </c>
      <c r="G42" s="106" t="s">
        <v>73</v>
      </c>
      <c r="H42" s="106" t="s">
        <v>210</v>
      </c>
      <c r="I42" s="49" t="s">
        <v>211</v>
      </c>
      <c r="J42" s="109" t="s">
        <v>212</v>
      </c>
      <c r="K42" s="107" t="n">
        <v>43203</v>
      </c>
      <c r="L42" s="107" t="n">
        <v>43934</v>
      </c>
      <c r="M42" s="102" t="n">
        <v>966196.08</v>
      </c>
      <c r="N42" s="106" t="s">
        <v>213</v>
      </c>
      <c r="O42" s="110"/>
      <c r="P42" s="49" t="s">
        <v>214</v>
      </c>
      <c r="Q42" s="49"/>
      <c r="R42" s="53" t="n">
        <f aca="false">YEAR(K42)</f>
        <v>2018</v>
      </c>
      <c r="S42" s="54" t="n">
        <f aca="false">IF($F42="CO",SUMIFS($M:$M,$A:$A,$A42)/COUNTIFS($A:$A,$A42,$F:$F,"CO"),0)</f>
        <v>966196.08</v>
      </c>
    </row>
    <row r="43" customFormat="false" ht="65.1" hidden="false" customHeight="true" outlineLevel="0" collapsed="false">
      <c r="A43" s="55" t="s">
        <v>215</v>
      </c>
      <c r="B43" s="64" t="n">
        <v>44148</v>
      </c>
      <c r="C43" s="80" t="s">
        <v>216</v>
      </c>
      <c r="D43" s="59"/>
      <c r="E43" s="59"/>
      <c r="F43" s="69" t="s">
        <v>217</v>
      </c>
      <c r="G43" s="66" t="s">
        <v>73</v>
      </c>
      <c r="H43" s="67" t="s">
        <v>218</v>
      </c>
      <c r="I43" s="67" t="s">
        <v>211</v>
      </c>
      <c r="J43" s="111" t="s">
        <v>219</v>
      </c>
      <c r="K43" s="64" t="n">
        <v>44162</v>
      </c>
      <c r="L43" s="64" t="n">
        <v>44161</v>
      </c>
      <c r="M43" s="65" t="n">
        <v>91080</v>
      </c>
      <c r="N43" s="61" t="s">
        <v>220</v>
      </c>
      <c r="O43" s="59"/>
      <c r="P43" s="69" t="s">
        <v>221</v>
      </c>
      <c r="Q43" s="59"/>
      <c r="R43" s="53" t="n">
        <f aca="false">YEAR(K43)</f>
        <v>2020</v>
      </c>
      <c r="S43" s="54" t="n">
        <f aca="false">IF($F43="CO",SUMIFS($M:$M,$A:$A,$A43)/COUNTIFS($A:$A,$A43,$F:$F,"CO"),0)</f>
        <v>0</v>
      </c>
    </row>
    <row r="44" customFormat="false" ht="51" hidden="false" customHeight="false" outlineLevel="0" collapsed="false">
      <c r="A44" s="56" t="s">
        <v>222</v>
      </c>
      <c r="B44" s="64" t="n">
        <v>43284</v>
      </c>
      <c r="C44" s="85" t="s">
        <v>223</v>
      </c>
      <c r="D44" s="56" t="s">
        <v>224</v>
      </c>
      <c r="E44" s="53"/>
      <c r="F44" s="67" t="s">
        <v>24</v>
      </c>
      <c r="G44" s="56" t="s">
        <v>59</v>
      </c>
      <c r="H44" s="87" t="s">
        <v>225</v>
      </c>
      <c r="I44" s="56" t="s">
        <v>84</v>
      </c>
      <c r="J44" s="94" t="s">
        <v>68</v>
      </c>
      <c r="K44" s="64" t="n">
        <v>43300</v>
      </c>
      <c r="L44" s="64" t="n">
        <v>45126</v>
      </c>
      <c r="M44" s="88"/>
      <c r="N44" s="56" t="s">
        <v>47</v>
      </c>
      <c r="O44" s="59"/>
      <c r="P44" s="56" t="s">
        <v>40</v>
      </c>
      <c r="Q44" s="59"/>
      <c r="R44" s="53" t="n">
        <v>2019</v>
      </c>
      <c r="S44" s="54" t="n">
        <f aca="false">IF($F44="CO",SUMIFS($M:$M,$A:$A,$A44)/COUNTIFS($A:$A,$A44,$F:$F,"CO"),0)</f>
        <v>0</v>
      </c>
    </row>
    <row r="45" customFormat="false" ht="38.25" hidden="false" customHeight="false" outlineLevel="0" collapsed="false">
      <c r="A45" s="112" t="s">
        <v>226</v>
      </c>
      <c r="B45" s="113" t="n">
        <v>43774</v>
      </c>
      <c r="C45" s="114" t="s">
        <v>227</v>
      </c>
      <c r="D45" s="112" t="s">
        <v>228</v>
      </c>
      <c r="E45" s="59"/>
      <c r="F45" s="112" t="s">
        <v>24</v>
      </c>
      <c r="G45" s="112" t="s">
        <v>35</v>
      </c>
      <c r="H45" s="112" t="s">
        <v>229</v>
      </c>
      <c r="I45" s="112" t="s">
        <v>27</v>
      </c>
      <c r="J45" s="104" t="s">
        <v>230</v>
      </c>
      <c r="K45" s="113" t="n">
        <v>43787</v>
      </c>
      <c r="L45" s="113" t="n">
        <v>45614</v>
      </c>
      <c r="M45" s="65"/>
      <c r="N45" s="112" t="s">
        <v>231</v>
      </c>
      <c r="O45" s="115"/>
      <c r="P45" s="112" t="s">
        <v>232</v>
      </c>
      <c r="Q45" s="56" t="s">
        <v>233</v>
      </c>
      <c r="R45" s="48" t="n">
        <f aca="false">YEAR(K45)</f>
        <v>2019</v>
      </c>
      <c r="S45" s="102" t="n">
        <f aca="false">IF($F45="CO",SUMIFS($M:$M,$A:$A,$A45)/COUNTIFS($A:$A,$A45,$F:$F,"CO"),0)</f>
        <v>0</v>
      </c>
    </row>
    <row r="46" customFormat="false" ht="38.25" hidden="false" customHeight="false" outlineLevel="0" collapsed="false">
      <c r="A46" s="56" t="s">
        <v>234</v>
      </c>
      <c r="B46" s="64" t="n">
        <v>43315</v>
      </c>
      <c r="C46" s="85" t="s">
        <v>235</v>
      </c>
      <c r="D46" s="56" t="s">
        <v>236</v>
      </c>
      <c r="E46" s="53"/>
      <c r="F46" s="56" t="s">
        <v>24</v>
      </c>
      <c r="G46" s="56" t="s">
        <v>35</v>
      </c>
      <c r="H46" s="56" t="s">
        <v>229</v>
      </c>
      <c r="I46" s="56" t="s">
        <v>84</v>
      </c>
      <c r="J46" s="94" t="s">
        <v>68</v>
      </c>
      <c r="K46" s="64" t="n">
        <v>43329</v>
      </c>
      <c r="L46" s="64" t="n">
        <v>45155</v>
      </c>
      <c r="M46" s="88"/>
      <c r="N46" s="56" t="s">
        <v>47</v>
      </c>
      <c r="O46" s="59"/>
      <c r="P46" s="56" t="s">
        <v>40</v>
      </c>
      <c r="Q46" s="59"/>
      <c r="R46" s="53" t="n">
        <f aca="false">YEAR(K46)</f>
        <v>2018</v>
      </c>
      <c r="S46" s="54" t="n">
        <f aca="false">IF($F46="CO",SUMIFS($M:$M,$A:$A,$A46)/COUNTIFS($A:$A,$A46,$F:$F,"CO"),0)</f>
        <v>0</v>
      </c>
    </row>
    <row r="47" customFormat="false" ht="38.25" hidden="false" customHeight="false" outlineLevel="0" collapsed="false">
      <c r="A47" s="56" t="s">
        <v>237</v>
      </c>
      <c r="B47" s="64" t="n">
        <v>42753</v>
      </c>
      <c r="C47" s="85" t="s">
        <v>238</v>
      </c>
      <c r="D47" s="56" t="s">
        <v>239</v>
      </c>
      <c r="E47" s="53"/>
      <c r="F47" s="56" t="s">
        <v>24</v>
      </c>
      <c r="G47" s="56" t="s">
        <v>35</v>
      </c>
      <c r="H47" s="56" t="s">
        <v>240</v>
      </c>
      <c r="I47" s="56" t="s">
        <v>27</v>
      </c>
      <c r="J47" s="83" t="s">
        <v>46</v>
      </c>
      <c r="K47" s="64" t="n">
        <v>43874</v>
      </c>
      <c r="L47" s="64" t="n">
        <v>45701</v>
      </c>
      <c r="M47" s="88"/>
      <c r="N47" s="87" t="s">
        <v>47</v>
      </c>
      <c r="O47" s="59"/>
      <c r="P47" s="56" t="s">
        <v>241</v>
      </c>
      <c r="Q47" s="59"/>
      <c r="R47" s="53" t="n">
        <f aca="false">YEAR(K47)</f>
        <v>2020</v>
      </c>
      <c r="S47" s="54" t="n">
        <f aca="false">IF($F47="CO",SUMIFS($M:$M,$A:$A,$A47)/COUNTIFS($A:$A,$A47,$F:$F,"CO"),0)</f>
        <v>0</v>
      </c>
    </row>
    <row r="48" customFormat="false" ht="38.25" hidden="false" customHeight="false" outlineLevel="0" collapsed="false">
      <c r="A48" s="69" t="s">
        <v>242</v>
      </c>
      <c r="B48" s="64" t="n">
        <v>42905</v>
      </c>
      <c r="C48" s="86" t="s">
        <v>243</v>
      </c>
      <c r="D48" s="56" t="s">
        <v>244</v>
      </c>
      <c r="E48" s="53"/>
      <c r="F48" s="56" t="s">
        <v>24</v>
      </c>
      <c r="G48" s="56" t="s">
        <v>59</v>
      </c>
      <c r="H48" s="56" t="s">
        <v>114</v>
      </c>
      <c r="I48" s="53" t="s">
        <v>27</v>
      </c>
      <c r="J48" s="83" t="s">
        <v>46</v>
      </c>
      <c r="K48" s="64" t="n">
        <v>42921</v>
      </c>
      <c r="L48" s="64" t="n">
        <v>44747</v>
      </c>
      <c r="M48" s="65"/>
      <c r="N48" s="87" t="s">
        <v>47</v>
      </c>
      <c r="O48" s="53"/>
      <c r="P48" s="56" t="s">
        <v>110</v>
      </c>
      <c r="Q48" s="53"/>
      <c r="R48" s="48" t="n">
        <f aca="false">YEAR(K48)</f>
        <v>2017</v>
      </c>
      <c r="S48" s="102" t="n">
        <f aca="false">IF($F48="CO",SUMIFS($M:$M,$A:$A,$A48)/COUNTIFS($A:$A,$A48,$F:$F,"CO"),0)</f>
        <v>0</v>
      </c>
    </row>
    <row r="49" customFormat="false" ht="38.25" hidden="false" customHeight="false" outlineLevel="0" collapsed="false">
      <c r="A49" s="53" t="s">
        <v>245</v>
      </c>
      <c r="B49" s="64" t="n">
        <v>42473</v>
      </c>
      <c r="C49" s="93" t="s">
        <v>246</v>
      </c>
      <c r="D49" s="84" t="s">
        <v>247</v>
      </c>
      <c r="E49" s="53"/>
      <c r="F49" s="67" t="s">
        <v>24</v>
      </c>
      <c r="G49" s="53" t="s">
        <v>248</v>
      </c>
      <c r="H49" s="84" t="s">
        <v>249</v>
      </c>
      <c r="I49" s="67" t="s">
        <v>27</v>
      </c>
      <c r="J49" s="82" t="s">
        <v>172</v>
      </c>
      <c r="K49" s="64" t="n">
        <v>42480</v>
      </c>
      <c r="L49" s="64" t="n">
        <v>44306</v>
      </c>
      <c r="M49" s="88"/>
      <c r="N49" s="67" t="s">
        <v>47</v>
      </c>
      <c r="O49" s="59"/>
      <c r="P49" s="84" t="s">
        <v>40</v>
      </c>
      <c r="Q49" s="59"/>
      <c r="R49" s="59"/>
      <c r="S49" s="59"/>
    </row>
    <row r="50" customFormat="false" ht="51" hidden="false" customHeight="false" outlineLevel="0" collapsed="false">
      <c r="A50" s="55" t="s">
        <v>250</v>
      </c>
      <c r="B50" s="64" t="n">
        <v>44468</v>
      </c>
      <c r="C50" s="93" t="s">
        <v>251</v>
      </c>
      <c r="D50" s="53" t="s">
        <v>252</v>
      </c>
      <c r="E50" s="59"/>
      <c r="F50" s="60" t="s">
        <v>24</v>
      </c>
      <c r="G50" s="66" t="s">
        <v>35</v>
      </c>
      <c r="H50" s="67" t="s">
        <v>229</v>
      </c>
      <c r="I50" s="62" t="s">
        <v>27</v>
      </c>
      <c r="J50" s="116" t="s">
        <v>165</v>
      </c>
      <c r="K50" s="64" t="n">
        <v>44482</v>
      </c>
      <c r="L50" s="64" t="n">
        <v>46308</v>
      </c>
      <c r="M50" s="59"/>
      <c r="N50" s="112" t="s">
        <v>47</v>
      </c>
      <c r="O50" s="59"/>
      <c r="P50" s="117" t="s">
        <v>97</v>
      </c>
      <c r="Q50" s="59"/>
      <c r="R50" s="59"/>
      <c r="S50" s="59"/>
    </row>
    <row r="51" customFormat="false" ht="135" hidden="false" customHeight="true" outlineLevel="0" collapsed="false">
      <c r="A51" s="118" t="s">
        <v>253</v>
      </c>
      <c r="B51" s="64" t="n">
        <v>42649</v>
      </c>
      <c r="C51" s="98" t="s">
        <v>254</v>
      </c>
      <c r="D51" s="53" t="s">
        <v>255</v>
      </c>
      <c r="E51" s="53"/>
      <c r="F51" s="53" t="s">
        <v>24</v>
      </c>
      <c r="G51" s="53" t="s">
        <v>35</v>
      </c>
      <c r="H51" s="53" t="s">
        <v>229</v>
      </c>
      <c r="I51" s="119" t="s">
        <v>27</v>
      </c>
      <c r="J51" s="94" t="s">
        <v>158</v>
      </c>
      <c r="K51" s="64" t="n">
        <v>42690</v>
      </c>
      <c r="L51" s="64" t="n">
        <v>44516</v>
      </c>
      <c r="M51" s="88"/>
      <c r="N51" s="119" t="s">
        <v>47</v>
      </c>
      <c r="O51" s="59"/>
      <c r="P51" s="84" t="s">
        <v>97</v>
      </c>
      <c r="Q51" s="59"/>
      <c r="R51" s="53" t="n">
        <f aca="false">YEAR(K51)</f>
        <v>2016</v>
      </c>
      <c r="S51" s="54" t="n">
        <f aca="false">IF($F51="CO",SUMIFS($M:$M,$A:$A,$A51)/COUNTIFS($A:$A,$A51,$F:$F,"CO"),0)</f>
        <v>0</v>
      </c>
    </row>
    <row r="52" customFormat="false" ht="38.25" hidden="false" customHeight="false" outlineLevel="0" collapsed="false">
      <c r="A52" s="53" t="s">
        <v>256</v>
      </c>
      <c r="B52" s="64" t="n">
        <v>42451</v>
      </c>
      <c r="C52" s="93" t="s">
        <v>257</v>
      </c>
      <c r="D52" s="53" t="s">
        <v>258</v>
      </c>
      <c r="E52" s="53"/>
      <c r="F52" s="67" t="s">
        <v>24</v>
      </c>
      <c r="G52" s="53" t="s">
        <v>248</v>
      </c>
      <c r="H52" s="84" t="s">
        <v>259</v>
      </c>
      <c r="I52" s="67" t="s">
        <v>27</v>
      </c>
      <c r="J52" s="94" t="s">
        <v>158</v>
      </c>
      <c r="K52" s="64" t="n">
        <v>42457</v>
      </c>
      <c r="L52" s="64" t="n">
        <v>44283</v>
      </c>
      <c r="M52" s="88"/>
      <c r="N52" s="67" t="s">
        <v>47</v>
      </c>
      <c r="O52" s="53"/>
      <c r="P52" s="84" t="s">
        <v>40</v>
      </c>
      <c r="Q52" s="59"/>
      <c r="R52" s="53" t="n">
        <v>2019</v>
      </c>
      <c r="S52" s="59" t="n">
        <v>0</v>
      </c>
    </row>
    <row r="53" customFormat="false" ht="65.1" hidden="false" customHeight="true" outlineLevel="0" collapsed="false">
      <c r="A53" s="66" t="s">
        <v>260</v>
      </c>
      <c r="B53" s="64" t="n">
        <v>42522</v>
      </c>
      <c r="C53" s="98" t="s">
        <v>261</v>
      </c>
      <c r="D53" s="53" t="s">
        <v>262</v>
      </c>
      <c r="E53" s="53"/>
      <c r="F53" s="67" t="s">
        <v>24</v>
      </c>
      <c r="G53" s="53" t="s">
        <v>248</v>
      </c>
      <c r="H53" s="84" t="s">
        <v>263</v>
      </c>
      <c r="I53" s="67" t="s">
        <v>27</v>
      </c>
      <c r="J53" s="82" t="s">
        <v>172</v>
      </c>
      <c r="K53" s="64" t="n">
        <v>42528</v>
      </c>
      <c r="L53" s="64" t="n">
        <v>44354</v>
      </c>
      <c r="M53" s="88"/>
      <c r="N53" s="67" t="s">
        <v>47</v>
      </c>
      <c r="O53" s="59"/>
      <c r="P53" s="84" t="s">
        <v>40</v>
      </c>
      <c r="Q53" s="59"/>
      <c r="R53" s="53" t="n">
        <f aca="false">YEAR(K53)</f>
        <v>2016</v>
      </c>
      <c r="S53" s="54" t="n">
        <f aca="false">IF($F53="CO",SUMIFS($M:$M,$A:$A,$A53)/COUNTIFS($A:$A,$A53,$F:$F,"CO"),0)</f>
        <v>0</v>
      </c>
    </row>
    <row r="54" customFormat="false" ht="65.1" hidden="false" customHeight="true" outlineLevel="0" collapsed="false">
      <c r="A54" s="120" t="s">
        <v>264</v>
      </c>
      <c r="B54" s="64" t="n">
        <v>43446</v>
      </c>
      <c r="C54" s="86" t="s">
        <v>265</v>
      </c>
      <c r="D54" s="56" t="s">
        <v>266</v>
      </c>
      <c r="E54" s="53"/>
      <c r="F54" s="56" t="s">
        <v>24</v>
      </c>
      <c r="G54" s="56" t="s">
        <v>73</v>
      </c>
      <c r="H54" s="87" t="s">
        <v>267</v>
      </c>
      <c r="I54" s="56" t="s">
        <v>27</v>
      </c>
      <c r="J54" s="83" t="s">
        <v>46</v>
      </c>
      <c r="K54" s="64" t="n">
        <v>43455</v>
      </c>
      <c r="L54" s="64" t="n">
        <v>45281</v>
      </c>
      <c r="M54" s="88"/>
      <c r="N54" s="56" t="s">
        <v>47</v>
      </c>
      <c r="O54" s="59"/>
      <c r="P54" s="56" t="s">
        <v>40</v>
      </c>
      <c r="Q54" s="59"/>
      <c r="R54" s="53" t="n">
        <v>2019</v>
      </c>
      <c r="S54" s="54" t="n">
        <f aca="false">IF($F54="CO",SUMIFS($M:$M,$A:$A,$A54)/COUNTIFS($A:$A,$A54,$F:$F,"CO"),0)</f>
        <v>0</v>
      </c>
    </row>
    <row r="55" customFormat="false" ht="25.5" hidden="false" customHeight="false" outlineLevel="0" collapsed="false">
      <c r="A55" s="66" t="s">
        <v>268</v>
      </c>
      <c r="B55" s="64" t="n">
        <v>42397</v>
      </c>
      <c r="C55" s="100" t="s">
        <v>269</v>
      </c>
      <c r="D55" s="69" t="s">
        <v>270</v>
      </c>
      <c r="E55" s="53"/>
      <c r="F55" s="69" t="s">
        <v>24</v>
      </c>
      <c r="G55" s="67" t="s">
        <v>271</v>
      </c>
      <c r="H55" s="67" t="s">
        <v>272</v>
      </c>
      <c r="I55" s="69" t="s">
        <v>27</v>
      </c>
      <c r="J55" s="82" t="s">
        <v>172</v>
      </c>
      <c r="K55" s="64" t="n">
        <v>42405</v>
      </c>
      <c r="L55" s="64" t="n">
        <v>44232</v>
      </c>
      <c r="M55" s="88"/>
      <c r="N55" s="87" t="s">
        <v>47</v>
      </c>
      <c r="O55" s="59"/>
      <c r="P55" s="67" t="s">
        <v>40</v>
      </c>
      <c r="Q55" s="59"/>
      <c r="R55" s="53"/>
      <c r="S55" s="54" t="n">
        <f aca="false">IF($F55="CO",SUMIFS($M:$M,$A:$A,$A55)/COUNTIFS($A:$A,$A55,$F:$F,"CO"),0)</f>
        <v>0</v>
      </c>
    </row>
    <row r="56" customFormat="false" ht="65.1" hidden="false" customHeight="true" outlineLevel="0" collapsed="false">
      <c r="A56" s="56" t="s">
        <v>273</v>
      </c>
      <c r="B56" s="64" t="n">
        <v>44069</v>
      </c>
      <c r="C56" s="98" t="s">
        <v>274</v>
      </c>
      <c r="D56" s="69" t="s">
        <v>275</v>
      </c>
      <c r="E56" s="59"/>
      <c r="F56" s="69" t="s">
        <v>24</v>
      </c>
      <c r="G56" s="69" t="s">
        <v>35</v>
      </c>
      <c r="H56" s="67" t="s">
        <v>229</v>
      </c>
      <c r="I56" s="69" t="s">
        <v>27</v>
      </c>
      <c r="J56" s="121" t="s">
        <v>276</v>
      </c>
      <c r="K56" s="64" t="n">
        <v>44119</v>
      </c>
      <c r="L56" s="64" t="n">
        <v>45945</v>
      </c>
      <c r="M56" s="65"/>
      <c r="N56" s="87" t="s">
        <v>47</v>
      </c>
      <c r="O56" s="59"/>
      <c r="P56" s="69" t="s">
        <v>40</v>
      </c>
      <c r="Q56" s="59"/>
      <c r="R56" s="59"/>
      <c r="S56" s="59"/>
    </row>
    <row r="57" customFormat="false" ht="53.25" hidden="false" customHeight="true" outlineLevel="0" collapsed="false">
      <c r="A57" s="56" t="s">
        <v>277</v>
      </c>
      <c r="B57" s="64" t="n">
        <v>43804</v>
      </c>
      <c r="C57" s="86" t="s">
        <v>278</v>
      </c>
      <c r="D57" s="56" t="s">
        <v>279</v>
      </c>
      <c r="E57" s="59"/>
      <c r="F57" s="56" t="s">
        <v>24</v>
      </c>
      <c r="G57" s="56" t="s">
        <v>35</v>
      </c>
      <c r="H57" s="56" t="s">
        <v>229</v>
      </c>
      <c r="I57" s="56" t="s">
        <v>27</v>
      </c>
      <c r="J57" s="122" t="s">
        <v>280</v>
      </c>
      <c r="K57" s="64" t="n">
        <v>43790</v>
      </c>
      <c r="L57" s="64" t="n">
        <v>45617</v>
      </c>
      <c r="M57" s="65"/>
      <c r="N57" s="56" t="s">
        <v>120</v>
      </c>
      <c r="O57" s="59"/>
      <c r="P57" s="56" t="s">
        <v>97</v>
      </c>
      <c r="Q57" s="53"/>
      <c r="R57" s="53" t="n">
        <f aca="false">YEAR(K57)</f>
        <v>2019</v>
      </c>
      <c r="S57" s="54" t="n">
        <f aca="false">IF($F57="CO",SUMIFS($M:$M,$A:$A,$A57)/COUNTIFS($A:$A,$A57,$F:$F,"CO"),0)</f>
        <v>0</v>
      </c>
    </row>
    <row r="58" customFormat="false" ht="51" hidden="false" customHeight="false" outlineLevel="0" collapsed="false">
      <c r="A58" s="56" t="s">
        <v>281</v>
      </c>
      <c r="B58" s="64" t="n">
        <v>43851</v>
      </c>
      <c r="C58" s="98" t="s">
        <v>282</v>
      </c>
      <c r="D58" s="69" t="s">
        <v>283</v>
      </c>
      <c r="E58" s="59"/>
      <c r="F58" s="69" t="s">
        <v>24</v>
      </c>
      <c r="G58" s="69" t="s">
        <v>35</v>
      </c>
      <c r="H58" s="56" t="s">
        <v>240</v>
      </c>
      <c r="I58" s="56" t="s">
        <v>27</v>
      </c>
      <c r="J58" s="83" t="s">
        <v>284</v>
      </c>
      <c r="K58" s="64" t="n">
        <v>43865</v>
      </c>
      <c r="L58" s="64" t="n">
        <v>45692</v>
      </c>
      <c r="M58" s="65"/>
      <c r="N58" s="87" t="s">
        <v>47</v>
      </c>
      <c r="O58" s="59"/>
      <c r="P58" s="56" t="s">
        <v>241</v>
      </c>
      <c r="Q58" s="59"/>
      <c r="R58" s="53"/>
      <c r="S58" s="54" t="n">
        <f aca="false">IF($F58="CO",SUMIFS($M:$M,$A:$A,$A58)/COUNTIFS($A:$A,$A58,$F:$F,"CO"),0)</f>
        <v>0</v>
      </c>
    </row>
    <row r="59" customFormat="false" ht="65.1" hidden="false" customHeight="true" outlineLevel="0" collapsed="false">
      <c r="A59" s="56" t="s">
        <v>285</v>
      </c>
      <c r="B59" s="64" t="n">
        <v>43644</v>
      </c>
      <c r="C59" s="86" t="s">
        <v>286</v>
      </c>
      <c r="D59" s="56" t="s">
        <v>287</v>
      </c>
      <c r="E59" s="53"/>
      <c r="F59" s="56" t="s">
        <v>24</v>
      </c>
      <c r="G59" s="56" t="s">
        <v>35</v>
      </c>
      <c r="H59" s="56" t="s">
        <v>288</v>
      </c>
      <c r="I59" s="56" t="s">
        <v>84</v>
      </c>
      <c r="J59" s="123" t="s">
        <v>280</v>
      </c>
      <c r="K59" s="64" t="n">
        <v>43663</v>
      </c>
      <c r="L59" s="64" t="n">
        <v>45490</v>
      </c>
      <c r="M59" s="88"/>
      <c r="N59" s="56" t="s">
        <v>120</v>
      </c>
      <c r="O59" s="59"/>
      <c r="P59" s="56" t="s">
        <v>241</v>
      </c>
      <c r="Q59" s="59"/>
      <c r="R59" s="53" t="n">
        <f aca="false">YEAR(K59)</f>
        <v>2019</v>
      </c>
      <c r="S59" s="54" t="n">
        <f aca="false">IF($F59="CO",SUMIFS($M:$M,$A:$A,$A59)/COUNTIFS($A:$A,$A59,$F:$F,"CO"),0)</f>
        <v>0</v>
      </c>
    </row>
    <row r="60" customFormat="false" ht="65.1" hidden="false" customHeight="true" outlineLevel="0" collapsed="false">
      <c r="A60" s="53" t="s">
        <v>289</v>
      </c>
      <c r="B60" s="64" t="n">
        <v>43475</v>
      </c>
      <c r="C60" s="86" t="s">
        <v>290</v>
      </c>
      <c r="D60" s="56" t="s">
        <v>291</v>
      </c>
      <c r="E60" s="53"/>
      <c r="F60" s="56" t="s">
        <v>24</v>
      </c>
      <c r="G60" s="56" t="s">
        <v>35</v>
      </c>
      <c r="H60" s="56" t="s">
        <v>229</v>
      </c>
      <c r="I60" s="56" t="s">
        <v>84</v>
      </c>
      <c r="J60" s="94" t="s">
        <v>68</v>
      </c>
      <c r="K60" s="64" t="n">
        <v>43490</v>
      </c>
      <c r="L60" s="64" t="n">
        <v>45316</v>
      </c>
      <c r="M60" s="88"/>
      <c r="N60" s="56" t="s">
        <v>47</v>
      </c>
      <c r="O60" s="59"/>
      <c r="P60" s="56" t="s">
        <v>292</v>
      </c>
      <c r="Q60" s="59"/>
      <c r="R60" s="66" t="n">
        <f aca="false">YEAR(K60)</f>
        <v>2019</v>
      </c>
      <c r="S60" s="124" t="n">
        <f aca="false">IF($F60="CO",SUMIFS($M:$M,$A:$A,$A60)/COUNTIFS($A:$A,$A60,$F:$F,"CO"),0)</f>
        <v>0</v>
      </c>
    </row>
    <row r="61" s="5" customFormat="true" ht="38.25" hidden="false" customHeight="false" outlineLevel="0" collapsed="false">
      <c r="A61" s="56" t="s">
        <v>293</v>
      </c>
      <c r="B61" s="64" t="n">
        <v>43299</v>
      </c>
      <c r="C61" s="86" t="s">
        <v>294</v>
      </c>
      <c r="D61" s="56" t="s">
        <v>295</v>
      </c>
      <c r="E61" s="53"/>
      <c r="F61" s="67" t="s">
        <v>24</v>
      </c>
      <c r="G61" s="56" t="s">
        <v>35</v>
      </c>
      <c r="H61" s="56" t="s">
        <v>240</v>
      </c>
      <c r="I61" s="56" t="s">
        <v>84</v>
      </c>
      <c r="J61" s="83" t="s">
        <v>46</v>
      </c>
      <c r="K61" s="64" t="n">
        <v>43312</v>
      </c>
      <c r="L61" s="64" t="n">
        <v>45138</v>
      </c>
      <c r="M61" s="88"/>
      <c r="N61" s="56" t="s">
        <v>47</v>
      </c>
      <c r="O61" s="59"/>
      <c r="P61" s="56" t="s">
        <v>241</v>
      </c>
      <c r="Q61" s="59"/>
      <c r="R61" s="48" t="n">
        <f aca="false">YEAR(K61)</f>
        <v>2018</v>
      </c>
      <c r="S61" s="102" t="n">
        <f aca="false">IF($F61="CO",SUMIFS($M:$M,$A:$A,$A61)/COUNTIFS($A:$A,$A61,$F:$F,"CO"),0)</f>
        <v>0</v>
      </c>
    </row>
    <row r="62" s="5" customFormat="true" ht="38.25" hidden="false" customHeight="false" outlineLevel="0" collapsed="false">
      <c r="A62" s="56" t="s">
        <v>296</v>
      </c>
      <c r="B62" s="64" t="n">
        <v>43868</v>
      </c>
      <c r="C62" s="98" t="s">
        <v>297</v>
      </c>
      <c r="D62" s="125" t="s">
        <v>298</v>
      </c>
      <c r="E62" s="59"/>
      <c r="F62" s="66" t="s">
        <v>24</v>
      </c>
      <c r="G62" s="69" t="s">
        <v>35</v>
      </c>
      <c r="H62" s="81" t="s">
        <v>229</v>
      </c>
      <c r="I62" s="66" t="s">
        <v>27</v>
      </c>
      <c r="J62" s="126" t="s">
        <v>299</v>
      </c>
      <c r="K62" s="64" t="n">
        <v>43864</v>
      </c>
      <c r="L62" s="64" t="n">
        <v>45691</v>
      </c>
      <c r="M62" s="65"/>
      <c r="N62" s="56" t="s">
        <v>231</v>
      </c>
      <c r="O62" s="59"/>
      <c r="P62" s="69" t="s">
        <v>40</v>
      </c>
      <c r="Q62" s="59"/>
      <c r="R62" s="59"/>
      <c r="S62" s="59"/>
    </row>
    <row r="63" customFormat="false" ht="65.1" hidden="false" customHeight="true" outlineLevel="0" collapsed="false">
      <c r="A63" s="55" t="s">
        <v>300</v>
      </c>
      <c r="B63" s="64" t="n">
        <v>44327</v>
      </c>
      <c r="C63" s="80" t="s">
        <v>301</v>
      </c>
      <c r="D63" s="56" t="s">
        <v>302</v>
      </c>
      <c r="E63" s="59"/>
      <c r="F63" s="69" t="s">
        <v>24</v>
      </c>
      <c r="G63" s="69" t="s">
        <v>303</v>
      </c>
      <c r="H63" s="67" t="s">
        <v>304</v>
      </c>
      <c r="I63" s="69" t="s">
        <v>27</v>
      </c>
      <c r="J63" s="83" t="s">
        <v>46</v>
      </c>
      <c r="K63" s="64" t="n">
        <v>44372</v>
      </c>
      <c r="L63" s="64" t="n">
        <v>46198</v>
      </c>
      <c r="M63" s="65"/>
      <c r="N63" s="56" t="s">
        <v>47</v>
      </c>
      <c r="O63" s="59"/>
      <c r="P63" s="69" t="s">
        <v>40</v>
      </c>
      <c r="Q63" s="59"/>
      <c r="R63" s="59"/>
      <c r="S63" s="59"/>
    </row>
    <row r="64" customFormat="false" ht="38.25" hidden="false" customHeight="false" outlineLevel="0" collapsed="false">
      <c r="A64" s="127" t="s">
        <v>305</v>
      </c>
      <c r="B64" s="128" t="n">
        <v>42535</v>
      </c>
      <c r="C64" s="129" t="s">
        <v>306</v>
      </c>
      <c r="D64" s="127" t="s">
        <v>307</v>
      </c>
      <c r="E64" s="127"/>
      <c r="F64" s="130" t="s">
        <v>24</v>
      </c>
      <c r="G64" s="127" t="s">
        <v>248</v>
      </c>
      <c r="H64" s="131" t="s">
        <v>308</v>
      </c>
      <c r="I64" s="130" t="s">
        <v>27</v>
      </c>
      <c r="J64" s="132" t="s">
        <v>172</v>
      </c>
      <c r="K64" s="128" t="n">
        <v>42568</v>
      </c>
      <c r="L64" s="128" t="n">
        <v>44364</v>
      </c>
      <c r="M64" s="133"/>
      <c r="N64" s="130" t="s">
        <v>47</v>
      </c>
      <c r="O64" s="134"/>
      <c r="P64" s="131" t="s">
        <v>40</v>
      </c>
      <c r="Q64" s="134"/>
      <c r="R64" s="53" t="n">
        <f aca="false">YEAR(K64)</f>
        <v>2016</v>
      </c>
      <c r="S64" s="54" t="n">
        <f aca="false">IF($F64="CO",SUMIFS($M:$M,$A:$A,$A64)/COUNTIFS($A:$A,$A64,$F:$F,"CO"),0)</f>
        <v>0</v>
      </c>
    </row>
    <row r="65" s="5" customFormat="true" ht="51" hidden="false" customHeight="false" outlineLevel="0" collapsed="false">
      <c r="A65" s="53" t="s">
        <v>309</v>
      </c>
      <c r="B65" s="64" t="n">
        <v>42509</v>
      </c>
      <c r="C65" s="98" t="s">
        <v>310</v>
      </c>
      <c r="D65" s="53" t="s">
        <v>311</v>
      </c>
      <c r="E65" s="53"/>
      <c r="F65" s="67" t="s">
        <v>24</v>
      </c>
      <c r="G65" s="53" t="s">
        <v>248</v>
      </c>
      <c r="H65" s="84" t="s">
        <v>312</v>
      </c>
      <c r="I65" s="67" t="s">
        <v>27</v>
      </c>
      <c r="J65" s="82" t="s">
        <v>172</v>
      </c>
      <c r="K65" s="64" t="n">
        <v>42514</v>
      </c>
      <c r="L65" s="64" t="n">
        <v>44340</v>
      </c>
      <c r="M65" s="88"/>
      <c r="N65" s="67" t="s">
        <v>47</v>
      </c>
      <c r="O65" s="59"/>
      <c r="P65" s="67" t="s">
        <v>40</v>
      </c>
      <c r="Q65" s="59"/>
      <c r="R65" s="53" t="n">
        <f aca="false">YEAR(K65)</f>
        <v>2016</v>
      </c>
      <c r="S65" s="54" t="n">
        <f aca="false">IF($F65="CO",SUMIFS($M:$M,$A:$A,$A65)/COUNTIFS($A:$A,$A65,$F:$F,"CO"),0)</f>
        <v>0</v>
      </c>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row>
    <row r="66" s="5" customFormat="true" ht="51" hidden="false" customHeight="false" outlineLevel="0" collapsed="false">
      <c r="A66" s="69" t="s">
        <v>313</v>
      </c>
      <c r="B66" s="135" t="n">
        <v>44106</v>
      </c>
      <c r="C66" s="136" t="s">
        <v>314</v>
      </c>
      <c r="D66" s="69" t="s">
        <v>315</v>
      </c>
      <c r="E66" s="59"/>
      <c r="F66" s="69" t="s">
        <v>24</v>
      </c>
      <c r="G66" s="66" t="s">
        <v>35</v>
      </c>
      <c r="H66" s="81" t="s">
        <v>316</v>
      </c>
      <c r="I66" s="56" t="s">
        <v>84</v>
      </c>
      <c r="J66" s="123" t="s">
        <v>280</v>
      </c>
      <c r="K66" s="64" t="n">
        <v>44154</v>
      </c>
      <c r="L66" s="64" t="n">
        <v>45980</v>
      </c>
      <c r="M66" s="59"/>
      <c r="N66" s="69" t="s">
        <v>47</v>
      </c>
      <c r="O66" s="59"/>
      <c r="P66" s="69" t="s">
        <v>40</v>
      </c>
      <c r="Q66" s="59"/>
      <c r="R66" s="53" t="n">
        <f aca="false">YEAR(K66)</f>
        <v>2020</v>
      </c>
      <c r="S66" s="54" t="n">
        <f aca="false">IF($F66="CO",SUMIFS($M:$M,$A:$A,$A66)/COUNTIFS($A:$A,$A66,$F:$F,"CO"),0)</f>
        <v>0</v>
      </c>
    </row>
    <row r="67" s="5" customFormat="true" ht="38.25" hidden="false" customHeight="false" outlineLevel="0" collapsed="false">
      <c r="A67" s="67" t="s">
        <v>317</v>
      </c>
      <c r="B67" s="95" t="n">
        <v>42348</v>
      </c>
      <c r="C67" s="94" t="s">
        <v>318</v>
      </c>
      <c r="D67" s="53" t="s">
        <v>319</v>
      </c>
      <c r="E67" s="56"/>
      <c r="F67" s="67" t="s">
        <v>24</v>
      </c>
      <c r="G67" s="67" t="s">
        <v>35</v>
      </c>
      <c r="H67" s="67" t="s">
        <v>229</v>
      </c>
      <c r="I67" s="67" t="s">
        <v>27</v>
      </c>
      <c r="J67" s="94" t="s">
        <v>133</v>
      </c>
      <c r="K67" s="95" t="n">
        <v>42359</v>
      </c>
      <c r="L67" s="95" t="n">
        <v>44186</v>
      </c>
      <c r="M67" s="137"/>
      <c r="N67" s="67" t="s">
        <v>47</v>
      </c>
      <c r="O67" s="97"/>
      <c r="P67" s="67" t="s">
        <v>40</v>
      </c>
      <c r="Q67" s="67"/>
      <c r="R67" s="53" t="n">
        <f aca="false">YEAR(K67)</f>
        <v>2015</v>
      </c>
      <c r="S67" s="54" t="n">
        <f aca="false">IF($F67="CO",SUMIFS($M:$M,$A:$A,$A67)/COUNTIFS($A:$A,$A67,$F:$F,"CO"),0)</f>
        <v>0</v>
      </c>
    </row>
    <row r="68" s="5" customFormat="true" ht="38.25" hidden="false" customHeight="false" outlineLevel="0" collapsed="false">
      <c r="A68" s="92" t="s">
        <v>320</v>
      </c>
      <c r="B68" s="64" t="n">
        <v>43543</v>
      </c>
      <c r="C68" s="86" t="s">
        <v>321</v>
      </c>
      <c r="D68" s="56" t="s">
        <v>322</v>
      </c>
      <c r="E68" s="53"/>
      <c r="F68" s="56" t="s">
        <v>24</v>
      </c>
      <c r="G68" s="56" t="s">
        <v>35</v>
      </c>
      <c r="H68" s="56" t="s">
        <v>240</v>
      </c>
      <c r="I68" s="56" t="s">
        <v>84</v>
      </c>
      <c r="J68" s="94" t="s">
        <v>68</v>
      </c>
      <c r="K68" s="113" t="n">
        <v>43553</v>
      </c>
      <c r="L68" s="113" t="n">
        <v>45380</v>
      </c>
      <c r="M68" s="88"/>
      <c r="N68" s="87" t="s">
        <v>47</v>
      </c>
      <c r="O68" s="59"/>
      <c r="P68" s="56" t="s">
        <v>323</v>
      </c>
      <c r="Q68" s="59"/>
      <c r="R68" s="59"/>
      <c r="S68" s="138" t="n">
        <f aca="false">SUM(S67,M68)</f>
        <v>0</v>
      </c>
    </row>
    <row r="69" s="5" customFormat="true" ht="51" hidden="false" customHeight="false" outlineLevel="0" collapsed="false">
      <c r="A69" s="69" t="s">
        <v>324</v>
      </c>
      <c r="B69" s="64" t="n">
        <v>42930</v>
      </c>
      <c r="C69" s="86" t="s">
        <v>325</v>
      </c>
      <c r="D69" s="56" t="s">
        <v>326</v>
      </c>
      <c r="E69" s="53"/>
      <c r="F69" s="56" t="s">
        <v>24</v>
      </c>
      <c r="G69" s="56" t="s">
        <v>35</v>
      </c>
      <c r="H69" s="56" t="s">
        <v>240</v>
      </c>
      <c r="I69" s="53" t="s">
        <v>27</v>
      </c>
      <c r="J69" s="83" t="s">
        <v>46</v>
      </c>
      <c r="K69" s="64" t="n">
        <v>42942</v>
      </c>
      <c r="L69" s="64" t="n">
        <v>44768</v>
      </c>
      <c r="M69" s="65"/>
      <c r="N69" s="87" t="s">
        <v>47</v>
      </c>
      <c r="O69" s="53"/>
      <c r="P69" s="56" t="s">
        <v>40</v>
      </c>
      <c r="Q69" s="53"/>
      <c r="R69" s="53" t="n">
        <f aca="false">YEAR(K69)</f>
        <v>2017</v>
      </c>
      <c r="S69" s="54" t="n">
        <f aca="false">IF($F69="CO",SUMIFS($M:$M,$A:$A,$A69)/COUNTIFS($A:$A,$A69,$F:$F,"CO"),0)</f>
        <v>0</v>
      </c>
    </row>
    <row r="70" s="5" customFormat="true" ht="38.25" hidden="false" customHeight="false" outlineLevel="0" collapsed="false">
      <c r="A70" s="56" t="s">
        <v>327</v>
      </c>
      <c r="B70" s="64" t="n">
        <v>43790</v>
      </c>
      <c r="C70" s="86" t="s">
        <v>328</v>
      </c>
      <c r="D70" s="69" t="s">
        <v>329</v>
      </c>
      <c r="E70" s="59"/>
      <c r="F70" s="69" t="s">
        <v>24</v>
      </c>
      <c r="G70" s="67" t="s">
        <v>35</v>
      </c>
      <c r="H70" s="67" t="s">
        <v>229</v>
      </c>
      <c r="I70" s="67" t="s">
        <v>27</v>
      </c>
      <c r="J70" s="123" t="s">
        <v>280</v>
      </c>
      <c r="K70" s="64" t="n">
        <v>43804</v>
      </c>
      <c r="L70" s="64" t="n">
        <v>45631</v>
      </c>
      <c r="M70" s="65"/>
      <c r="N70" s="56" t="s">
        <v>120</v>
      </c>
      <c r="O70" s="59"/>
      <c r="P70" s="69" t="s">
        <v>40</v>
      </c>
      <c r="Q70" s="59"/>
      <c r="R70" s="53" t="n">
        <f aca="false">YEAR(K70)</f>
        <v>2019</v>
      </c>
      <c r="S70" s="54" t="n">
        <f aca="false">IF($F70="CO",SUMIFS($M:$M,$A:$A,$A70)/COUNTIFS($A:$A,$A70,$F:$F,"CO"),0)</f>
        <v>0</v>
      </c>
    </row>
    <row r="71" s="5" customFormat="true" ht="38.25" hidden="false" customHeight="false" outlineLevel="0" collapsed="false">
      <c r="A71" s="69" t="s">
        <v>330</v>
      </c>
      <c r="B71" s="71" t="n">
        <v>43055</v>
      </c>
      <c r="C71" s="100" t="s">
        <v>331</v>
      </c>
      <c r="D71" s="69" t="s">
        <v>332</v>
      </c>
      <c r="E71" s="66"/>
      <c r="F71" s="69" t="s">
        <v>24</v>
      </c>
      <c r="G71" s="69" t="s">
        <v>35</v>
      </c>
      <c r="H71" s="69" t="s">
        <v>240</v>
      </c>
      <c r="I71" s="69" t="s">
        <v>84</v>
      </c>
      <c r="J71" s="139" t="s">
        <v>46</v>
      </c>
      <c r="K71" s="71" t="n">
        <v>43070</v>
      </c>
      <c r="L71" s="71" t="n">
        <v>44896</v>
      </c>
      <c r="M71" s="140"/>
      <c r="N71" s="69" t="s">
        <v>333</v>
      </c>
      <c r="O71" s="73"/>
      <c r="P71" s="69" t="s">
        <v>40</v>
      </c>
      <c r="Q71" s="73"/>
      <c r="R71" s="53" t="n">
        <f aca="false">YEAR(K71)</f>
        <v>2017</v>
      </c>
      <c r="S71" s="54" t="n">
        <f aca="false">IF($F71="CO",SUMIFS($M:$M,$A:$A,$A71)/COUNTIFS($A:$A,$A71,$F:$F,"CO"),0)</f>
        <v>0</v>
      </c>
    </row>
    <row r="72" s="142" customFormat="true" ht="51" hidden="false" customHeight="false" outlineLevel="0" collapsed="false">
      <c r="A72" s="141" t="s">
        <v>334</v>
      </c>
      <c r="B72" s="64" t="n">
        <v>43881</v>
      </c>
      <c r="C72" s="93" t="s">
        <v>335</v>
      </c>
      <c r="D72" s="66" t="s">
        <v>336</v>
      </c>
      <c r="E72" s="59"/>
      <c r="F72" s="69" t="s">
        <v>24</v>
      </c>
      <c r="G72" s="66" t="s">
        <v>35</v>
      </c>
      <c r="H72" s="81" t="s">
        <v>229</v>
      </c>
      <c r="I72" s="56" t="s">
        <v>27</v>
      </c>
      <c r="J72" s="83" t="s">
        <v>46</v>
      </c>
      <c r="K72" s="64" t="n">
        <v>44165</v>
      </c>
      <c r="L72" s="64" t="n">
        <v>45991</v>
      </c>
      <c r="M72" s="59"/>
      <c r="N72" s="56" t="s">
        <v>47</v>
      </c>
      <c r="O72" s="59"/>
      <c r="P72" s="69" t="s">
        <v>30</v>
      </c>
      <c r="Q72" s="59"/>
      <c r="R72" s="59"/>
      <c r="S72" s="59"/>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row>
    <row r="73" customFormat="false" ht="38.25" hidden="false" customHeight="false" outlineLevel="0" collapsed="false">
      <c r="A73" s="67" t="s">
        <v>337</v>
      </c>
      <c r="B73" s="95" t="n">
        <v>42334</v>
      </c>
      <c r="C73" s="94" t="s">
        <v>338</v>
      </c>
      <c r="D73" s="56" t="s">
        <v>339</v>
      </c>
      <c r="E73" s="56"/>
      <c r="F73" s="67" t="s">
        <v>24</v>
      </c>
      <c r="G73" s="67" t="s">
        <v>35</v>
      </c>
      <c r="H73" s="95" t="s">
        <v>340</v>
      </c>
      <c r="I73" s="67" t="s">
        <v>27</v>
      </c>
      <c r="J73" s="94" t="s">
        <v>230</v>
      </c>
      <c r="K73" s="95" t="n">
        <v>42367</v>
      </c>
      <c r="L73" s="95" t="n">
        <v>44194</v>
      </c>
      <c r="M73" s="96"/>
      <c r="N73" s="67" t="s">
        <v>47</v>
      </c>
      <c r="O73" s="97"/>
      <c r="P73" s="67" t="s">
        <v>40</v>
      </c>
      <c r="Q73" s="67"/>
      <c r="R73" s="59"/>
      <c r="S73" s="59"/>
    </row>
    <row r="74" customFormat="false" ht="51" hidden="false" customHeight="false" outlineLevel="0" collapsed="false">
      <c r="A74" s="56" t="s">
        <v>341</v>
      </c>
      <c r="B74" s="64" t="n">
        <v>43713</v>
      </c>
      <c r="C74" s="79" t="s">
        <v>342</v>
      </c>
      <c r="D74" s="143" t="s">
        <v>343</v>
      </c>
      <c r="E74" s="59"/>
      <c r="F74" s="53" t="s">
        <v>24</v>
      </c>
      <c r="G74" s="53" t="s">
        <v>73</v>
      </c>
      <c r="H74" s="53" t="s">
        <v>344</v>
      </c>
      <c r="I74" s="53" t="s">
        <v>345</v>
      </c>
      <c r="J74" s="121" t="s">
        <v>346</v>
      </c>
      <c r="K74" s="64" t="n">
        <v>43725</v>
      </c>
      <c r="L74" s="64" t="n">
        <v>45552</v>
      </c>
      <c r="M74" s="65"/>
      <c r="N74" s="66" t="s">
        <v>47</v>
      </c>
      <c r="O74" s="53"/>
      <c r="P74" s="53" t="s">
        <v>97</v>
      </c>
      <c r="Q74" s="53"/>
      <c r="R74" s="53" t="n">
        <f aca="false">YEAR(K74)</f>
        <v>2019</v>
      </c>
      <c r="S74" s="54" t="n">
        <f aca="false">IF($F74="CO",SUMIFS($M:$M,$A:$A,$A74)/COUNTIFS($A:$A,$A74,$F:$F,"CO"),0)</f>
        <v>0</v>
      </c>
    </row>
    <row r="75" customFormat="false" ht="38.25" hidden="false" customHeight="false" outlineLevel="0" collapsed="false">
      <c r="A75" s="66" t="s">
        <v>347</v>
      </c>
      <c r="B75" s="64" t="n">
        <v>42510</v>
      </c>
      <c r="C75" s="98" t="s">
        <v>348</v>
      </c>
      <c r="D75" s="53" t="s">
        <v>349</v>
      </c>
      <c r="E75" s="53"/>
      <c r="F75" s="67" t="s">
        <v>24</v>
      </c>
      <c r="G75" s="53" t="s">
        <v>35</v>
      </c>
      <c r="H75" s="84" t="s">
        <v>340</v>
      </c>
      <c r="I75" s="67" t="s">
        <v>27</v>
      </c>
      <c r="J75" s="94" t="s">
        <v>158</v>
      </c>
      <c r="K75" s="64" t="n">
        <v>42544</v>
      </c>
      <c r="L75" s="64" t="n">
        <v>44370</v>
      </c>
      <c r="M75" s="88"/>
      <c r="N75" s="67" t="s">
        <v>47</v>
      </c>
      <c r="O75" s="59"/>
      <c r="P75" s="84" t="s">
        <v>97</v>
      </c>
      <c r="Q75" s="59"/>
      <c r="R75" s="59"/>
      <c r="S75" s="59"/>
    </row>
    <row r="76" customFormat="false" ht="38.25" hidden="false" customHeight="false" outlineLevel="0" collapsed="false">
      <c r="A76" s="56" t="s">
        <v>350</v>
      </c>
      <c r="B76" s="64" t="n">
        <v>43432</v>
      </c>
      <c r="C76" s="85" t="s">
        <v>351</v>
      </c>
      <c r="D76" s="56" t="s">
        <v>352</v>
      </c>
      <c r="E76" s="53"/>
      <c r="F76" s="56" t="s">
        <v>24</v>
      </c>
      <c r="G76" s="56" t="s">
        <v>73</v>
      </c>
      <c r="H76" s="87" t="s">
        <v>353</v>
      </c>
      <c r="I76" s="56" t="s">
        <v>84</v>
      </c>
      <c r="J76" s="94" t="s">
        <v>68</v>
      </c>
      <c r="K76" s="64" t="n">
        <v>43468</v>
      </c>
      <c r="L76" s="64" t="n">
        <v>45294</v>
      </c>
      <c r="M76" s="88"/>
      <c r="N76" s="56" t="s">
        <v>47</v>
      </c>
      <c r="O76" s="59"/>
      <c r="P76" s="56" t="s">
        <v>40</v>
      </c>
      <c r="Q76" s="59"/>
      <c r="R76" s="53" t="n">
        <f aca="false">YEAR(K76)</f>
        <v>2019</v>
      </c>
      <c r="S76" s="54" t="n">
        <f aca="false">IF($F76="CO",SUMIFS($M:$M,$A:$A,$A76)/COUNTIFS($A:$A,$A76,$F:$F,"CO"),0)</f>
        <v>0</v>
      </c>
    </row>
    <row r="77" customFormat="false" ht="38.25" hidden="false" customHeight="false" outlineLevel="0" collapsed="false">
      <c r="A77" s="69" t="s">
        <v>354</v>
      </c>
      <c r="B77" s="64" t="n">
        <v>42811</v>
      </c>
      <c r="C77" s="79" t="s">
        <v>355</v>
      </c>
      <c r="D77" s="56" t="s">
        <v>356</v>
      </c>
      <c r="E77" s="53"/>
      <c r="F77" s="84" t="s">
        <v>24</v>
      </c>
      <c r="G77" s="84" t="s">
        <v>59</v>
      </c>
      <c r="H77" s="84" t="s">
        <v>114</v>
      </c>
      <c r="I77" s="84" t="s">
        <v>27</v>
      </c>
      <c r="J77" s="83" t="s">
        <v>46</v>
      </c>
      <c r="K77" s="64" t="n">
        <v>42822</v>
      </c>
      <c r="L77" s="64" t="n">
        <v>44648</v>
      </c>
      <c r="M77" s="88"/>
      <c r="N77" s="84" t="s">
        <v>47</v>
      </c>
      <c r="O77" s="59"/>
      <c r="P77" s="56" t="s">
        <v>30</v>
      </c>
      <c r="Q77" s="59"/>
      <c r="R77" s="53" t="n">
        <f aca="false">YEAR(K77)</f>
        <v>2017</v>
      </c>
      <c r="S77" s="54" t="n">
        <f aca="false">IF($F77="CO",SUMIFS($M:$M,$A:$A,$A77)/COUNTIFS($A:$A,$A77,$F:$F,"CO"),0)</f>
        <v>0</v>
      </c>
    </row>
    <row r="78" customFormat="false" ht="102" hidden="false" customHeight="false" outlineLevel="0" collapsed="false">
      <c r="A78" s="89" t="s">
        <v>357</v>
      </c>
      <c r="B78" s="64" t="n">
        <v>44084</v>
      </c>
      <c r="C78" s="93" t="s">
        <v>358</v>
      </c>
      <c r="D78" s="66" t="s">
        <v>359</v>
      </c>
      <c r="E78" s="59"/>
      <c r="F78" s="69" t="s">
        <v>24</v>
      </c>
      <c r="G78" s="66" t="s">
        <v>35</v>
      </c>
      <c r="H78" s="67" t="s">
        <v>316</v>
      </c>
      <c r="I78" s="69" t="s">
        <v>27</v>
      </c>
      <c r="J78" s="82" t="s">
        <v>68</v>
      </c>
      <c r="K78" s="64" t="n">
        <v>44120</v>
      </c>
      <c r="L78" s="64" t="n">
        <v>45946</v>
      </c>
      <c r="M78" s="59"/>
      <c r="N78" s="69" t="s">
        <v>47</v>
      </c>
      <c r="O78" s="59"/>
      <c r="P78" s="69" t="s">
        <v>40</v>
      </c>
      <c r="Q78" s="59"/>
      <c r="R78" s="59"/>
      <c r="S78" s="59"/>
    </row>
    <row r="79" customFormat="false" ht="51" hidden="false" customHeight="false" outlineLevel="0" collapsed="false">
      <c r="A79" s="45" t="s">
        <v>360</v>
      </c>
      <c r="B79" s="144" t="n">
        <v>42468</v>
      </c>
      <c r="C79" s="145" t="s">
        <v>361</v>
      </c>
      <c r="D79" s="48" t="s">
        <v>362</v>
      </c>
      <c r="E79" s="52"/>
      <c r="F79" s="49" t="s">
        <v>24</v>
      </c>
      <c r="G79" s="49" t="s">
        <v>363</v>
      </c>
      <c r="H79" s="49" t="s">
        <v>364</v>
      </c>
      <c r="I79" s="49" t="s">
        <v>365</v>
      </c>
      <c r="J79" s="146" t="s">
        <v>366</v>
      </c>
      <c r="K79" s="46" t="n">
        <v>42493</v>
      </c>
      <c r="L79" s="46" t="n">
        <v>42855</v>
      </c>
      <c r="M79" s="147" t="n">
        <v>224153</v>
      </c>
      <c r="N79" s="45" t="s">
        <v>367</v>
      </c>
      <c r="O79" s="52"/>
      <c r="P79" s="48" t="s">
        <v>40</v>
      </c>
      <c r="Q79" s="52"/>
      <c r="R79" s="59"/>
      <c r="S79" s="59"/>
    </row>
    <row r="80" customFormat="false" ht="38.25" hidden="false" customHeight="false" outlineLevel="0" collapsed="false">
      <c r="A80" s="56" t="s">
        <v>368</v>
      </c>
      <c r="B80" s="64" t="n">
        <v>43599</v>
      </c>
      <c r="C80" s="86" t="s">
        <v>369</v>
      </c>
      <c r="D80" s="56" t="s">
        <v>370</v>
      </c>
      <c r="E80" s="53"/>
      <c r="F80" s="56" t="s">
        <v>24</v>
      </c>
      <c r="G80" s="56" t="s">
        <v>73</v>
      </c>
      <c r="H80" s="87" t="s">
        <v>371</v>
      </c>
      <c r="I80" s="56" t="s">
        <v>84</v>
      </c>
      <c r="J80" s="123" t="s">
        <v>280</v>
      </c>
      <c r="K80" s="64" t="n">
        <v>43614</v>
      </c>
      <c r="L80" s="64" t="n">
        <v>45441</v>
      </c>
      <c r="M80" s="88"/>
      <c r="N80" s="56" t="s">
        <v>120</v>
      </c>
      <c r="O80" s="59"/>
      <c r="P80" s="56" t="s">
        <v>121</v>
      </c>
      <c r="Q80" s="67"/>
      <c r="R80" s="59"/>
      <c r="S80" s="59"/>
    </row>
    <row r="81" customFormat="false" ht="76.5" hidden="false" customHeight="false" outlineLevel="0" collapsed="false">
      <c r="A81" s="56" t="s">
        <v>372</v>
      </c>
      <c r="B81" s="64" t="n">
        <v>44054</v>
      </c>
      <c r="C81" s="98" t="s">
        <v>373</v>
      </c>
      <c r="D81" s="69" t="s">
        <v>374</v>
      </c>
      <c r="E81" s="59"/>
      <c r="F81" s="69" t="s">
        <v>24</v>
      </c>
      <c r="G81" s="69" t="s">
        <v>59</v>
      </c>
      <c r="H81" s="69" t="s">
        <v>114</v>
      </c>
      <c r="I81" s="69" t="s">
        <v>27</v>
      </c>
      <c r="J81" s="83" t="s">
        <v>46</v>
      </c>
      <c r="K81" s="64" t="n">
        <v>44103</v>
      </c>
      <c r="L81" s="64" t="n">
        <v>45929</v>
      </c>
      <c r="M81" s="65"/>
      <c r="N81" s="87" t="s">
        <v>47</v>
      </c>
      <c r="O81" s="59"/>
      <c r="P81" s="69" t="s">
        <v>30</v>
      </c>
      <c r="Q81" s="59"/>
      <c r="R81" s="48" t="n">
        <f aca="false">YEAR(K81)</f>
        <v>2020</v>
      </c>
      <c r="S81" s="102" t="n">
        <f aca="false">IF($F81="CO",SUMIFS($M:$M,$A:$A,$A81)/COUNTIFS($A:$A,$A81,$F:$F,"CO"),0)</f>
        <v>0</v>
      </c>
    </row>
    <row r="82" customFormat="false" ht="38.25" hidden="false" customHeight="false" outlineLevel="0" collapsed="false">
      <c r="A82" s="56" t="s">
        <v>375</v>
      </c>
      <c r="B82" s="64" t="n">
        <v>43969</v>
      </c>
      <c r="C82" s="83" t="s">
        <v>376</v>
      </c>
      <c r="D82" s="69" t="s">
        <v>377</v>
      </c>
      <c r="E82" s="59"/>
      <c r="F82" s="69" t="s">
        <v>24</v>
      </c>
      <c r="G82" s="66" t="s">
        <v>59</v>
      </c>
      <c r="H82" s="81" t="s">
        <v>378</v>
      </c>
      <c r="I82" s="67" t="s">
        <v>37</v>
      </c>
      <c r="J82" s="121" t="s">
        <v>379</v>
      </c>
      <c r="K82" s="64" t="n">
        <v>44145</v>
      </c>
      <c r="L82" s="64" t="n">
        <v>44875</v>
      </c>
      <c r="M82" s="65"/>
      <c r="N82" s="69" t="s">
        <v>378</v>
      </c>
      <c r="O82" s="59"/>
      <c r="P82" s="69" t="s">
        <v>380</v>
      </c>
      <c r="Q82" s="59"/>
      <c r="R82" s="53" t="n">
        <f aca="false">YEAR(K82)</f>
        <v>2020</v>
      </c>
      <c r="S82" s="54" t="n">
        <f aca="false">IF($F82="CO",SUMIFS($M:$M,$A:$A,$A82)/COUNTIFS($A:$A,$A82,$F:$F,"CO"),0)</f>
        <v>0</v>
      </c>
    </row>
    <row r="83" customFormat="false" ht="65.1" hidden="false" customHeight="true" outlineLevel="0" collapsed="false">
      <c r="A83" s="148" t="s">
        <v>381</v>
      </c>
      <c r="B83" s="64" t="n">
        <v>43396</v>
      </c>
      <c r="C83" s="93" t="s">
        <v>382</v>
      </c>
      <c r="D83" s="53" t="s">
        <v>383</v>
      </c>
      <c r="E83" s="148"/>
      <c r="F83" s="84" t="s">
        <v>24</v>
      </c>
      <c r="G83" s="84" t="s">
        <v>73</v>
      </c>
      <c r="H83" s="84" t="s">
        <v>384</v>
      </c>
      <c r="I83" s="56" t="s">
        <v>27</v>
      </c>
      <c r="J83" s="83" t="s">
        <v>46</v>
      </c>
      <c r="K83" s="64" t="n">
        <v>43405</v>
      </c>
      <c r="L83" s="64" t="n">
        <v>45231</v>
      </c>
      <c r="M83" s="88"/>
      <c r="N83" s="56" t="s">
        <v>47</v>
      </c>
      <c r="O83" s="59"/>
      <c r="P83" s="56" t="s">
        <v>40</v>
      </c>
      <c r="Q83" s="59"/>
      <c r="R83" s="53" t="n">
        <f aca="false">YEAR(K83)</f>
        <v>2018</v>
      </c>
      <c r="S83" s="54" t="n">
        <f aca="false">IF($F83="CO",SUMIFS($M:$M,$A:$A,$A83)/COUNTIFS($A:$A,$A83,$F:$F,"CO"),0)</f>
        <v>0</v>
      </c>
    </row>
    <row r="84" customFormat="false" ht="51" hidden="false" customHeight="false" outlineLevel="0" collapsed="false">
      <c r="A84" s="56" t="s">
        <v>385</v>
      </c>
      <c r="B84" s="64" t="n">
        <v>43868</v>
      </c>
      <c r="C84" s="86" t="s">
        <v>386</v>
      </c>
      <c r="D84" s="69" t="s">
        <v>387</v>
      </c>
      <c r="E84" s="149"/>
      <c r="F84" s="69" t="s">
        <v>24</v>
      </c>
      <c r="G84" s="69" t="s">
        <v>59</v>
      </c>
      <c r="H84" s="67" t="s">
        <v>114</v>
      </c>
      <c r="I84" s="56" t="s">
        <v>27</v>
      </c>
      <c r="J84" s="83" t="s">
        <v>46</v>
      </c>
      <c r="K84" s="64" t="n">
        <v>43894</v>
      </c>
      <c r="L84" s="64" t="n">
        <v>45720</v>
      </c>
      <c r="M84" s="65"/>
      <c r="N84" s="87" t="s">
        <v>47</v>
      </c>
      <c r="O84" s="149"/>
      <c r="P84" s="69" t="s">
        <v>30</v>
      </c>
      <c r="Q84" s="149"/>
      <c r="R84" s="53" t="n">
        <f aca="false">YEAR(K84)</f>
        <v>2020</v>
      </c>
      <c r="S84" s="54" t="n">
        <f aca="false">IF($F84="CO",SUMIFS($M:$M,$A:$A,$A84)/COUNTIFS($A:$A,$A84,$F:$F,"CO"),0)</f>
        <v>0</v>
      </c>
    </row>
    <row r="85" customFormat="false" ht="51" hidden="false" customHeight="true" outlineLevel="0" collapsed="false">
      <c r="A85" s="70" t="s">
        <v>388</v>
      </c>
      <c r="B85" s="71" t="n">
        <v>44448</v>
      </c>
      <c r="C85" s="150" t="s">
        <v>389</v>
      </c>
      <c r="D85" s="69" t="s">
        <v>390</v>
      </c>
      <c r="E85" s="73"/>
      <c r="F85" s="69" t="s">
        <v>24</v>
      </c>
      <c r="G85" s="69" t="s">
        <v>391</v>
      </c>
      <c r="H85" s="151" t="s">
        <v>392</v>
      </c>
      <c r="I85" s="62" t="s">
        <v>27</v>
      </c>
      <c r="J85" s="152" t="s">
        <v>46</v>
      </c>
      <c r="K85" s="71" t="n">
        <v>44505</v>
      </c>
      <c r="L85" s="71" t="n">
        <v>46331</v>
      </c>
      <c r="M85" s="75"/>
      <c r="N85" s="153" t="s">
        <v>47</v>
      </c>
      <c r="O85" s="73"/>
      <c r="P85" s="69" t="s">
        <v>30</v>
      </c>
      <c r="Q85" s="73"/>
      <c r="R85" s="73"/>
      <c r="S85" s="73"/>
    </row>
    <row r="86" customFormat="false" ht="65.1" hidden="false" customHeight="true" outlineLevel="0" collapsed="false">
      <c r="A86" s="112" t="s">
        <v>393</v>
      </c>
      <c r="B86" s="113" t="n">
        <v>43587</v>
      </c>
      <c r="C86" s="86" t="s">
        <v>394</v>
      </c>
      <c r="D86" s="56" t="s">
        <v>395</v>
      </c>
      <c r="E86" s="59"/>
      <c r="F86" s="56" t="s">
        <v>24</v>
      </c>
      <c r="G86" s="56" t="s">
        <v>73</v>
      </c>
      <c r="H86" s="87" t="s">
        <v>396</v>
      </c>
      <c r="I86" s="87" t="s">
        <v>84</v>
      </c>
      <c r="J86" s="94" t="s">
        <v>397</v>
      </c>
      <c r="K86" s="95" t="n">
        <v>43592</v>
      </c>
      <c r="L86" s="95" t="n">
        <v>45419</v>
      </c>
      <c r="M86" s="96"/>
      <c r="N86" s="56" t="s">
        <v>398</v>
      </c>
      <c r="O86" s="59"/>
      <c r="P86" s="56" t="s">
        <v>121</v>
      </c>
      <c r="Q86" s="67"/>
      <c r="R86" s="48"/>
      <c r="S86" s="102"/>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customFormat="false" ht="65.1" hidden="false" customHeight="true" outlineLevel="0" collapsed="false">
      <c r="A87" s="154" t="s">
        <v>399</v>
      </c>
      <c r="B87" s="155" t="n">
        <v>44133</v>
      </c>
      <c r="C87" s="156" t="s">
        <v>400</v>
      </c>
      <c r="D87" s="157" t="s">
        <v>401</v>
      </c>
      <c r="E87" s="158"/>
      <c r="F87" s="60" t="s">
        <v>24</v>
      </c>
      <c r="G87" s="62" t="s">
        <v>391</v>
      </c>
      <c r="H87" s="159" t="s">
        <v>402</v>
      </c>
      <c r="I87" s="62" t="s">
        <v>37</v>
      </c>
      <c r="J87" s="160" t="s">
        <v>403</v>
      </c>
      <c r="K87" s="155" t="n">
        <v>44407</v>
      </c>
      <c r="L87" s="155" t="n">
        <v>46233</v>
      </c>
      <c r="M87" s="158"/>
      <c r="N87" s="161" t="s">
        <v>404</v>
      </c>
      <c r="O87" s="158"/>
      <c r="P87" s="60" t="s">
        <v>40</v>
      </c>
      <c r="Q87" s="158"/>
      <c r="R87" s="158"/>
      <c r="S87" s="59"/>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customFormat="false" ht="65.1" hidden="false" customHeight="true" outlineLevel="0" collapsed="false">
      <c r="A88" s="56" t="s">
        <v>405</v>
      </c>
      <c r="B88" s="64" t="n">
        <v>44126</v>
      </c>
      <c r="C88" s="98" t="s">
        <v>406</v>
      </c>
      <c r="D88" s="66" t="s">
        <v>407</v>
      </c>
      <c r="E88" s="59"/>
      <c r="F88" s="69" t="s">
        <v>24</v>
      </c>
      <c r="G88" s="66" t="s">
        <v>35</v>
      </c>
      <c r="H88" s="81" t="s">
        <v>316</v>
      </c>
      <c r="I88" s="56" t="s">
        <v>27</v>
      </c>
      <c r="J88" s="162" t="s">
        <v>46</v>
      </c>
      <c r="K88" s="64" t="n">
        <v>44203</v>
      </c>
      <c r="L88" s="64" t="n">
        <v>46029</v>
      </c>
      <c r="M88" s="65"/>
      <c r="N88" s="56" t="s">
        <v>47</v>
      </c>
      <c r="O88" s="59"/>
      <c r="P88" s="69" t="s">
        <v>40</v>
      </c>
      <c r="Q88" s="59"/>
      <c r="R88" s="53"/>
      <c r="S88" s="54" t="n">
        <f aca="false">IF($F88="CO",SUMIFS($M:$M,$A:$A,$A88)/COUNTIFS($A:$A,$A88,$F:$F,"CO"),0)</f>
        <v>0</v>
      </c>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5" customFormat="true" ht="51" hidden="false" customHeight="false" outlineLevel="0" collapsed="false">
      <c r="A89" s="66" t="s">
        <v>408</v>
      </c>
      <c r="B89" s="64" t="n">
        <v>42615</v>
      </c>
      <c r="C89" s="98" t="s">
        <v>409</v>
      </c>
      <c r="D89" s="53" t="s">
        <v>410</v>
      </c>
      <c r="E89" s="53"/>
      <c r="F89" s="67" t="s">
        <v>24</v>
      </c>
      <c r="G89" s="53" t="s">
        <v>59</v>
      </c>
      <c r="H89" s="53" t="s">
        <v>114</v>
      </c>
      <c r="I89" s="67" t="s">
        <v>27</v>
      </c>
      <c r="J89" s="94" t="s">
        <v>68</v>
      </c>
      <c r="K89" s="64" t="n">
        <v>42669</v>
      </c>
      <c r="L89" s="64" t="n">
        <v>44495</v>
      </c>
      <c r="M89" s="88"/>
      <c r="N89" s="67" t="s">
        <v>47</v>
      </c>
      <c r="O89" s="59"/>
      <c r="P89" s="84" t="s">
        <v>97</v>
      </c>
      <c r="Q89" s="59"/>
      <c r="R89" s="48" t="n">
        <f aca="false">YEAR(K89)</f>
        <v>2016</v>
      </c>
      <c r="S89" s="102" t="n">
        <f aca="false">IF($F89="CO",SUMIFS($M:$M,$A:$A,$A89)/COUNTIFS($A:$A,$A89,$F:$F,"CO"),0)</f>
        <v>0</v>
      </c>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row>
    <row r="90" customFormat="false" ht="75" hidden="false" customHeight="true" outlineLevel="0" collapsed="false">
      <c r="A90" s="69" t="s">
        <v>411</v>
      </c>
      <c r="B90" s="64" t="n">
        <v>42803</v>
      </c>
      <c r="C90" s="93" t="s">
        <v>412</v>
      </c>
      <c r="D90" s="66" t="s">
        <v>413</v>
      </c>
      <c r="E90" s="59"/>
      <c r="F90" s="67" t="s">
        <v>24</v>
      </c>
      <c r="G90" s="81" t="s">
        <v>59</v>
      </c>
      <c r="H90" s="95" t="s">
        <v>114</v>
      </c>
      <c r="I90" s="67" t="s">
        <v>27</v>
      </c>
      <c r="J90" s="94" t="s">
        <v>154</v>
      </c>
      <c r="K90" s="64" t="n">
        <v>42803</v>
      </c>
      <c r="L90" s="64" t="n">
        <v>44629</v>
      </c>
      <c r="M90" s="163"/>
      <c r="N90" s="67" t="s">
        <v>47</v>
      </c>
      <c r="O90" s="95"/>
      <c r="P90" s="67" t="s">
        <v>30</v>
      </c>
      <c r="Q90" s="67"/>
      <c r="R90" s="59"/>
      <c r="S90" s="59"/>
      <c r="T90" s="164"/>
      <c r="U90" s="164"/>
      <c r="V90" s="164"/>
      <c r="W90" s="164"/>
      <c r="X90" s="164"/>
      <c r="Y90" s="164"/>
      <c r="Z90" s="164"/>
      <c r="AA90" s="164"/>
      <c r="AB90" s="164"/>
      <c r="AC90" s="164"/>
      <c r="AD90" s="164"/>
      <c r="AE90" s="164"/>
      <c r="AF90" s="164"/>
      <c r="AG90" s="164"/>
      <c r="AH90" s="164"/>
      <c r="AI90" s="164"/>
      <c r="AJ90" s="164"/>
      <c r="AK90" s="164"/>
      <c r="AL90" s="164"/>
      <c r="AM90" s="164"/>
      <c r="AN90" s="164"/>
      <c r="AO90" s="164"/>
      <c r="AP90" s="164"/>
      <c r="AQ90" s="164"/>
      <c r="AR90" s="164"/>
      <c r="AS90" s="164"/>
      <c r="AT90" s="164"/>
      <c r="AU90" s="164"/>
      <c r="AV90" s="164"/>
      <c r="AW90" s="164"/>
    </row>
    <row r="91" customFormat="false" ht="76.5" hidden="false" customHeight="false" outlineLevel="0" collapsed="false">
      <c r="A91" s="67" t="s">
        <v>414</v>
      </c>
      <c r="B91" s="95" t="n">
        <v>42081</v>
      </c>
      <c r="C91" s="94" t="s">
        <v>415</v>
      </c>
      <c r="D91" s="53" t="s">
        <v>416</v>
      </c>
      <c r="E91" s="56"/>
      <c r="F91" s="67" t="s">
        <v>24</v>
      </c>
      <c r="G91" s="67" t="s">
        <v>59</v>
      </c>
      <c r="H91" s="67" t="s">
        <v>417</v>
      </c>
      <c r="I91" s="67" t="s">
        <v>27</v>
      </c>
      <c r="J91" s="94" t="s">
        <v>133</v>
      </c>
      <c r="K91" s="95" t="n">
        <v>42342</v>
      </c>
      <c r="L91" s="95" t="n">
        <v>44169</v>
      </c>
      <c r="M91" s="96"/>
      <c r="N91" s="67" t="s">
        <v>47</v>
      </c>
      <c r="O91" s="97"/>
      <c r="P91" s="67" t="s">
        <v>30</v>
      </c>
      <c r="Q91" s="67"/>
      <c r="R91" s="48"/>
      <c r="S91" s="102" t="n">
        <f aca="false">IF($F91="CO",SUMIFS($M:$M,$A:$A,$A91)/COUNTIFS($A:$A,$A91,$F:$F,"CO"),0)</f>
        <v>0</v>
      </c>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customFormat="false" ht="38.25" hidden="false" customHeight="false" outlineLevel="0" collapsed="false">
      <c r="A92" s="56" t="s">
        <v>418</v>
      </c>
      <c r="B92" s="64" t="n">
        <v>43621</v>
      </c>
      <c r="C92" s="86" t="s">
        <v>419</v>
      </c>
      <c r="D92" s="56" t="s">
        <v>420</v>
      </c>
      <c r="E92" s="53"/>
      <c r="F92" s="56" t="s">
        <v>24</v>
      </c>
      <c r="G92" s="56" t="s">
        <v>101</v>
      </c>
      <c r="H92" s="56" t="s">
        <v>421</v>
      </c>
      <c r="I92" s="56" t="s">
        <v>84</v>
      </c>
      <c r="J92" s="165" t="s">
        <v>422</v>
      </c>
      <c r="K92" s="64" t="n">
        <v>43634</v>
      </c>
      <c r="L92" s="64" t="n">
        <v>45461</v>
      </c>
      <c r="M92" s="88"/>
      <c r="N92" s="56" t="s">
        <v>47</v>
      </c>
      <c r="O92" s="59"/>
      <c r="P92" s="56" t="s">
        <v>423</v>
      </c>
      <c r="Q92" s="67"/>
      <c r="R92" s="53" t="n">
        <v>2019</v>
      </c>
      <c r="S92" s="59"/>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customFormat="false" ht="38.25" hidden="false" customHeight="false" outlineLevel="0" collapsed="false">
      <c r="A93" s="56" t="s">
        <v>424</v>
      </c>
      <c r="B93" s="64" t="n">
        <v>43263</v>
      </c>
      <c r="C93" s="85" t="s">
        <v>425</v>
      </c>
      <c r="D93" s="56" t="s">
        <v>426</v>
      </c>
      <c r="E93" s="53"/>
      <c r="F93" s="56" t="s">
        <v>24</v>
      </c>
      <c r="G93" s="56" t="s">
        <v>364</v>
      </c>
      <c r="H93" s="56" t="s">
        <v>364</v>
      </c>
      <c r="I93" s="56" t="s">
        <v>427</v>
      </c>
      <c r="J93" s="123" t="s">
        <v>428</v>
      </c>
      <c r="K93" s="64" t="n">
        <v>43339</v>
      </c>
      <c r="L93" s="166" t="n">
        <v>44070</v>
      </c>
      <c r="M93" s="88"/>
      <c r="N93" s="56" t="s">
        <v>364</v>
      </c>
      <c r="O93" s="59"/>
      <c r="P93" s="56" t="s">
        <v>30</v>
      </c>
      <c r="Q93" s="59"/>
      <c r="R93" s="53" t="n">
        <f aca="false">YEAR(K93)</f>
        <v>2018</v>
      </c>
      <c r="S93" s="54" t="n">
        <f aca="false">IF($F93="CO",SUMIFS($M:$M,$A:$A,$A93)/COUNTIFS($A:$A,$A93,$F:$F,"CO"),0)</f>
        <v>0</v>
      </c>
    </row>
    <row r="94" customFormat="false" ht="50.1" hidden="false" customHeight="true" outlineLevel="0" collapsed="false">
      <c r="A94" s="66" t="s">
        <v>429</v>
      </c>
      <c r="B94" s="64" t="n">
        <v>42619</v>
      </c>
      <c r="C94" s="98" t="s">
        <v>430</v>
      </c>
      <c r="D94" s="53" t="s">
        <v>431</v>
      </c>
      <c r="E94" s="53"/>
      <c r="F94" s="67" t="s">
        <v>24</v>
      </c>
      <c r="G94" s="53" t="s">
        <v>248</v>
      </c>
      <c r="H94" s="84" t="s">
        <v>263</v>
      </c>
      <c r="I94" s="67" t="s">
        <v>27</v>
      </c>
      <c r="J94" s="94" t="s">
        <v>68</v>
      </c>
      <c r="K94" s="64" t="n">
        <v>42634</v>
      </c>
      <c r="L94" s="64" t="n">
        <v>44460</v>
      </c>
      <c r="M94" s="88"/>
      <c r="N94" s="67" t="s">
        <v>47</v>
      </c>
      <c r="O94" s="59"/>
      <c r="P94" s="84" t="s">
        <v>40</v>
      </c>
      <c r="Q94" s="59"/>
      <c r="R94" s="53" t="n">
        <v>2019</v>
      </c>
      <c r="S94" s="59"/>
    </row>
    <row r="95" customFormat="false" ht="38.25" hidden="false" customHeight="false" outlineLevel="0" collapsed="false">
      <c r="A95" s="167" t="s">
        <v>432</v>
      </c>
      <c r="B95" s="168" t="n">
        <v>44439</v>
      </c>
      <c r="C95" s="169" t="s">
        <v>433</v>
      </c>
      <c r="D95" s="170" t="s">
        <v>434</v>
      </c>
      <c r="E95" s="171"/>
      <c r="F95" s="170" t="s">
        <v>24</v>
      </c>
      <c r="G95" s="170" t="s">
        <v>35</v>
      </c>
      <c r="H95" s="170" t="s">
        <v>229</v>
      </c>
      <c r="I95" s="172" t="s">
        <v>27</v>
      </c>
      <c r="J95" s="173" t="s">
        <v>46</v>
      </c>
      <c r="K95" s="168" t="n">
        <v>44507</v>
      </c>
      <c r="L95" s="168" t="n">
        <v>46333</v>
      </c>
      <c r="M95" s="174"/>
      <c r="N95" s="175" t="s">
        <v>47</v>
      </c>
      <c r="O95" s="171"/>
      <c r="P95" s="170" t="s">
        <v>97</v>
      </c>
      <c r="Q95" s="171"/>
      <c r="R95" s="171"/>
      <c r="S95" s="171"/>
    </row>
    <row r="96" customFormat="false" ht="38.25" hidden="false" customHeight="false" outlineLevel="0" collapsed="false">
      <c r="A96" s="66" t="s">
        <v>435</v>
      </c>
      <c r="B96" s="64" t="n">
        <v>42674</v>
      </c>
      <c r="C96" s="98" t="s">
        <v>436</v>
      </c>
      <c r="D96" s="53" t="s">
        <v>437</v>
      </c>
      <c r="E96" s="53"/>
      <c r="F96" s="53" t="s">
        <v>24</v>
      </c>
      <c r="G96" s="53" t="s">
        <v>59</v>
      </c>
      <c r="H96" s="53" t="s">
        <v>114</v>
      </c>
      <c r="I96" s="53" t="s">
        <v>27</v>
      </c>
      <c r="J96" s="94" t="s">
        <v>46</v>
      </c>
      <c r="K96" s="64" t="n">
        <v>42723</v>
      </c>
      <c r="L96" s="64" t="n">
        <v>44549</v>
      </c>
      <c r="M96" s="88"/>
      <c r="N96" s="67" t="s">
        <v>47</v>
      </c>
      <c r="O96" s="59"/>
      <c r="P96" s="84" t="s">
        <v>97</v>
      </c>
      <c r="Q96" s="59"/>
      <c r="R96" s="53" t="n">
        <v>2019</v>
      </c>
      <c r="S96" s="59" t="n">
        <v>0</v>
      </c>
    </row>
    <row r="97" customFormat="false" ht="38.25" hidden="false" customHeight="false" outlineLevel="0" collapsed="false">
      <c r="A97" s="53" t="s">
        <v>438</v>
      </c>
      <c r="B97" s="64" t="n">
        <v>42464</v>
      </c>
      <c r="C97" s="85" t="s">
        <v>439</v>
      </c>
      <c r="D97" s="53" t="s">
        <v>440</v>
      </c>
      <c r="E97" s="53"/>
      <c r="F97" s="67" t="s">
        <v>24</v>
      </c>
      <c r="G97" s="53" t="s">
        <v>35</v>
      </c>
      <c r="H97" s="84" t="s">
        <v>441</v>
      </c>
      <c r="I97" s="67" t="s">
        <v>27</v>
      </c>
      <c r="J97" s="94" t="s">
        <v>158</v>
      </c>
      <c r="K97" s="64" t="n">
        <v>42474</v>
      </c>
      <c r="L97" s="64" t="n">
        <v>44300</v>
      </c>
      <c r="M97" s="88"/>
      <c r="N97" s="67" t="s">
        <v>47</v>
      </c>
      <c r="O97" s="59"/>
      <c r="P97" s="84" t="s">
        <v>97</v>
      </c>
      <c r="Q97" s="176"/>
      <c r="R97" s="177" t="n">
        <f aca="false">YEAR(K97)</f>
        <v>2016</v>
      </c>
      <c r="S97" s="178" t="n">
        <f aca="false">IF($F97="CO",SUMIFS($M:$M,$A:$A,$A97)/COUNTIFS($A:$A,$A97,$F:$F,"CO"),0)</f>
        <v>0</v>
      </c>
    </row>
    <row r="98" customFormat="false" ht="38.25" hidden="false" customHeight="false" outlineLevel="0" collapsed="false">
      <c r="A98" s="92" t="s">
        <v>442</v>
      </c>
      <c r="B98" s="64" t="n">
        <v>43537</v>
      </c>
      <c r="C98" s="85" t="s">
        <v>443</v>
      </c>
      <c r="D98" s="56" t="s">
        <v>444</v>
      </c>
      <c r="E98" s="53"/>
      <c r="F98" s="56" t="s">
        <v>24</v>
      </c>
      <c r="G98" s="56" t="s">
        <v>59</v>
      </c>
      <c r="H98" s="56" t="s">
        <v>445</v>
      </c>
      <c r="I98" s="56" t="s">
        <v>84</v>
      </c>
      <c r="J98" s="94" t="s">
        <v>68</v>
      </c>
      <c r="K98" s="64" t="n">
        <v>43551</v>
      </c>
      <c r="L98" s="64" t="n">
        <v>45378</v>
      </c>
      <c r="M98" s="88"/>
      <c r="N98" s="87" t="s">
        <v>47</v>
      </c>
      <c r="O98" s="59"/>
      <c r="P98" s="56" t="s">
        <v>323</v>
      </c>
      <c r="Q98" s="59"/>
      <c r="R98" s="53" t="n">
        <f aca="false">YEAR(K98)</f>
        <v>2019</v>
      </c>
      <c r="S98" s="54" t="n">
        <f aca="false">IF($F98="CO",SUMIFS($M:$M,$A:$A,$A98)/COUNTIFS($A:$A,$A98,$F:$F,"CO"),0)</f>
        <v>0</v>
      </c>
    </row>
    <row r="99" customFormat="false" ht="65.1" hidden="false" customHeight="true" outlineLevel="0" collapsed="false">
      <c r="A99" s="53" t="s">
        <v>446</v>
      </c>
      <c r="B99" s="64" t="n">
        <v>42460</v>
      </c>
      <c r="C99" s="93" t="s">
        <v>447</v>
      </c>
      <c r="D99" s="53" t="s">
        <v>448</v>
      </c>
      <c r="E99" s="53"/>
      <c r="F99" s="67" t="s">
        <v>24</v>
      </c>
      <c r="G99" s="53" t="s">
        <v>59</v>
      </c>
      <c r="H99" s="84" t="s">
        <v>449</v>
      </c>
      <c r="I99" s="67" t="s">
        <v>27</v>
      </c>
      <c r="J99" s="82" t="s">
        <v>172</v>
      </c>
      <c r="K99" s="64" t="n">
        <v>42471</v>
      </c>
      <c r="L99" s="64" t="n">
        <v>44297</v>
      </c>
      <c r="M99" s="88"/>
      <c r="N99" s="67" t="s">
        <v>47</v>
      </c>
      <c r="O99" s="53"/>
      <c r="P99" s="84" t="s">
        <v>40</v>
      </c>
      <c r="Q99" s="59"/>
      <c r="R99" s="66" t="n">
        <f aca="false">YEAR(K99)</f>
        <v>2016</v>
      </c>
      <c r="S99" s="54" t="n">
        <f aca="false">IF($F99="CO",SUMIFS($M:$M,$A:$A,$A99)/COUNTIFS($A:$A,$A99,$F:$F,"CO"),0)</f>
        <v>0</v>
      </c>
    </row>
    <row r="100" customFormat="false" ht="38.25" hidden="false" customHeight="false" outlineLevel="0" collapsed="false">
      <c r="A100" s="55" t="s">
        <v>450</v>
      </c>
      <c r="B100" s="64" t="n">
        <v>44095</v>
      </c>
      <c r="C100" s="93" t="s">
        <v>451</v>
      </c>
      <c r="D100" s="53" t="s">
        <v>452</v>
      </c>
      <c r="E100" s="59"/>
      <c r="F100" s="69" t="s">
        <v>24</v>
      </c>
      <c r="G100" s="81" t="s">
        <v>391</v>
      </c>
      <c r="H100" s="81" t="s">
        <v>392</v>
      </c>
      <c r="I100" s="56" t="s">
        <v>27</v>
      </c>
      <c r="J100" s="83" t="s">
        <v>46</v>
      </c>
      <c r="K100" s="64" t="n">
        <v>44335</v>
      </c>
      <c r="L100" s="64" t="n">
        <v>46161</v>
      </c>
      <c r="M100" s="59"/>
      <c r="N100" s="56" t="s">
        <v>47</v>
      </c>
      <c r="O100" s="59"/>
      <c r="P100" s="69" t="s">
        <v>97</v>
      </c>
      <c r="Q100" s="59"/>
      <c r="R100" s="59"/>
      <c r="S100" s="59"/>
    </row>
    <row r="101" customFormat="false" ht="38.25" hidden="false" customHeight="false" outlineLevel="0" collapsed="false">
      <c r="A101" s="56" t="s">
        <v>453</v>
      </c>
      <c r="B101" s="64" t="n">
        <v>43262</v>
      </c>
      <c r="C101" s="85" t="s">
        <v>454</v>
      </c>
      <c r="D101" s="56" t="s">
        <v>455</v>
      </c>
      <c r="E101" s="53"/>
      <c r="F101" s="56" t="s">
        <v>24</v>
      </c>
      <c r="G101" s="87" t="s">
        <v>391</v>
      </c>
      <c r="H101" s="87" t="s">
        <v>456</v>
      </c>
      <c r="I101" s="179" t="s">
        <v>84</v>
      </c>
      <c r="J101" s="83" t="s">
        <v>46</v>
      </c>
      <c r="K101" s="180" t="n">
        <v>43270</v>
      </c>
      <c r="L101" s="180" t="n">
        <v>45096</v>
      </c>
      <c r="M101" s="88"/>
      <c r="N101" s="56" t="s">
        <v>47</v>
      </c>
      <c r="O101" s="59"/>
      <c r="P101" s="56" t="s">
        <v>40</v>
      </c>
      <c r="Q101" s="59"/>
      <c r="R101" s="53" t="n">
        <f aca="false">YEAR(K101)</f>
        <v>2018</v>
      </c>
      <c r="S101" s="54"/>
    </row>
    <row r="102" customFormat="false" ht="38.25" hidden="false" customHeight="false" outlineLevel="0" collapsed="false">
      <c r="A102" s="56" t="s">
        <v>457</v>
      </c>
      <c r="B102" s="64" t="n">
        <v>43445</v>
      </c>
      <c r="C102" s="86" t="s">
        <v>458</v>
      </c>
      <c r="D102" s="56" t="s">
        <v>459</v>
      </c>
      <c r="E102" s="53"/>
      <c r="F102" s="56" t="s">
        <v>24</v>
      </c>
      <c r="G102" s="87" t="s">
        <v>460</v>
      </c>
      <c r="H102" s="87" t="s">
        <v>461</v>
      </c>
      <c r="I102" s="56" t="s">
        <v>84</v>
      </c>
      <c r="J102" s="83" t="s">
        <v>46</v>
      </c>
      <c r="K102" s="64" t="n">
        <v>43454</v>
      </c>
      <c r="L102" s="64" t="n">
        <v>45280</v>
      </c>
      <c r="M102" s="88"/>
      <c r="N102" s="56" t="s">
        <v>47</v>
      </c>
      <c r="O102" s="59"/>
      <c r="P102" s="56" t="s">
        <v>40</v>
      </c>
      <c r="Q102" s="59"/>
      <c r="R102" s="66" t="n">
        <f aca="false">YEAR(K102)</f>
        <v>2018</v>
      </c>
      <c r="S102" s="181" t="n">
        <f aca="false">IF($F102="CO",SUMIFS($M:$M,$A:$A,$A102)/COUNTIFS($A:$A,$A102,$F:$F,"CO"),0)</f>
        <v>0</v>
      </c>
    </row>
    <row r="103" customFormat="false" ht="65.1" hidden="false" customHeight="true" outlineLevel="0" collapsed="false">
      <c r="A103" s="70" t="s">
        <v>462</v>
      </c>
      <c r="B103" s="71" t="n">
        <v>44405</v>
      </c>
      <c r="C103" s="182" t="s">
        <v>463</v>
      </c>
      <c r="D103" s="69" t="s">
        <v>464</v>
      </c>
      <c r="E103" s="73"/>
      <c r="F103" s="69" t="s">
        <v>24</v>
      </c>
      <c r="G103" s="69" t="s">
        <v>391</v>
      </c>
      <c r="H103" s="151" t="s">
        <v>392</v>
      </c>
      <c r="I103" s="62" t="s">
        <v>27</v>
      </c>
      <c r="J103" s="183" t="s">
        <v>46</v>
      </c>
      <c r="K103" s="71" t="n">
        <v>44497</v>
      </c>
      <c r="L103" s="71" t="n">
        <v>46323</v>
      </c>
      <c r="M103" s="75"/>
      <c r="N103" s="153" t="s">
        <v>47</v>
      </c>
      <c r="O103" s="73"/>
      <c r="P103" s="69" t="s">
        <v>40</v>
      </c>
      <c r="Q103" s="73"/>
      <c r="R103" s="73"/>
      <c r="S103" s="73"/>
    </row>
    <row r="104" customFormat="false" ht="65.1" hidden="false" customHeight="true" outlineLevel="0" collapsed="false">
      <c r="A104" s="56" t="s">
        <v>465</v>
      </c>
      <c r="B104" s="64" t="n">
        <v>43797</v>
      </c>
      <c r="C104" s="86" t="s">
        <v>466</v>
      </c>
      <c r="D104" s="56" t="s">
        <v>467</v>
      </c>
      <c r="E104" s="59"/>
      <c r="F104" s="67" t="s">
        <v>24</v>
      </c>
      <c r="G104" s="67" t="s">
        <v>391</v>
      </c>
      <c r="H104" s="67" t="s">
        <v>392</v>
      </c>
      <c r="I104" s="95" t="s">
        <v>27</v>
      </c>
      <c r="J104" s="104" t="s">
        <v>46</v>
      </c>
      <c r="K104" s="64" t="n">
        <v>43805</v>
      </c>
      <c r="L104" s="64" t="n">
        <v>45632</v>
      </c>
      <c r="M104" s="65"/>
      <c r="N104" s="56" t="s">
        <v>201</v>
      </c>
      <c r="O104" s="59"/>
      <c r="P104" s="67" t="s">
        <v>468</v>
      </c>
      <c r="Q104" s="59"/>
      <c r="R104" s="53" t="n">
        <f aca="false">YEAR(K104)</f>
        <v>2019</v>
      </c>
      <c r="S104" s="54" t="n">
        <f aca="false">IF($F104="CO",SUMIFS($M:$M,$A:$A,$A104)/COUNTIFS($A:$A,$A104,$F:$F,"CO"),0)</f>
        <v>0</v>
      </c>
    </row>
    <row r="105" customFormat="false" ht="65.1" hidden="false" customHeight="true" outlineLevel="0" collapsed="false">
      <c r="A105" s="55" t="s">
        <v>469</v>
      </c>
      <c r="B105" s="64" t="n">
        <v>44348</v>
      </c>
      <c r="C105" s="184" t="s">
        <v>470</v>
      </c>
      <c r="D105" s="53" t="s">
        <v>471</v>
      </c>
      <c r="E105" s="59"/>
      <c r="F105" s="69" t="s">
        <v>24</v>
      </c>
      <c r="G105" s="66" t="s">
        <v>391</v>
      </c>
      <c r="H105" s="67" t="s">
        <v>392</v>
      </c>
      <c r="I105" s="69" t="s">
        <v>27</v>
      </c>
      <c r="J105" s="83" t="s">
        <v>46</v>
      </c>
      <c r="K105" s="64" t="n">
        <v>44403</v>
      </c>
      <c r="L105" s="64" t="n">
        <v>46229</v>
      </c>
      <c r="M105" s="59"/>
      <c r="N105" s="69" t="s">
        <v>47</v>
      </c>
      <c r="O105" s="59"/>
      <c r="P105" s="69" t="s">
        <v>40</v>
      </c>
      <c r="Q105" s="59"/>
      <c r="R105" s="59"/>
      <c r="S105" s="59"/>
    </row>
    <row r="106" customFormat="false" ht="65.1" hidden="false" customHeight="true" outlineLevel="0" collapsed="false">
      <c r="A106" s="70" t="s">
        <v>472</v>
      </c>
      <c r="B106" s="71" t="n">
        <v>44505</v>
      </c>
      <c r="C106" s="100" t="s">
        <v>473</v>
      </c>
      <c r="D106" s="69" t="s">
        <v>474</v>
      </c>
      <c r="E106" s="73"/>
      <c r="F106" s="69" t="s">
        <v>24</v>
      </c>
      <c r="G106" s="69" t="s">
        <v>391</v>
      </c>
      <c r="H106" s="151" t="s">
        <v>392</v>
      </c>
      <c r="I106" s="62" t="s">
        <v>27</v>
      </c>
      <c r="J106" s="183" t="s">
        <v>46</v>
      </c>
      <c r="K106" s="71" t="n">
        <v>44530</v>
      </c>
      <c r="L106" s="71" t="n">
        <v>46356</v>
      </c>
      <c r="M106" s="75"/>
      <c r="N106" s="153" t="s">
        <v>47</v>
      </c>
      <c r="O106" s="73"/>
      <c r="P106" s="69" t="s">
        <v>40</v>
      </c>
      <c r="Q106" s="73"/>
      <c r="R106" s="73"/>
      <c r="S106" s="73"/>
    </row>
    <row r="107" customFormat="false" ht="65.1" hidden="false" customHeight="true" outlineLevel="0" collapsed="false">
      <c r="A107" s="55" t="s">
        <v>475</v>
      </c>
      <c r="B107" s="64" t="n">
        <v>44427</v>
      </c>
      <c r="C107" s="136" t="s">
        <v>476</v>
      </c>
      <c r="D107" s="53" t="s">
        <v>477</v>
      </c>
      <c r="E107" s="59"/>
      <c r="F107" s="60" t="s">
        <v>24</v>
      </c>
      <c r="G107" s="66" t="s">
        <v>391</v>
      </c>
      <c r="H107" s="67" t="s">
        <v>392</v>
      </c>
      <c r="I107" s="62" t="s">
        <v>27</v>
      </c>
      <c r="J107" s="68" t="s">
        <v>46</v>
      </c>
      <c r="K107" s="64" t="n">
        <v>44488</v>
      </c>
      <c r="L107" s="64" t="n">
        <v>46314</v>
      </c>
      <c r="M107" s="59"/>
      <c r="N107" s="112" t="s">
        <v>47</v>
      </c>
      <c r="O107" s="59"/>
      <c r="P107" s="60" t="s">
        <v>40</v>
      </c>
      <c r="Q107" s="59"/>
      <c r="R107" s="59"/>
      <c r="S107" s="59"/>
    </row>
    <row r="108" s="142" customFormat="true" ht="38.25" hidden="false" customHeight="false" outlineLevel="0" collapsed="false">
      <c r="A108" s="55" t="s">
        <v>478</v>
      </c>
      <c r="B108" s="64" t="n">
        <v>44412</v>
      </c>
      <c r="C108" s="85" t="s">
        <v>479</v>
      </c>
      <c r="D108" s="56" t="s">
        <v>480</v>
      </c>
      <c r="E108" s="59"/>
      <c r="F108" s="60" t="s">
        <v>24</v>
      </c>
      <c r="G108" s="60" t="s">
        <v>391</v>
      </c>
      <c r="H108" s="67" t="s">
        <v>392</v>
      </c>
      <c r="I108" s="62" t="s">
        <v>27</v>
      </c>
      <c r="J108" s="68" t="s">
        <v>46</v>
      </c>
      <c r="K108" s="64" t="n">
        <v>44471</v>
      </c>
      <c r="L108" s="64" t="n">
        <v>46297</v>
      </c>
      <c r="M108" s="65"/>
      <c r="N108" s="69" t="s">
        <v>47</v>
      </c>
      <c r="O108" s="59"/>
      <c r="P108" s="60" t="s">
        <v>40</v>
      </c>
      <c r="Q108" s="59"/>
      <c r="R108" s="59"/>
      <c r="S108" s="59"/>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row>
    <row r="109" s="5" customFormat="true" ht="51" hidden="false" customHeight="false" outlineLevel="0" collapsed="false">
      <c r="A109" s="56" t="s">
        <v>481</v>
      </c>
      <c r="B109" s="64" t="n">
        <v>43262</v>
      </c>
      <c r="C109" s="85" t="s">
        <v>482</v>
      </c>
      <c r="D109" s="56" t="s">
        <v>483</v>
      </c>
      <c r="E109" s="53"/>
      <c r="F109" s="56" t="s">
        <v>24</v>
      </c>
      <c r="G109" s="87" t="s">
        <v>391</v>
      </c>
      <c r="H109" s="87" t="s">
        <v>456</v>
      </c>
      <c r="I109" s="56" t="s">
        <v>84</v>
      </c>
      <c r="J109" s="83" t="s">
        <v>46</v>
      </c>
      <c r="K109" s="180" t="n">
        <v>43266</v>
      </c>
      <c r="L109" s="180" t="n">
        <v>45092</v>
      </c>
      <c r="M109" s="88"/>
      <c r="N109" s="56" t="s">
        <v>47</v>
      </c>
      <c r="O109" s="59"/>
      <c r="P109" s="56" t="s">
        <v>40</v>
      </c>
      <c r="Q109" s="59"/>
      <c r="R109" s="53" t="n">
        <f aca="false">YEAR(K109)</f>
        <v>2018</v>
      </c>
      <c r="S109" s="54" t="n">
        <f aca="false">IF($F109="CO",SUMIFS($M:$M,$A:$A,$A109)/COUNTIFS($A:$A,$A109,$F:$F,"CO"),0)</f>
        <v>0</v>
      </c>
      <c r="T109" s="142"/>
      <c r="U109" s="142"/>
      <c r="V109" s="142"/>
      <c r="W109" s="142"/>
      <c r="X109" s="142"/>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row>
    <row r="110" customFormat="false" ht="65.1" hidden="false" customHeight="true" outlineLevel="0" collapsed="false">
      <c r="A110" s="56" t="s">
        <v>484</v>
      </c>
      <c r="B110" s="64" t="n">
        <v>43623</v>
      </c>
      <c r="C110" s="86" t="s">
        <v>485</v>
      </c>
      <c r="D110" s="56" t="s">
        <v>486</v>
      </c>
      <c r="E110" s="53"/>
      <c r="F110" s="56" t="s">
        <v>24</v>
      </c>
      <c r="G110" s="87" t="s">
        <v>391</v>
      </c>
      <c r="H110" s="87" t="s">
        <v>461</v>
      </c>
      <c r="I110" s="56" t="s">
        <v>84</v>
      </c>
      <c r="J110" s="123" t="s">
        <v>280</v>
      </c>
      <c r="K110" s="64" t="n">
        <v>43629</v>
      </c>
      <c r="L110" s="64" t="n">
        <v>45456</v>
      </c>
      <c r="M110" s="88"/>
      <c r="N110" s="56" t="s">
        <v>120</v>
      </c>
      <c r="O110" s="59"/>
      <c r="P110" s="56" t="s">
        <v>121</v>
      </c>
      <c r="Q110" s="59"/>
      <c r="R110" s="53"/>
      <c r="S110" s="54"/>
    </row>
    <row r="111" customFormat="false" ht="65.1" hidden="false" customHeight="true" outlineLevel="0" collapsed="false">
      <c r="A111" s="56" t="s">
        <v>487</v>
      </c>
      <c r="B111" s="64" t="n">
        <v>43521</v>
      </c>
      <c r="C111" s="86" t="s">
        <v>488</v>
      </c>
      <c r="D111" s="56" t="s">
        <v>489</v>
      </c>
      <c r="E111" s="53"/>
      <c r="F111" s="56" t="s">
        <v>24</v>
      </c>
      <c r="G111" s="56" t="s">
        <v>59</v>
      </c>
      <c r="H111" s="87" t="s">
        <v>490</v>
      </c>
      <c r="I111" s="56" t="s">
        <v>84</v>
      </c>
      <c r="J111" s="79" t="s">
        <v>46</v>
      </c>
      <c r="K111" s="64" t="n">
        <v>43553</v>
      </c>
      <c r="L111" s="64" t="n">
        <v>45380</v>
      </c>
      <c r="M111" s="65"/>
      <c r="N111" s="56" t="s">
        <v>47</v>
      </c>
      <c r="O111" s="59"/>
      <c r="P111" s="56" t="s">
        <v>323</v>
      </c>
      <c r="Q111" s="59"/>
      <c r="R111" s="59"/>
      <c r="S111" s="59"/>
    </row>
    <row r="112" customFormat="false" ht="114.75" hidden="false" customHeight="false" outlineLevel="0" collapsed="false">
      <c r="A112" s="69" t="s">
        <v>491</v>
      </c>
      <c r="B112" s="64" t="n">
        <v>44127</v>
      </c>
      <c r="C112" s="93" t="s">
        <v>492</v>
      </c>
      <c r="D112" s="69" t="s">
        <v>493</v>
      </c>
      <c r="E112" s="59"/>
      <c r="F112" s="69" t="s">
        <v>24</v>
      </c>
      <c r="G112" s="66" t="s">
        <v>73</v>
      </c>
      <c r="H112" s="81" t="s">
        <v>344</v>
      </c>
      <c r="I112" s="56" t="s">
        <v>27</v>
      </c>
      <c r="J112" s="83" t="s">
        <v>46</v>
      </c>
      <c r="K112" s="64" t="n">
        <v>44158</v>
      </c>
      <c r="L112" s="64" t="n">
        <v>45984</v>
      </c>
      <c r="M112" s="59"/>
      <c r="N112" s="69" t="s">
        <v>47</v>
      </c>
      <c r="O112" s="59"/>
      <c r="P112" s="69" t="s">
        <v>468</v>
      </c>
      <c r="Q112" s="59"/>
      <c r="R112" s="53" t="n">
        <f aca="false">YEAR(K112)</f>
        <v>2020</v>
      </c>
      <c r="S112" s="54" t="n">
        <f aca="false">IF($F112="CO",SUMIFS($M:$M,$A:$A,$A112)/COUNTIFS($A:$A,$A112,$F:$F,"CO"),0)</f>
        <v>0</v>
      </c>
    </row>
    <row r="113" s="5" customFormat="true" ht="114.75" hidden="false" customHeight="false" outlineLevel="0" collapsed="false">
      <c r="A113" s="56" t="s">
        <v>494</v>
      </c>
      <c r="B113" s="64" t="n">
        <v>43200</v>
      </c>
      <c r="C113" s="86" t="s">
        <v>495</v>
      </c>
      <c r="D113" s="56" t="s">
        <v>496</v>
      </c>
      <c r="E113" s="53"/>
      <c r="F113" s="53" t="s">
        <v>24</v>
      </c>
      <c r="G113" s="87" t="s">
        <v>73</v>
      </c>
      <c r="H113" s="87" t="s">
        <v>497</v>
      </c>
      <c r="I113" s="56" t="s">
        <v>84</v>
      </c>
      <c r="J113" s="83" t="s">
        <v>46</v>
      </c>
      <c r="K113" s="64" t="n">
        <v>43216</v>
      </c>
      <c r="L113" s="64" t="n">
        <v>45042</v>
      </c>
      <c r="M113" s="88"/>
      <c r="N113" s="56" t="s">
        <v>47</v>
      </c>
      <c r="O113" s="59"/>
      <c r="P113" s="56" t="s">
        <v>241</v>
      </c>
      <c r="Q113" s="59"/>
      <c r="R113" s="53" t="n">
        <f aca="false">YEAR(K113)</f>
        <v>2018</v>
      </c>
      <c r="S113" s="54" t="n">
        <f aca="false">IF($F113="CO",SUMIFS($M:$M,$A:$A,$A113)/COUNTIFS($A:$A,$A113,$F:$F,"CO"),0)</f>
        <v>0</v>
      </c>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row>
    <row r="114" s="5" customFormat="true" ht="25.5" hidden="false" customHeight="false" outlineLevel="0" collapsed="false">
      <c r="A114" s="185" t="s">
        <v>498</v>
      </c>
      <c r="B114" s="64" t="n">
        <v>42905</v>
      </c>
      <c r="C114" s="98" t="s">
        <v>499</v>
      </c>
      <c r="D114" s="66" t="s">
        <v>500</v>
      </c>
      <c r="E114" s="59"/>
      <c r="F114" s="67" t="s">
        <v>24</v>
      </c>
      <c r="G114" s="81" t="s">
        <v>35</v>
      </c>
      <c r="H114" s="81" t="s">
        <v>229</v>
      </c>
      <c r="I114" s="67" t="s">
        <v>27</v>
      </c>
      <c r="J114" s="94" t="s">
        <v>133</v>
      </c>
      <c r="K114" s="64" t="n">
        <v>42919</v>
      </c>
      <c r="L114" s="64" t="n">
        <v>44745</v>
      </c>
      <c r="M114" s="65"/>
      <c r="N114" s="101" t="s">
        <v>47</v>
      </c>
      <c r="O114" s="59"/>
      <c r="P114" s="81" t="s">
        <v>40</v>
      </c>
      <c r="Q114" s="59"/>
      <c r="R114" s="48" t="n">
        <f aca="false">YEAR(K114)</f>
        <v>2017</v>
      </c>
      <c r="S114" s="102" t="n">
        <f aca="false">IF($F114="CO",SUMIFS($M:$M,$A:$A,$A114)/COUNTIFS($A:$A,$A114,$F:$F,"CO"),0)</f>
        <v>0</v>
      </c>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row>
    <row r="115" customFormat="false" ht="38.25" hidden="false" customHeight="false" outlineLevel="0" collapsed="false">
      <c r="A115" s="56" t="s">
        <v>501</v>
      </c>
      <c r="B115" s="166" t="n">
        <v>43651</v>
      </c>
      <c r="C115" s="186" t="s">
        <v>502</v>
      </c>
      <c r="D115" s="187" t="s">
        <v>503</v>
      </c>
      <c r="E115" s="53"/>
      <c r="F115" s="56" t="s">
        <v>24</v>
      </c>
      <c r="G115" s="56" t="s">
        <v>35</v>
      </c>
      <c r="H115" s="56" t="s">
        <v>240</v>
      </c>
      <c r="I115" s="56" t="s">
        <v>84</v>
      </c>
      <c r="J115" s="63" t="s">
        <v>504</v>
      </c>
      <c r="K115" s="64" t="n">
        <v>43663</v>
      </c>
      <c r="L115" s="64" t="n">
        <v>45490</v>
      </c>
      <c r="M115" s="88"/>
      <c r="N115" s="56" t="s">
        <v>120</v>
      </c>
      <c r="O115" s="59"/>
      <c r="P115" s="56" t="s">
        <v>241</v>
      </c>
      <c r="Q115" s="59"/>
      <c r="R115" s="53" t="n">
        <f aca="false">YEAR(K115)</f>
        <v>2019</v>
      </c>
      <c r="S115" s="54" t="n">
        <f aca="false">IF($F115="CO",SUMIFS($M:$M,$A:$A,$A115)/COUNTIFS($A:$A,$A115,$F:$F,"CO"),0)</f>
        <v>0</v>
      </c>
    </row>
    <row r="116" customFormat="false" ht="51" hidden="false" customHeight="false" outlineLevel="0" collapsed="false">
      <c r="A116" s="56" t="s">
        <v>505</v>
      </c>
      <c r="B116" s="64" t="n">
        <v>43203</v>
      </c>
      <c r="C116" s="85" t="s">
        <v>506</v>
      </c>
      <c r="D116" s="56" t="s">
        <v>507</v>
      </c>
      <c r="E116" s="59"/>
      <c r="F116" s="53" t="s">
        <v>24</v>
      </c>
      <c r="G116" s="53" t="s">
        <v>508</v>
      </c>
      <c r="H116" s="53" t="s">
        <v>509</v>
      </c>
      <c r="I116" s="53" t="s">
        <v>27</v>
      </c>
      <c r="J116" s="121" t="s">
        <v>68</v>
      </c>
      <c r="K116" s="64" t="n">
        <v>43284</v>
      </c>
      <c r="L116" s="64" t="n">
        <v>45110</v>
      </c>
      <c r="M116" s="65"/>
      <c r="N116" s="66" t="s">
        <v>47</v>
      </c>
      <c r="O116" s="59"/>
      <c r="P116" s="53" t="s">
        <v>30</v>
      </c>
      <c r="Q116" s="59"/>
      <c r="R116" s="53" t="n">
        <f aca="false">YEAR(K116)</f>
        <v>2018</v>
      </c>
      <c r="S116" s="54" t="n">
        <f aca="false">IF($F116="CO",SUMIFS($M:$M,$A:$A,$A116)/COUNTIFS($A:$A,$A116,$F:$F,"CO"),0)</f>
        <v>0</v>
      </c>
    </row>
    <row r="117" customFormat="false" ht="65.1" hidden="false" customHeight="true" outlineLevel="0" collapsed="false">
      <c r="A117" s="56" t="s">
        <v>510</v>
      </c>
      <c r="B117" s="64" t="n">
        <v>43389</v>
      </c>
      <c r="C117" s="94" t="s">
        <v>511</v>
      </c>
      <c r="D117" s="56" t="s">
        <v>512</v>
      </c>
      <c r="E117" s="53"/>
      <c r="F117" s="67" t="s">
        <v>24</v>
      </c>
      <c r="G117" s="67" t="s">
        <v>363</v>
      </c>
      <c r="H117" s="67" t="s">
        <v>513</v>
      </c>
      <c r="I117" s="67" t="s">
        <v>514</v>
      </c>
      <c r="J117" s="82" t="s">
        <v>515</v>
      </c>
      <c r="K117" s="64" t="n">
        <v>43494</v>
      </c>
      <c r="L117" s="64" t="n">
        <v>43859</v>
      </c>
      <c r="M117" s="88"/>
      <c r="N117" s="67" t="s">
        <v>516</v>
      </c>
      <c r="O117" s="59"/>
      <c r="P117" s="56" t="s">
        <v>69</v>
      </c>
      <c r="Q117" s="59"/>
      <c r="R117" s="53" t="n">
        <f aca="false">YEAR(K117)</f>
        <v>2019</v>
      </c>
      <c r="S117" s="54" t="n">
        <f aca="false">IF($F117="CO",SUMIFS($M:$M,$A:$A,$A117)/COUNTIFS($A:$A,$A117,$F:$F,"CO"),0)</f>
        <v>0</v>
      </c>
    </row>
    <row r="118" customFormat="false" ht="65.1" hidden="false" customHeight="true" outlineLevel="0" collapsed="false">
      <c r="A118" s="112" t="s">
        <v>510</v>
      </c>
      <c r="B118" s="113" t="n">
        <v>43389</v>
      </c>
      <c r="C118" s="94" t="s">
        <v>511</v>
      </c>
      <c r="D118" s="56" t="s">
        <v>517</v>
      </c>
      <c r="E118" s="59"/>
      <c r="F118" s="67" t="s">
        <v>518</v>
      </c>
      <c r="G118" s="67" t="s">
        <v>363</v>
      </c>
      <c r="H118" s="67" t="s">
        <v>513</v>
      </c>
      <c r="I118" s="67" t="s">
        <v>514</v>
      </c>
      <c r="J118" s="82" t="s">
        <v>515</v>
      </c>
      <c r="K118" s="113" t="n">
        <v>43861</v>
      </c>
      <c r="L118" s="113" t="n">
        <v>44227</v>
      </c>
      <c r="M118" s="65"/>
      <c r="N118" s="69" t="s">
        <v>516</v>
      </c>
      <c r="O118" s="59"/>
      <c r="P118" s="56" t="s">
        <v>69</v>
      </c>
      <c r="Q118" s="56" t="s">
        <v>233</v>
      </c>
      <c r="R118" s="53" t="n">
        <f aca="false">YEAR(K118)</f>
        <v>2020</v>
      </c>
      <c r="S118" s="54" t="n">
        <f aca="false">IF($F118="CO",SUMIFS($M:$M,$A:$A,$A118)/COUNTIFS($A:$A,$A118,$F:$F,"CO"),0)</f>
        <v>0</v>
      </c>
    </row>
    <row r="119" customFormat="false" ht="38.25" hidden="false" customHeight="false" outlineLevel="0" collapsed="false">
      <c r="A119" s="112" t="s">
        <v>510</v>
      </c>
      <c r="B119" s="113" t="n">
        <v>43389</v>
      </c>
      <c r="C119" s="94" t="s">
        <v>511</v>
      </c>
      <c r="D119" s="56" t="s">
        <v>517</v>
      </c>
      <c r="E119" s="59"/>
      <c r="F119" s="67" t="s">
        <v>519</v>
      </c>
      <c r="G119" s="67" t="s">
        <v>363</v>
      </c>
      <c r="H119" s="67" t="s">
        <v>513</v>
      </c>
      <c r="I119" s="67" t="s">
        <v>514</v>
      </c>
      <c r="J119" s="82" t="s">
        <v>520</v>
      </c>
      <c r="K119" s="113" t="n">
        <v>44224</v>
      </c>
      <c r="L119" s="113" t="n">
        <v>44592</v>
      </c>
      <c r="M119" s="65"/>
      <c r="N119" s="69" t="s">
        <v>516</v>
      </c>
      <c r="O119" s="59"/>
      <c r="P119" s="56" t="s">
        <v>69</v>
      </c>
      <c r="Q119" s="56" t="s">
        <v>233</v>
      </c>
      <c r="R119" s="53" t="n">
        <f aca="false">YEAR(K119)</f>
        <v>2021</v>
      </c>
      <c r="S119" s="54" t="n">
        <f aca="false">IF($F119="CO",SUMIFS($M:$M,$A:$A,$A119)/COUNTIFS($A:$A,$A119,$F:$F,"CO"),0)</f>
        <v>0</v>
      </c>
    </row>
    <row r="120" customFormat="false" ht="51" hidden="false" customHeight="false" outlineLevel="0" collapsed="false">
      <c r="A120" s="66" t="s">
        <v>521</v>
      </c>
      <c r="B120" s="64" t="n">
        <v>42907</v>
      </c>
      <c r="C120" s="98" t="s">
        <v>522</v>
      </c>
      <c r="D120" s="53" t="s">
        <v>523</v>
      </c>
      <c r="E120" s="53"/>
      <c r="F120" s="56" t="s">
        <v>24</v>
      </c>
      <c r="G120" s="56" t="s">
        <v>35</v>
      </c>
      <c r="H120" s="56" t="s">
        <v>229</v>
      </c>
      <c r="I120" s="53" t="s">
        <v>27</v>
      </c>
      <c r="J120" s="94" t="s">
        <v>68</v>
      </c>
      <c r="K120" s="64" t="n">
        <v>42919</v>
      </c>
      <c r="L120" s="64" t="n">
        <v>44745</v>
      </c>
      <c r="M120" s="88"/>
      <c r="N120" s="87" t="s">
        <v>47</v>
      </c>
      <c r="O120" s="59"/>
      <c r="P120" s="56" t="s">
        <v>40</v>
      </c>
      <c r="Q120" s="59"/>
      <c r="R120" s="53" t="n">
        <v>2019</v>
      </c>
      <c r="S120" s="59"/>
    </row>
    <row r="121" customFormat="false" ht="89.25" hidden="false" customHeight="false" outlineLevel="0" collapsed="false">
      <c r="A121" s="49" t="s">
        <v>524</v>
      </c>
      <c r="B121" s="188" t="n">
        <v>43194</v>
      </c>
      <c r="C121" s="189" t="s">
        <v>525</v>
      </c>
      <c r="D121" s="48" t="s">
        <v>526</v>
      </c>
      <c r="E121" s="52"/>
      <c r="F121" s="49" t="s">
        <v>24</v>
      </c>
      <c r="G121" s="49" t="s">
        <v>363</v>
      </c>
      <c r="H121" s="49" t="s">
        <v>513</v>
      </c>
      <c r="I121" s="49" t="s">
        <v>90</v>
      </c>
      <c r="J121" s="189" t="s">
        <v>527</v>
      </c>
      <c r="K121" s="188" t="n">
        <v>43256</v>
      </c>
      <c r="L121" s="188" t="n">
        <v>43987</v>
      </c>
      <c r="M121" s="190"/>
      <c r="N121" s="49" t="s">
        <v>528</v>
      </c>
      <c r="O121" s="110"/>
      <c r="P121" s="49" t="s">
        <v>323</v>
      </c>
      <c r="Q121" s="49"/>
      <c r="R121" s="53" t="n">
        <v>2019</v>
      </c>
      <c r="S121" s="59"/>
    </row>
    <row r="122" customFormat="false" ht="30" hidden="false" customHeight="true" outlineLevel="0" collapsed="false">
      <c r="A122" s="56" t="s">
        <v>529</v>
      </c>
      <c r="B122" s="64" t="n">
        <v>43556</v>
      </c>
      <c r="C122" s="86" t="s">
        <v>530</v>
      </c>
      <c r="D122" s="56" t="s">
        <v>531</v>
      </c>
      <c r="E122" s="53"/>
      <c r="F122" s="56" t="s">
        <v>24</v>
      </c>
      <c r="G122" s="56" t="s">
        <v>44</v>
      </c>
      <c r="H122" s="87" t="s">
        <v>45</v>
      </c>
      <c r="I122" s="56" t="s">
        <v>84</v>
      </c>
      <c r="J122" s="94" t="s">
        <v>68</v>
      </c>
      <c r="K122" s="64" t="n">
        <v>43579</v>
      </c>
      <c r="L122" s="64" t="n">
        <v>45406</v>
      </c>
      <c r="M122" s="88"/>
      <c r="N122" s="56" t="s">
        <v>120</v>
      </c>
      <c r="O122" s="59"/>
      <c r="P122" s="56" t="s">
        <v>323</v>
      </c>
      <c r="Q122" s="59"/>
      <c r="R122" s="53" t="n">
        <f aca="false">YEAR(K122)</f>
        <v>2019</v>
      </c>
      <c r="S122" s="54" t="n">
        <f aca="false">IF($F122="CO",SUMIFS($M:$M,$A:$A,$A122)/COUNTIFS($A:$A,$A122,$F:$F,"CO"),0)</f>
        <v>0</v>
      </c>
    </row>
    <row r="123" customFormat="false" ht="102" hidden="false" customHeight="false" outlineLevel="0" collapsed="false">
      <c r="A123" s="53" t="s">
        <v>532</v>
      </c>
      <c r="B123" s="64" t="n">
        <v>42451</v>
      </c>
      <c r="C123" s="98" t="s">
        <v>533</v>
      </c>
      <c r="D123" s="53" t="s">
        <v>534</v>
      </c>
      <c r="E123" s="53"/>
      <c r="F123" s="67" t="s">
        <v>24</v>
      </c>
      <c r="G123" s="53" t="s">
        <v>44</v>
      </c>
      <c r="H123" s="84" t="s">
        <v>45</v>
      </c>
      <c r="I123" s="67" t="s">
        <v>27</v>
      </c>
      <c r="J123" s="94" t="s">
        <v>158</v>
      </c>
      <c r="K123" s="64" t="n">
        <v>42457</v>
      </c>
      <c r="L123" s="64" t="n">
        <v>44283</v>
      </c>
      <c r="M123" s="65"/>
      <c r="N123" s="67" t="s">
        <v>47</v>
      </c>
      <c r="O123" s="53"/>
      <c r="P123" s="84" t="s">
        <v>40</v>
      </c>
      <c r="Q123" s="53"/>
      <c r="R123" s="53" t="n">
        <f aca="false">YEAR(K123)</f>
        <v>2016</v>
      </c>
      <c r="S123" s="54" t="n">
        <f aca="false">IF($F123="CO",SUMIFS($M:$M,$A:$A,$A123)/COUNTIFS($A:$A,$A123,$F:$F,"CO"),0)</f>
        <v>0</v>
      </c>
    </row>
    <row r="124" customFormat="false" ht="65.1" hidden="false" customHeight="true" outlineLevel="0" collapsed="false">
      <c r="A124" s="56" t="s">
        <v>535</v>
      </c>
      <c r="B124" s="64" t="n">
        <v>43132</v>
      </c>
      <c r="C124" s="86" t="s">
        <v>536</v>
      </c>
      <c r="D124" s="56" t="s">
        <v>537</v>
      </c>
      <c r="E124" s="53"/>
      <c r="F124" s="56" t="s">
        <v>24</v>
      </c>
      <c r="G124" s="56" t="s">
        <v>35</v>
      </c>
      <c r="H124" s="56" t="s">
        <v>288</v>
      </c>
      <c r="I124" s="53" t="s">
        <v>84</v>
      </c>
      <c r="J124" s="94" t="s">
        <v>538</v>
      </c>
      <c r="K124" s="64" t="n">
        <v>43166</v>
      </c>
      <c r="L124" s="64" t="n">
        <v>44992</v>
      </c>
      <c r="M124" s="88"/>
      <c r="N124" s="87" t="s">
        <v>47</v>
      </c>
      <c r="O124" s="59"/>
      <c r="P124" s="56" t="s">
        <v>40</v>
      </c>
      <c r="Q124" s="59"/>
      <c r="R124" s="59"/>
      <c r="S124" s="59"/>
    </row>
    <row r="125" customFormat="false" ht="65.1" hidden="false" customHeight="true" outlineLevel="0" collapsed="false">
      <c r="A125" s="56" t="s">
        <v>539</v>
      </c>
      <c r="B125" s="64" t="n">
        <v>42444</v>
      </c>
      <c r="C125" s="86" t="s">
        <v>540</v>
      </c>
      <c r="D125" s="66" t="s">
        <v>541</v>
      </c>
      <c r="E125" s="53"/>
      <c r="F125" s="67" t="s">
        <v>24</v>
      </c>
      <c r="G125" s="81" t="s">
        <v>59</v>
      </c>
      <c r="H125" s="95" t="s">
        <v>542</v>
      </c>
      <c r="I125" s="67" t="s">
        <v>27</v>
      </c>
      <c r="J125" s="79" t="s">
        <v>154</v>
      </c>
      <c r="K125" s="64" t="n">
        <v>42425</v>
      </c>
      <c r="L125" s="64" t="n">
        <v>44252</v>
      </c>
      <c r="M125" s="163"/>
      <c r="N125" s="67" t="s">
        <v>47</v>
      </c>
      <c r="O125" s="95"/>
      <c r="P125" s="67" t="s">
        <v>97</v>
      </c>
      <c r="Q125" s="53"/>
      <c r="R125" s="66" t="n">
        <f aca="false">YEAR(K125)</f>
        <v>2016</v>
      </c>
      <c r="S125" s="181" t="n">
        <f aca="false">IF($F125="CO",SUMIFS($M:$M,$A:$A,$A125)/COUNTIFS($A:$A,$A125,$F:$F,"CO"),0)</f>
        <v>0</v>
      </c>
    </row>
    <row r="126" customFormat="false" ht="65.1" hidden="false" customHeight="true" outlineLevel="0" collapsed="false">
      <c r="A126" s="53" t="s">
        <v>543</v>
      </c>
      <c r="B126" s="64" t="n">
        <v>42467</v>
      </c>
      <c r="C126" s="93" t="s">
        <v>544</v>
      </c>
      <c r="D126" s="84" t="s">
        <v>100</v>
      </c>
      <c r="E126" s="53"/>
      <c r="F126" s="67" t="s">
        <v>24</v>
      </c>
      <c r="G126" s="53" t="s">
        <v>59</v>
      </c>
      <c r="H126" s="84" t="s">
        <v>114</v>
      </c>
      <c r="I126" s="67" t="s">
        <v>61</v>
      </c>
      <c r="J126" s="94" t="s">
        <v>545</v>
      </c>
      <c r="K126" s="64" t="n">
        <v>42478</v>
      </c>
      <c r="L126" s="64" t="n">
        <v>44304</v>
      </c>
      <c r="M126" s="88"/>
      <c r="N126" s="67" t="s">
        <v>47</v>
      </c>
      <c r="O126" s="59"/>
      <c r="P126" s="84" t="s">
        <v>40</v>
      </c>
      <c r="Q126" s="59"/>
      <c r="R126" s="53" t="n">
        <f aca="false">YEAR(K126)</f>
        <v>2016</v>
      </c>
      <c r="S126" s="54" t="n">
        <f aca="false">IF($F126="CO",SUMIFS($M:$M,$A:$A,$A126)/COUNTIFS($A:$A,$A126,$F:$F,"CO"),0)</f>
        <v>0</v>
      </c>
    </row>
    <row r="127" customFormat="false" ht="75" hidden="false" customHeight="true" outlineLevel="0" collapsed="false">
      <c r="A127" s="55" t="s">
        <v>546</v>
      </c>
      <c r="B127" s="64" t="n">
        <v>44407</v>
      </c>
      <c r="C127" s="85" t="s">
        <v>547</v>
      </c>
      <c r="D127" s="56" t="s">
        <v>548</v>
      </c>
      <c r="E127" s="59"/>
      <c r="F127" s="60" t="s">
        <v>24</v>
      </c>
      <c r="G127" s="60" t="s">
        <v>549</v>
      </c>
      <c r="H127" s="67" t="s">
        <v>550</v>
      </c>
      <c r="I127" s="62" t="s">
        <v>27</v>
      </c>
      <c r="J127" s="90" t="s">
        <v>165</v>
      </c>
      <c r="K127" s="64" t="n">
        <v>44431</v>
      </c>
      <c r="L127" s="64" t="n">
        <v>46257</v>
      </c>
      <c r="M127" s="65"/>
      <c r="N127" s="69" t="s">
        <v>47</v>
      </c>
      <c r="O127" s="59"/>
      <c r="P127" s="60" t="s">
        <v>40</v>
      </c>
      <c r="Q127" s="59"/>
      <c r="R127" s="59"/>
      <c r="S127" s="59"/>
    </row>
    <row r="128" customFormat="false" ht="51" hidden="false" customHeight="false" outlineLevel="0" collapsed="false">
      <c r="A128" s="55" t="s">
        <v>551</v>
      </c>
      <c r="B128" s="191" t="n">
        <v>44434</v>
      </c>
      <c r="C128" s="85" t="s">
        <v>552</v>
      </c>
      <c r="D128" s="56" t="s">
        <v>553</v>
      </c>
      <c r="E128" s="59"/>
      <c r="F128" s="60" t="s">
        <v>24</v>
      </c>
      <c r="G128" s="66" t="s">
        <v>73</v>
      </c>
      <c r="H128" s="192" t="s">
        <v>554</v>
      </c>
      <c r="I128" s="62" t="s">
        <v>61</v>
      </c>
      <c r="J128" s="63" t="s">
        <v>62</v>
      </c>
      <c r="K128" s="64" t="n">
        <v>44484</v>
      </c>
      <c r="L128" s="64" t="n">
        <v>46310</v>
      </c>
      <c r="M128" s="65"/>
      <c r="N128" s="112" t="s">
        <v>47</v>
      </c>
      <c r="O128" s="59"/>
      <c r="P128" s="60" t="s">
        <v>40</v>
      </c>
      <c r="Q128" s="59"/>
      <c r="R128" s="59"/>
      <c r="S128" s="59"/>
    </row>
    <row r="129" customFormat="false" ht="38.25" hidden="false" customHeight="false" outlineLevel="0" collapsed="false">
      <c r="A129" s="56" t="s">
        <v>555</v>
      </c>
      <c r="B129" s="64" t="n">
        <v>43200</v>
      </c>
      <c r="C129" s="85" t="s">
        <v>556</v>
      </c>
      <c r="D129" s="56" t="s">
        <v>557</v>
      </c>
      <c r="E129" s="53"/>
      <c r="F129" s="53" t="s">
        <v>24</v>
      </c>
      <c r="G129" s="56" t="s">
        <v>59</v>
      </c>
      <c r="H129" s="56" t="s">
        <v>558</v>
      </c>
      <c r="I129" s="56" t="s">
        <v>61</v>
      </c>
      <c r="J129" s="90" t="s">
        <v>559</v>
      </c>
      <c r="K129" s="64" t="n">
        <v>43215</v>
      </c>
      <c r="L129" s="64" t="n">
        <v>45041</v>
      </c>
      <c r="M129" s="88"/>
      <c r="N129" s="56" t="s">
        <v>47</v>
      </c>
      <c r="O129" s="59"/>
      <c r="P129" s="56" t="s">
        <v>40</v>
      </c>
      <c r="Q129" s="59"/>
      <c r="R129" s="53" t="n">
        <f aca="false">YEAR(K129)</f>
        <v>2018</v>
      </c>
      <c r="S129" s="54" t="n">
        <f aca="false">IF($F129="CO",SUMIFS($M:$M,$A:$A,$A129)/COUNTIFS($A:$A,$A129,$F:$F,"CO"),0)</f>
        <v>0</v>
      </c>
    </row>
    <row r="130" customFormat="false" ht="89.25" hidden="false" customHeight="false" outlineLevel="0" collapsed="false">
      <c r="A130" s="66" t="s">
        <v>560</v>
      </c>
      <c r="B130" s="64" t="n">
        <v>43854</v>
      </c>
      <c r="C130" s="182" t="s">
        <v>561</v>
      </c>
      <c r="D130" s="66" t="s">
        <v>562</v>
      </c>
      <c r="E130" s="53"/>
      <c r="F130" s="66" t="s">
        <v>24</v>
      </c>
      <c r="G130" s="87" t="s">
        <v>549</v>
      </c>
      <c r="H130" s="87" t="s">
        <v>563</v>
      </c>
      <c r="I130" s="66" t="s">
        <v>27</v>
      </c>
      <c r="J130" s="105" t="s">
        <v>564</v>
      </c>
      <c r="K130" s="64" t="n">
        <v>43865</v>
      </c>
      <c r="L130" s="64" t="n">
        <v>45692</v>
      </c>
      <c r="M130" s="88"/>
      <c r="N130" s="56" t="s">
        <v>231</v>
      </c>
      <c r="O130" s="59"/>
      <c r="P130" s="69" t="s">
        <v>40</v>
      </c>
      <c r="Q130" s="59"/>
      <c r="R130" s="59"/>
      <c r="S130" s="59"/>
    </row>
    <row r="131" customFormat="false" ht="51" hidden="false" customHeight="false" outlineLevel="0" collapsed="false">
      <c r="A131" s="56" t="s">
        <v>565</v>
      </c>
      <c r="B131" s="64" t="n">
        <v>43964</v>
      </c>
      <c r="C131" s="83" t="s">
        <v>566</v>
      </c>
      <c r="D131" s="193" t="s">
        <v>567</v>
      </c>
      <c r="E131" s="59"/>
      <c r="F131" s="69" t="s">
        <v>24</v>
      </c>
      <c r="G131" s="66" t="s">
        <v>363</v>
      </c>
      <c r="H131" s="81" t="s">
        <v>568</v>
      </c>
      <c r="I131" s="67" t="s">
        <v>37</v>
      </c>
      <c r="J131" s="94" t="s">
        <v>569</v>
      </c>
      <c r="K131" s="64" t="n">
        <v>44142</v>
      </c>
      <c r="L131" s="64" t="n">
        <v>45968</v>
      </c>
      <c r="M131" s="65"/>
      <c r="N131" s="87" t="s">
        <v>570</v>
      </c>
      <c r="O131" s="59"/>
      <c r="P131" s="56" t="s">
        <v>30</v>
      </c>
      <c r="Q131" s="59"/>
      <c r="R131" s="53" t="n">
        <f aca="false">YEAR(K131)</f>
        <v>2020</v>
      </c>
      <c r="S131" s="54" t="n">
        <f aca="false">IF($F131="CO",SUMIFS($M:$M,$A:$A,$A131)/COUNTIFS($A:$A,$A131,$F:$F,"CO"),0)</f>
        <v>0</v>
      </c>
    </row>
    <row r="132" customFormat="false" ht="65.1" hidden="false" customHeight="true" outlineLevel="0" collapsed="false">
      <c r="A132" s="56" t="s">
        <v>571</v>
      </c>
      <c r="B132" s="64" t="n">
        <v>43649</v>
      </c>
      <c r="C132" s="79" t="s">
        <v>572</v>
      </c>
      <c r="D132" s="56" t="s">
        <v>573</v>
      </c>
      <c r="E132" s="53"/>
      <c r="F132" s="56" t="s">
        <v>24</v>
      </c>
      <c r="G132" s="87" t="s">
        <v>82</v>
      </c>
      <c r="H132" s="56" t="s">
        <v>574</v>
      </c>
      <c r="I132" s="56" t="s">
        <v>84</v>
      </c>
      <c r="J132" s="63" t="s">
        <v>504</v>
      </c>
      <c r="K132" s="64" t="n">
        <v>43662</v>
      </c>
      <c r="L132" s="64" t="n">
        <v>45489</v>
      </c>
      <c r="M132" s="88"/>
      <c r="N132" s="56" t="s">
        <v>120</v>
      </c>
      <c r="O132" s="59"/>
      <c r="P132" s="56" t="s">
        <v>575</v>
      </c>
      <c r="Q132" s="67"/>
      <c r="R132" s="53" t="n">
        <f aca="false">YEAR(K132)</f>
        <v>2019</v>
      </c>
      <c r="S132" s="54" t="n">
        <f aca="false">IF($F132="CO",SUMIFS($M:$M,$A:$A,$A132)/COUNTIFS($A:$A,$A132,$F:$F,"CO"),0)</f>
        <v>0</v>
      </c>
    </row>
    <row r="133" customFormat="false" ht="65.1" hidden="false" customHeight="true" outlineLevel="0" collapsed="false">
      <c r="A133" s="56" t="s">
        <v>576</v>
      </c>
      <c r="B133" s="64" t="n">
        <v>43643</v>
      </c>
      <c r="C133" s="98" t="s">
        <v>577</v>
      </c>
      <c r="D133" s="66" t="s">
        <v>578</v>
      </c>
      <c r="E133" s="59"/>
      <c r="F133" s="66" t="s">
        <v>24</v>
      </c>
      <c r="G133" s="69" t="s">
        <v>35</v>
      </c>
      <c r="H133" s="81" t="s">
        <v>579</v>
      </c>
      <c r="I133" s="66" t="s">
        <v>37</v>
      </c>
      <c r="J133" s="121" t="s">
        <v>580</v>
      </c>
      <c r="K133" s="64" t="n">
        <v>43802</v>
      </c>
      <c r="L133" s="64" t="n">
        <v>45629</v>
      </c>
      <c r="M133" s="65"/>
      <c r="N133" s="69" t="s">
        <v>581</v>
      </c>
      <c r="O133" s="59"/>
      <c r="P133" s="69" t="s">
        <v>30</v>
      </c>
      <c r="Q133" s="59"/>
      <c r="R133" s="53" t="n">
        <f aca="false">YEAR(K133)</f>
        <v>2019</v>
      </c>
      <c r="S133" s="54"/>
    </row>
    <row r="134" customFormat="false" ht="65.1" hidden="false" customHeight="true" outlineLevel="0" collapsed="false">
      <c r="A134" s="112" t="s">
        <v>582</v>
      </c>
      <c r="B134" s="113" t="n">
        <v>42898</v>
      </c>
      <c r="C134" s="114" t="s">
        <v>583</v>
      </c>
      <c r="D134" s="112" t="s">
        <v>584</v>
      </c>
      <c r="E134" s="112"/>
      <c r="F134" s="56" t="s">
        <v>24</v>
      </c>
      <c r="G134" s="119" t="s">
        <v>549</v>
      </c>
      <c r="H134" s="112" t="s">
        <v>585</v>
      </c>
      <c r="I134" s="53" t="s">
        <v>27</v>
      </c>
      <c r="J134" s="94" t="s">
        <v>68</v>
      </c>
      <c r="K134" s="95" t="n">
        <v>42914</v>
      </c>
      <c r="L134" s="95" t="n">
        <v>44740</v>
      </c>
      <c r="M134" s="96"/>
      <c r="N134" s="67" t="s">
        <v>47</v>
      </c>
      <c r="O134" s="97"/>
      <c r="P134" s="67" t="s">
        <v>40</v>
      </c>
      <c r="Q134" s="67"/>
      <c r="R134" s="66" t="n">
        <f aca="false">YEAR(K134)</f>
        <v>2017</v>
      </c>
      <c r="S134" s="181" t="n">
        <f aca="false">IF($F134="CO",SUMIFS($M:$M,$A:$A,$A134)/COUNTIFS($A:$A,$A134,$F:$F,"CO"),0)</f>
        <v>0</v>
      </c>
    </row>
    <row r="135" customFormat="false" ht="65.1" hidden="false" customHeight="true" outlineLevel="0" collapsed="false">
      <c r="A135" s="56" t="s">
        <v>586</v>
      </c>
      <c r="B135" s="64" t="n">
        <v>43223</v>
      </c>
      <c r="C135" s="85" t="s">
        <v>587</v>
      </c>
      <c r="D135" s="56" t="s">
        <v>588</v>
      </c>
      <c r="E135" s="53"/>
      <c r="F135" s="67" t="s">
        <v>24</v>
      </c>
      <c r="G135" s="56" t="s">
        <v>589</v>
      </c>
      <c r="H135" s="56" t="s">
        <v>513</v>
      </c>
      <c r="I135" s="56" t="s">
        <v>590</v>
      </c>
      <c r="J135" s="90" t="s">
        <v>591</v>
      </c>
      <c r="K135" s="64" t="n">
        <v>43284</v>
      </c>
      <c r="L135" s="64" t="n">
        <v>45110</v>
      </c>
      <c r="M135" s="88"/>
      <c r="N135" s="56" t="s">
        <v>528</v>
      </c>
      <c r="O135" s="59"/>
      <c r="P135" s="56" t="s">
        <v>214</v>
      </c>
      <c r="Q135" s="59"/>
      <c r="R135" s="53" t="n">
        <f aca="false">YEAR(K135)</f>
        <v>2018</v>
      </c>
      <c r="S135" s="54" t="n">
        <f aca="false">IF($F135="CO",SUMIFS($M:$M,$A:$A,$A135)/COUNTIFS($A:$A,$A135,$F:$F,"CO"),0)</f>
        <v>0</v>
      </c>
    </row>
    <row r="136" s="5" customFormat="true" ht="38.25" hidden="false" customHeight="false" outlineLevel="0" collapsed="false">
      <c r="A136" s="56" t="s">
        <v>592</v>
      </c>
      <c r="B136" s="64" t="n">
        <v>43664</v>
      </c>
      <c r="C136" s="86" t="s">
        <v>593</v>
      </c>
      <c r="D136" s="56" t="s">
        <v>594</v>
      </c>
      <c r="E136" s="53"/>
      <c r="F136" s="56" t="s">
        <v>24</v>
      </c>
      <c r="G136" s="87" t="s">
        <v>82</v>
      </c>
      <c r="H136" s="56" t="s">
        <v>595</v>
      </c>
      <c r="I136" s="56" t="s">
        <v>84</v>
      </c>
      <c r="J136" s="123" t="s">
        <v>280</v>
      </c>
      <c r="K136" s="64" t="n">
        <v>43686</v>
      </c>
      <c r="L136" s="64" t="n">
        <v>45513</v>
      </c>
      <c r="M136" s="88"/>
      <c r="N136" s="69" t="s">
        <v>120</v>
      </c>
      <c r="O136" s="59"/>
      <c r="P136" s="56" t="s">
        <v>121</v>
      </c>
      <c r="Q136" s="67"/>
      <c r="R136" s="53" t="n">
        <f aca="false">YEAR(K136)</f>
        <v>2019</v>
      </c>
      <c r="S136" s="54" t="n">
        <f aca="false">IF($F136="CO",SUMIFS($M:$M,$A:$A,$A136)/COUNTIFS($A:$A,$A136,$F:$F,"CO"),0)</f>
        <v>0</v>
      </c>
      <c r="T136" s="0"/>
      <c r="U136" s="0"/>
      <c r="V136" s="0"/>
      <c r="W136" s="0"/>
      <c r="X136" s="0"/>
      <c r="Y136" s="0"/>
      <c r="Z136" s="0"/>
      <c r="AA136" s="0"/>
      <c r="AB136" s="0"/>
      <c r="AC136" s="0"/>
      <c r="AD136" s="0"/>
      <c r="AE136" s="0"/>
      <c r="AF136" s="0"/>
      <c r="AG136" s="0"/>
      <c r="AH136" s="0"/>
      <c r="AI136" s="0"/>
      <c r="AJ136" s="0"/>
      <c r="AK136" s="0"/>
      <c r="AL136" s="0"/>
      <c r="AM136" s="0"/>
      <c r="AN136" s="0"/>
      <c r="AO136" s="0"/>
      <c r="AP136" s="0"/>
      <c r="AQ136" s="0"/>
      <c r="AR136" s="0"/>
      <c r="AS136" s="0"/>
      <c r="AT136" s="0"/>
      <c r="AU136" s="0"/>
      <c r="AV136" s="0"/>
      <c r="AW136" s="0"/>
    </row>
    <row r="137" customFormat="false" ht="38.25" hidden="false" customHeight="false" outlineLevel="0" collapsed="false">
      <c r="A137" s="45" t="s">
        <v>596</v>
      </c>
      <c r="B137" s="46" t="n">
        <v>43402</v>
      </c>
      <c r="C137" s="189" t="s">
        <v>597</v>
      </c>
      <c r="D137" s="48" t="s">
        <v>598</v>
      </c>
      <c r="E137" s="48"/>
      <c r="F137" s="45" t="s">
        <v>24</v>
      </c>
      <c r="G137" s="49" t="s">
        <v>59</v>
      </c>
      <c r="H137" s="45" t="s">
        <v>599</v>
      </c>
      <c r="I137" s="45" t="s">
        <v>90</v>
      </c>
      <c r="J137" s="194" t="s">
        <v>600</v>
      </c>
      <c r="K137" s="46" t="n">
        <v>43605</v>
      </c>
      <c r="L137" s="46" t="n">
        <v>43971</v>
      </c>
      <c r="M137" s="51"/>
      <c r="N137" s="49" t="s">
        <v>601</v>
      </c>
      <c r="O137" s="52"/>
      <c r="P137" s="45" t="s">
        <v>323</v>
      </c>
      <c r="Q137" s="52"/>
      <c r="R137" s="53" t="n">
        <v>2019</v>
      </c>
      <c r="S137" s="59" t="n">
        <v>0</v>
      </c>
    </row>
    <row r="138" customFormat="false" ht="65.1" hidden="false" customHeight="true" outlineLevel="0" collapsed="false">
      <c r="A138" s="69" t="s">
        <v>602</v>
      </c>
      <c r="B138" s="64" t="n">
        <v>43754</v>
      </c>
      <c r="C138" s="195" t="s">
        <v>603</v>
      </c>
      <c r="D138" s="69" t="s">
        <v>604</v>
      </c>
      <c r="E138" s="59"/>
      <c r="F138" s="66" t="s">
        <v>24</v>
      </c>
      <c r="G138" s="81" t="s">
        <v>44</v>
      </c>
      <c r="H138" s="81" t="s">
        <v>605</v>
      </c>
      <c r="I138" s="67" t="s">
        <v>27</v>
      </c>
      <c r="J138" s="79" t="s">
        <v>154</v>
      </c>
      <c r="K138" s="64" t="n">
        <v>43776</v>
      </c>
      <c r="L138" s="64" t="n">
        <v>45603</v>
      </c>
      <c r="M138" s="59"/>
      <c r="N138" s="84" t="s">
        <v>231</v>
      </c>
      <c r="O138" s="59"/>
      <c r="P138" s="69" t="s">
        <v>30</v>
      </c>
      <c r="Q138" s="59"/>
      <c r="R138" s="53" t="n">
        <f aca="false">YEAR(K138)</f>
        <v>2019</v>
      </c>
      <c r="S138" s="54" t="n">
        <f aca="false">IF($F138="CO",SUMIFS($M:$M,$A:$A,$A138)/COUNTIFS($A:$A,$A138,$F:$F,"CO"),0)</f>
        <v>0</v>
      </c>
    </row>
    <row r="139" customFormat="false" ht="51" hidden="false" customHeight="false" outlineLevel="0" collapsed="false">
      <c r="A139" s="70" t="s">
        <v>606</v>
      </c>
      <c r="B139" s="71" t="n">
        <v>43335</v>
      </c>
      <c r="C139" s="151" t="s">
        <v>607</v>
      </c>
      <c r="D139" s="69" t="s">
        <v>608</v>
      </c>
      <c r="E139" s="73"/>
      <c r="F139" s="69" t="s">
        <v>24</v>
      </c>
      <c r="G139" s="69" t="s">
        <v>59</v>
      </c>
      <c r="H139" s="69" t="s">
        <v>609</v>
      </c>
      <c r="I139" s="62" t="s">
        <v>27</v>
      </c>
      <c r="J139" s="183" t="s">
        <v>46</v>
      </c>
      <c r="K139" s="71" t="n">
        <v>44496</v>
      </c>
      <c r="L139" s="71" t="n">
        <v>46322</v>
      </c>
      <c r="M139" s="75"/>
      <c r="N139" s="153" t="s">
        <v>47</v>
      </c>
      <c r="O139" s="73"/>
      <c r="P139" s="69" t="s">
        <v>30</v>
      </c>
      <c r="Q139" s="73"/>
      <c r="R139" s="73"/>
      <c r="S139" s="73"/>
    </row>
    <row r="140" customFormat="false" ht="51" hidden="false" customHeight="false" outlineLevel="0" collapsed="false">
      <c r="A140" s="45" t="s">
        <v>21</v>
      </c>
      <c r="B140" s="46" t="n">
        <v>42923</v>
      </c>
      <c r="C140" s="47" t="s">
        <v>610</v>
      </c>
      <c r="D140" s="45" t="s">
        <v>611</v>
      </c>
      <c r="E140" s="48"/>
      <c r="F140" s="45" t="s">
        <v>518</v>
      </c>
      <c r="G140" s="45" t="s">
        <v>25</v>
      </c>
      <c r="H140" s="45" t="s">
        <v>612</v>
      </c>
      <c r="I140" s="45" t="s">
        <v>84</v>
      </c>
      <c r="J140" s="189" t="s">
        <v>613</v>
      </c>
      <c r="K140" s="46" t="n">
        <v>43024</v>
      </c>
      <c r="L140" s="46" t="n">
        <v>43664</v>
      </c>
      <c r="M140" s="51"/>
      <c r="N140" s="49" t="s">
        <v>120</v>
      </c>
      <c r="O140" s="52"/>
      <c r="P140" s="48" t="s">
        <v>30</v>
      </c>
      <c r="Q140" s="52"/>
      <c r="R140" s="53" t="n">
        <f aca="false">YEAR(K140)</f>
        <v>2017</v>
      </c>
      <c r="S140" s="54" t="n">
        <f aca="false">IF($F140="CO",SUMIFS($M:$M,$A:$A,$A140)/COUNTIFS($A:$A,$A140,$F:$F,"CO"),0)</f>
        <v>0</v>
      </c>
    </row>
    <row r="141" customFormat="false" ht="114.95" hidden="false" customHeight="true" outlineLevel="0" collapsed="false">
      <c r="A141" s="56" t="s">
        <v>614</v>
      </c>
      <c r="B141" s="64" t="n">
        <v>42923</v>
      </c>
      <c r="C141" s="86" t="s">
        <v>615</v>
      </c>
      <c r="D141" s="56" t="s">
        <v>23</v>
      </c>
      <c r="E141" s="53"/>
      <c r="F141" s="56" t="s">
        <v>519</v>
      </c>
      <c r="G141" s="56" t="s">
        <v>616</v>
      </c>
      <c r="H141" s="87" t="s">
        <v>26</v>
      </c>
      <c r="I141" s="56" t="s">
        <v>27</v>
      </c>
      <c r="J141" s="196" t="s">
        <v>617</v>
      </c>
      <c r="K141" s="64" t="n">
        <v>43665</v>
      </c>
      <c r="L141" s="64" t="n">
        <v>44761</v>
      </c>
      <c r="M141" s="88"/>
      <c r="N141" s="56" t="s">
        <v>616</v>
      </c>
      <c r="O141" s="59"/>
      <c r="P141" s="56" t="s">
        <v>323</v>
      </c>
      <c r="Q141" s="59"/>
      <c r="R141" s="59"/>
      <c r="S141" s="59"/>
    </row>
    <row r="142" customFormat="false" ht="50.1" hidden="false" customHeight="true" outlineLevel="0" collapsed="false">
      <c r="A142" s="55" t="s">
        <v>618</v>
      </c>
      <c r="B142" s="64" t="n">
        <v>44146</v>
      </c>
      <c r="C142" s="80" t="s">
        <v>619</v>
      </c>
      <c r="D142" s="56" t="s">
        <v>620</v>
      </c>
      <c r="E142" s="59"/>
      <c r="F142" s="69" t="s">
        <v>24</v>
      </c>
      <c r="G142" s="66" t="s">
        <v>44</v>
      </c>
      <c r="H142" s="87" t="s">
        <v>45</v>
      </c>
      <c r="I142" s="56" t="s">
        <v>84</v>
      </c>
      <c r="J142" s="94" t="s">
        <v>68</v>
      </c>
      <c r="K142" s="64" t="n">
        <v>44217</v>
      </c>
      <c r="L142" s="64" t="n">
        <v>46043</v>
      </c>
      <c r="M142" s="65"/>
      <c r="N142" s="56" t="s">
        <v>47</v>
      </c>
      <c r="O142" s="59"/>
      <c r="P142" s="69" t="s">
        <v>40</v>
      </c>
      <c r="Q142" s="59"/>
      <c r="R142" s="53" t="n">
        <f aca="false">YEAR(K142)</f>
        <v>2021</v>
      </c>
      <c r="S142" s="54" t="n">
        <f aca="false">IF($F142="CO",SUMIFS($M:$M,$A:$A,$A142)/COUNTIFS($A:$A,$A142,$F:$F,"CO"),0)</f>
        <v>0</v>
      </c>
    </row>
    <row r="143" s="5" customFormat="true" ht="76.5" hidden="false" customHeight="false" outlineLevel="0" collapsed="false">
      <c r="A143" s="66" t="s">
        <v>621</v>
      </c>
      <c r="B143" s="64" t="n">
        <v>42845</v>
      </c>
      <c r="C143" s="98" t="s">
        <v>622</v>
      </c>
      <c r="D143" s="53" t="s">
        <v>623</v>
      </c>
      <c r="E143" s="53"/>
      <c r="F143" s="56" t="s">
        <v>24</v>
      </c>
      <c r="G143" s="53" t="s">
        <v>44</v>
      </c>
      <c r="H143" s="53" t="s">
        <v>137</v>
      </c>
      <c r="I143" s="53" t="s">
        <v>27</v>
      </c>
      <c r="J143" s="94" t="s">
        <v>68</v>
      </c>
      <c r="K143" s="64" t="n">
        <v>42866</v>
      </c>
      <c r="L143" s="64" t="n">
        <v>44692</v>
      </c>
      <c r="M143" s="65"/>
      <c r="N143" s="87" t="s">
        <v>47</v>
      </c>
      <c r="O143" s="53"/>
      <c r="P143" s="56" t="s">
        <v>110</v>
      </c>
      <c r="Q143" s="53"/>
      <c r="R143" s="48" t="n">
        <f aca="false">YEAR(K143)</f>
        <v>2017</v>
      </c>
      <c r="S143" s="102" t="n">
        <f aca="false">IF($F143="CO",SUMIFS($M:$M,$A:$A,$A143)/COUNTIFS($A:$A,$A143,$F:$F,"CO"),0)</f>
        <v>0</v>
      </c>
      <c r="T143" s="0"/>
      <c r="U143" s="0"/>
      <c r="V143" s="0"/>
      <c r="W143" s="0"/>
      <c r="X143" s="0"/>
      <c r="Y143" s="0"/>
      <c r="Z143" s="0"/>
      <c r="AA143" s="0"/>
      <c r="AB143" s="0"/>
      <c r="AC143" s="0"/>
      <c r="AD143" s="0"/>
      <c r="AE143" s="0"/>
      <c r="AF143" s="0"/>
      <c r="AG143" s="0"/>
      <c r="AH143" s="0"/>
      <c r="AI143" s="0"/>
      <c r="AJ143" s="0"/>
      <c r="AK143" s="0"/>
      <c r="AL143" s="0"/>
      <c r="AM143" s="0"/>
      <c r="AN143" s="0"/>
      <c r="AO143" s="0"/>
      <c r="AP143" s="0"/>
      <c r="AQ143" s="0"/>
      <c r="AR143" s="0"/>
      <c r="AS143" s="0"/>
      <c r="AT143" s="0"/>
      <c r="AU143" s="0"/>
      <c r="AV143" s="0"/>
      <c r="AW143" s="0"/>
    </row>
    <row r="144" s="5" customFormat="true" ht="51" hidden="false" customHeight="false" outlineLevel="0" collapsed="false">
      <c r="A144" s="56" t="s">
        <v>624</v>
      </c>
      <c r="B144" s="64" t="n">
        <v>43119</v>
      </c>
      <c r="C144" s="86" t="s">
        <v>625</v>
      </c>
      <c r="D144" s="56" t="s">
        <v>626</v>
      </c>
      <c r="E144" s="53"/>
      <c r="F144" s="53" t="s">
        <v>24</v>
      </c>
      <c r="G144" s="87" t="s">
        <v>82</v>
      </c>
      <c r="H144" s="87" t="s">
        <v>627</v>
      </c>
      <c r="I144" s="56" t="s">
        <v>27</v>
      </c>
      <c r="J144" s="94" t="s">
        <v>68</v>
      </c>
      <c r="K144" s="64" t="n">
        <v>43131</v>
      </c>
      <c r="L144" s="64" t="n">
        <v>44957</v>
      </c>
      <c r="M144" s="88"/>
      <c r="N144" s="87" t="s">
        <v>47</v>
      </c>
      <c r="O144" s="59"/>
      <c r="P144" s="56" t="s">
        <v>40</v>
      </c>
      <c r="Q144" s="59"/>
      <c r="R144" s="66" t="n">
        <v>2019</v>
      </c>
      <c r="S144" s="54" t="n">
        <f aca="false">IF($F144="CO",SUMIFS($M:$M,$A:$A,$A144)/COUNTIFS($A:$A,$A144,$F:$F,"CO"),0)</f>
        <v>0</v>
      </c>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row>
    <row r="145" customFormat="false" ht="60.75" hidden="false" customHeight="false" outlineLevel="0" collapsed="false">
      <c r="A145" s="67" t="s">
        <v>628</v>
      </c>
      <c r="B145" s="95" t="n">
        <v>42324</v>
      </c>
      <c r="C145" s="94" t="s">
        <v>625</v>
      </c>
      <c r="D145" s="53" t="s">
        <v>626</v>
      </c>
      <c r="E145" s="56"/>
      <c r="F145" s="67" t="s">
        <v>24</v>
      </c>
      <c r="G145" s="84" t="s">
        <v>629</v>
      </c>
      <c r="H145" s="67" t="s">
        <v>574</v>
      </c>
      <c r="I145" s="67" t="s">
        <v>27</v>
      </c>
      <c r="J145" s="94" t="s">
        <v>230</v>
      </c>
      <c r="K145" s="95" t="n">
        <v>42325</v>
      </c>
      <c r="L145" s="95" t="n">
        <v>44152</v>
      </c>
      <c r="M145" s="96"/>
      <c r="N145" s="67" t="s">
        <v>47</v>
      </c>
      <c r="O145" s="97"/>
      <c r="P145" s="67" t="s">
        <v>40</v>
      </c>
      <c r="Q145" s="67"/>
      <c r="R145" s="66" t="n">
        <f aca="false">YEAR(K145)</f>
        <v>2015</v>
      </c>
      <c r="S145" s="124" t="n">
        <f aca="false">IF($F145="CO",SUMIFS($M:$M,$A:$A,$A145)/COUNTIFS($A:$A,$A145,$F:$F,"CO"),0)</f>
        <v>0</v>
      </c>
    </row>
    <row r="146" customFormat="false" ht="65.1" hidden="false" customHeight="true" outlineLevel="0" collapsed="false">
      <c r="A146" s="56" t="s">
        <v>630</v>
      </c>
      <c r="B146" s="64" t="n">
        <v>43601</v>
      </c>
      <c r="C146" s="86" t="s">
        <v>631</v>
      </c>
      <c r="D146" s="56" t="s">
        <v>632</v>
      </c>
      <c r="E146" s="53"/>
      <c r="F146" s="56" t="s">
        <v>24</v>
      </c>
      <c r="G146" s="87" t="s">
        <v>633</v>
      </c>
      <c r="H146" s="56" t="s">
        <v>574</v>
      </c>
      <c r="I146" s="56" t="s">
        <v>84</v>
      </c>
      <c r="J146" s="123" t="s">
        <v>634</v>
      </c>
      <c r="K146" s="113" t="n">
        <v>43614</v>
      </c>
      <c r="L146" s="113" t="n">
        <v>45441</v>
      </c>
      <c r="M146" s="88"/>
      <c r="N146" s="197" t="s">
        <v>120</v>
      </c>
      <c r="O146" s="59"/>
      <c r="P146" s="56" t="s">
        <v>121</v>
      </c>
      <c r="Q146" s="67"/>
      <c r="R146" s="53" t="n">
        <f aca="false">YEAR(K146)</f>
        <v>2019</v>
      </c>
      <c r="S146" s="54" t="n">
        <f aca="false">IF($F146="CO",SUMIFS($M:$M,$A:$A,$A146)/COUNTIFS($A:$A,$A146,$F:$F,"CO"),0)</f>
        <v>0</v>
      </c>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row>
    <row r="147" customFormat="false" ht="38.25" hidden="false" customHeight="false" outlineLevel="0" collapsed="false">
      <c r="A147" s="69" t="s">
        <v>635</v>
      </c>
      <c r="B147" s="64" t="n">
        <v>44120</v>
      </c>
      <c r="C147" s="184" t="s">
        <v>636</v>
      </c>
      <c r="D147" s="66" t="s">
        <v>637</v>
      </c>
      <c r="E147" s="59"/>
      <c r="F147" s="69" t="s">
        <v>24</v>
      </c>
      <c r="G147" s="67" t="s">
        <v>638</v>
      </c>
      <c r="H147" s="67" t="s">
        <v>639</v>
      </c>
      <c r="I147" s="69" t="s">
        <v>27</v>
      </c>
      <c r="J147" s="94" t="s">
        <v>68</v>
      </c>
      <c r="K147" s="64" t="n">
        <v>44412</v>
      </c>
      <c r="L147" s="64" t="n">
        <v>46238</v>
      </c>
      <c r="M147" s="59"/>
      <c r="N147" s="56" t="s">
        <v>47</v>
      </c>
      <c r="O147" s="59"/>
      <c r="P147" s="69" t="s">
        <v>40</v>
      </c>
      <c r="Q147" s="59"/>
      <c r="R147" s="66" t="n">
        <f aca="false">YEAR(K147)</f>
        <v>2021</v>
      </c>
      <c r="S147" s="124" t="n">
        <f aca="false">IF($F147="CO",SUMIFS($M:$M,$A:$A,$A147)/COUNTIFS($A:$A,$A147,$F:$F,"CO"),0)</f>
        <v>0</v>
      </c>
    </row>
    <row r="148" customFormat="false" ht="65.1" hidden="false" customHeight="true" outlineLevel="0" collapsed="false">
      <c r="A148" s="69" t="s">
        <v>640</v>
      </c>
      <c r="B148" s="71" t="n">
        <v>43080</v>
      </c>
      <c r="C148" s="182" t="s">
        <v>641</v>
      </c>
      <c r="D148" s="69" t="s">
        <v>642</v>
      </c>
      <c r="E148" s="66"/>
      <c r="F148" s="66" t="s">
        <v>24</v>
      </c>
      <c r="G148" s="69" t="s">
        <v>35</v>
      </c>
      <c r="H148" s="67" t="s">
        <v>441</v>
      </c>
      <c r="I148" s="69" t="s">
        <v>27</v>
      </c>
      <c r="J148" s="82" t="s">
        <v>68</v>
      </c>
      <c r="K148" s="71" t="n">
        <v>43091</v>
      </c>
      <c r="L148" s="71" t="n">
        <v>44917</v>
      </c>
      <c r="M148" s="140"/>
      <c r="N148" s="67" t="s">
        <v>47</v>
      </c>
      <c r="O148" s="73"/>
      <c r="P148" s="69" t="s">
        <v>241</v>
      </c>
      <c r="Q148" s="73"/>
      <c r="R148" s="66" t="n">
        <f aca="false">YEAR(K148)</f>
        <v>2017</v>
      </c>
      <c r="S148" s="124" t="n">
        <f aca="false">IF($F148="CO",SUMIFS($M:$M,$A:$A,$A148)/COUNTIFS($A:$A,$A148,$F:$F,"CO"),0)</f>
        <v>0</v>
      </c>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row>
    <row r="149" customFormat="false" ht="38.25" hidden="false" customHeight="false" outlineLevel="0" collapsed="false">
      <c r="A149" s="53" t="s">
        <v>643</v>
      </c>
      <c r="B149" s="64" t="n">
        <v>43375</v>
      </c>
      <c r="C149" s="85" t="s">
        <v>644</v>
      </c>
      <c r="D149" s="56" t="s">
        <v>426</v>
      </c>
      <c r="E149" s="53"/>
      <c r="F149" s="67" t="s">
        <v>24</v>
      </c>
      <c r="G149" s="56" t="s">
        <v>363</v>
      </c>
      <c r="H149" s="56" t="s">
        <v>568</v>
      </c>
      <c r="I149" s="56" t="s">
        <v>645</v>
      </c>
      <c r="J149" s="63" t="s">
        <v>646</v>
      </c>
      <c r="K149" s="113" t="n">
        <v>43437</v>
      </c>
      <c r="L149" s="113" t="n">
        <v>45263</v>
      </c>
      <c r="M149" s="88"/>
      <c r="N149" s="84" t="s">
        <v>647</v>
      </c>
      <c r="O149" s="59"/>
      <c r="P149" s="56" t="s">
        <v>323</v>
      </c>
      <c r="Q149" s="59"/>
      <c r="R149" s="59"/>
      <c r="S149" s="59"/>
    </row>
    <row r="150" s="5" customFormat="true" ht="65.1" hidden="false" customHeight="true" outlineLevel="0" collapsed="false">
      <c r="A150" s="69" t="s">
        <v>648</v>
      </c>
      <c r="B150" s="64" t="n">
        <v>42590</v>
      </c>
      <c r="C150" s="98" t="s">
        <v>649</v>
      </c>
      <c r="D150" s="53" t="s">
        <v>650</v>
      </c>
      <c r="E150" s="53"/>
      <c r="F150" s="53" t="s">
        <v>24</v>
      </c>
      <c r="G150" s="53" t="s">
        <v>51</v>
      </c>
      <c r="H150" s="53" t="s">
        <v>651</v>
      </c>
      <c r="I150" s="53" t="s">
        <v>27</v>
      </c>
      <c r="J150" s="111" t="s">
        <v>158</v>
      </c>
      <c r="K150" s="64" t="n">
        <v>42614</v>
      </c>
      <c r="L150" s="64" t="n">
        <v>44440</v>
      </c>
      <c r="M150" s="65"/>
      <c r="N150" s="66" t="s">
        <v>47</v>
      </c>
      <c r="O150" s="53"/>
      <c r="P150" s="53" t="s">
        <v>30</v>
      </c>
      <c r="Q150" s="59"/>
      <c r="R150" s="59"/>
      <c r="S150" s="59"/>
      <c r="T150" s="0"/>
      <c r="U150" s="0"/>
      <c r="V150" s="0"/>
      <c r="W150" s="0"/>
      <c r="X150" s="0"/>
      <c r="Y150" s="0"/>
      <c r="Z150" s="0"/>
      <c r="AA150" s="0"/>
      <c r="AB150" s="0"/>
      <c r="AC150" s="0"/>
      <c r="AD150" s="0"/>
      <c r="AE150" s="0"/>
      <c r="AF150" s="0"/>
      <c r="AG150" s="0"/>
      <c r="AH150" s="0"/>
      <c r="AI150" s="0"/>
      <c r="AJ150" s="0"/>
      <c r="AK150" s="0"/>
      <c r="AL150" s="0"/>
      <c r="AM150" s="0"/>
      <c r="AN150" s="0"/>
      <c r="AO150" s="0"/>
      <c r="AP150" s="0"/>
      <c r="AQ150" s="0"/>
      <c r="AR150" s="0"/>
      <c r="AS150" s="0"/>
      <c r="AT150" s="0"/>
      <c r="AU150" s="0"/>
      <c r="AV150" s="0"/>
      <c r="AW150" s="0"/>
    </row>
    <row r="151" s="5" customFormat="true" ht="38.25" hidden="false" customHeight="false" outlineLevel="0" collapsed="false">
      <c r="A151" s="66" t="s">
        <v>652</v>
      </c>
      <c r="B151" s="64" t="n">
        <v>42745</v>
      </c>
      <c r="C151" s="98" t="s">
        <v>653</v>
      </c>
      <c r="D151" s="53" t="s">
        <v>654</v>
      </c>
      <c r="E151" s="53"/>
      <c r="F151" s="53" t="s">
        <v>24</v>
      </c>
      <c r="G151" s="84" t="s">
        <v>655</v>
      </c>
      <c r="H151" s="87" t="s">
        <v>656</v>
      </c>
      <c r="I151" s="56" t="s">
        <v>27</v>
      </c>
      <c r="J151" s="198" t="s">
        <v>657</v>
      </c>
      <c r="K151" s="64" t="n">
        <v>42755</v>
      </c>
      <c r="L151" s="64" t="n">
        <v>44581</v>
      </c>
      <c r="M151" s="65"/>
      <c r="N151" s="87" t="s">
        <v>47</v>
      </c>
      <c r="O151" s="53"/>
      <c r="P151" s="56" t="s">
        <v>30</v>
      </c>
      <c r="Q151" s="53"/>
      <c r="R151" s="53" t="n">
        <f aca="false">YEAR(K151)</f>
        <v>2017</v>
      </c>
      <c r="S151" s="54" t="n">
        <f aca="false">IF($F151="CO",SUMIFS($M:$M,$A:$A,$A151)/COUNTIFS($A:$A,$A151,$F:$F,"CO"),0)</f>
        <v>0</v>
      </c>
    </row>
    <row r="152" s="5" customFormat="true" ht="38.25" hidden="false" customHeight="false" outlineLevel="0" collapsed="false">
      <c r="A152" s="56" t="s">
        <v>658</v>
      </c>
      <c r="B152" s="64" t="n">
        <v>43389</v>
      </c>
      <c r="C152" s="86" t="s">
        <v>659</v>
      </c>
      <c r="D152" s="56" t="s">
        <v>426</v>
      </c>
      <c r="E152" s="53"/>
      <c r="F152" s="56" t="s">
        <v>24</v>
      </c>
      <c r="G152" s="56" t="s">
        <v>363</v>
      </c>
      <c r="H152" s="56" t="s">
        <v>660</v>
      </c>
      <c r="I152" s="67" t="s">
        <v>90</v>
      </c>
      <c r="J152" s="83" t="s">
        <v>661</v>
      </c>
      <c r="K152" s="64" t="n">
        <v>43437</v>
      </c>
      <c r="L152" s="64" t="n">
        <v>44168</v>
      </c>
      <c r="M152" s="88"/>
      <c r="N152" s="87" t="s">
        <v>662</v>
      </c>
      <c r="O152" s="59"/>
      <c r="P152" s="56" t="s">
        <v>323</v>
      </c>
      <c r="Q152" s="59"/>
      <c r="R152" s="53" t="n">
        <f aca="false">YEAR(K152)</f>
        <v>2018</v>
      </c>
      <c r="S152" s="54" t="n">
        <f aca="false">IF($F152="CO",SUMIFS($M:$M,$A:$A,$A152)/COUNTIFS($A:$A,$A152,$F:$F,"CO"),0)</f>
        <v>0</v>
      </c>
    </row>
    <row r="153" customFormat="false" ht="38.25" hidden="false" customHeight="false" outlineLevel="0" collapsed="false">
      <c r="A153" s="56" t="s">
        <v>663</v>
      </c>
      <c r="B153" s="64" t="n">
        <v>43052</v>
      </c>
      <c r="C153" s="86" t="s">
        <v>664</v>
      </c>
      <c r="D153" s="56" t="s">
        <v>665</v>
      </c>
      <c r="E153" s="53"/>
      <c r="F153" s="56" t="s">
        <v>24</v>
      </c>
      <c r="G153" s="56" t="s">
        <v>59</v>
      </c>
      <c r="H153" s="56" t="s">
        <v>666</v>
      </c>
      <c r="I153" s="56" t="s">
        <v>84</v>
      </c>
      <c r="J153" s="83" t="s">
        <v>46</v>
      </c>
      <c r="K153" s="64" t="n">
        <v>43070</v>
      </c>
      <c r="L153" s="64" t="n">
        <v>44896</v>
      </c>
      <c r="M153" s="88"/>
      <c r="N153" s="56" t="s">
        <v>333</v>
      </c>
      <c r="O153" s="59"/>
      <c r="P153" s="56" t="s">
        <v>40</v>
      </c>
      <c r="Q153" s="59"/>
      <c r="R153" s="53" t="n">
        <f aca="false">YEAR(K153)</f>
        <v>2017</v>
      </c>
      <c r="S153" s="54" t="n">
        <f aca="false">IF($F153="CO",SUMIFS($M:$M,$A:$A,$A153)/COUNTIFS($A:$A,$A153,$F:$F,"CO"),0)</f>
        <v>0</v>
      </c>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row>
    <row r="154" customFormat="false" ht="51" hidden="false" customHeight="false" outlineLevel="0" collapsed="false">
      <c r="A154" s="197" t="s">
        <v>667</v>
      </c>
      <c r="B154" s="64" t="n">
        <v>43875</v>
      </c>
      <c r="C154" s="98" t="s">
        <v>668</v>
      </c>
      <c r="D154" s="66" t="s">
        <v>669</v>
      </c>
      <c r="E154" s="59"/>
      <c r="F154" s="69" t="s">
        <v>24</v>
      </c>
      <c r="G154" s="66" t="s">
        <v>549</v>
      </c>
      <c r="H154" s="81" t="s">
        <v>670</v>
      </c>
      <c r="I154" s="69" t="s">
        <v>671</v>
      </c>
      <c r="J154" s="121" t="s">
        <v>672</v>
      </c>
      <c r="K154" s="64" t="n">
        <v>44181</v>
      </c>
      <c r="L154" s="64" t="n">
        <v>46007</v>
      </c>
      <c r="M154" s="65"/>
      <c r="N154" s="69" t="s">
        <v>673</v>
      </c>
      <c r="O154" s="59"/>
      <c r="P154" s="69" t="s">
        <v>97</v>
      </c>
      <c r="Q154" s="59"/>
      <c r="R154" s="53" t="n">
        <f aca="false">YEAR(K154)</f>
        <v>2020</v>
      </c>
      <c r="S154" s="54" t="n">
        <f aca="false">IF($F154="CO",SUMIFS($M:$M,$A:$A,$A154)/COUNTIFS($A:$A,$A154,$F:$F,"CO"),0)</f>
        <v>0</v>
      </c>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row>
    <row r="155" customFormat="false" ht="51" hidden="false" customHeight="false" outlineLevel="0" collapsed="false">
      <c r="A155" s="81" t="s">
        <v>674</v>
      </c>
      <c r="B155" s="64" t="n">
        <v>42895</v>
      </c>
      <c r="C155" s="93" t="s">
        <v>675</v>
      </c>
      <c r="D155" s="53" t="s">
        <v>676</v>
      </c>
      <c r="E155" s="59"/>
      <c r="F155" s="67" t="s">
        <v>24</v>
      </c>
      <c r="G155" s="53" t="s">
        <v>35</v>
      </c>
      <c r="H155" s="84" t="s">
        <v>229</v>
      </c>
      <c r="I155" s="84" t="s">
        <v>27</v>
      </c>
      <c r="J155" s="79" t="s">
        <v>46</v>
      </c>
      <c r="K155" s="64" t="n">
        <v>42909</v>
      </c>
      <c r="L155" s="64" t="n">
        <v>44735</v>
      </c>
      <c r="M155" s="59"/>
      <c r="N155" s="87" t="s">
        <v>47</v>
      </c>
      <c r="O155" s="59"/>
      <c r="P155" s="93" t="s">
        <v>40</v>
      </c>
      <c r="Q155" s="59"/>
      <c r="R155" s="53"/>
      <c r="S155" s="54" t="n">
        <f aca="false">IF($F155="CO",SUMIFS($M:$M,$A:$A,$A155)/COUNTIFS($A:$A,$A155,$F:$F,"CO"),0)</f>
        <v>0</v>
      </c>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row>
    <row r="156" customFormat="false" ht="51" hidden="false" customHeight="false" outlineLevel="0" collapsed="false">
      <c r="A156" s="55" t="s">
        <v>677</v>
      </c>
      <c r="B156" s="64" t="n">
        <v>44308</v>
      </c>
      <c r="C156" s="90" t="s">
        <v>678</v>
      </c>
      <c r="D156" s="56" t="s">
        <v>679</v>
      </c>
      <c r="E156" s="59"/>
      <c r="F156" s="69" t="s">
        <v>24</v>
      </c>
      <c r="G156" s="81" t="s">
        <v>59</v>
      </c>
      <c r="H156" s="81" t="s">
        <v>680</v>
      </c>
      <c r="I156" s="67" t="s">
        <v>27</v>
      </c>
      <c r="J156" s="83" t="s">
        <v>46</v>
      </c>
      <c r="K156" s="64" t="n">
        <v>44342</v>
      </c>
      <c r="L156" s="64" t="n">
        <v>46168</v>
      </c>
      <c r="M156" s="65"/>
      <c r="N156" s="56" t="s">
        <v>47</v>
      </c>
      <c r="O156" s="59"/>
      <c r="P156" s="69" t="s">
        <v>40</v>
      </c>
      <c r="Q156" s="59"/>
      <c r="R156" s="59"/>
      <c r="S156" s="59"/>
    </row>
    <row r="157" customFormat="false" ht="65.1" hidden="false" customHeight="true" outlineLevel="0" collapsed="false">
      <c r="A157" s="69" t="s">
        <v>681</v>
      </c>
      <c r="B157" s="64" t="n">
        <v>42851</v>
      </c>
      <c r="C157" s="86" t="s">
        <v>682</v>
      </c>
      <c r="D157" s="56" t="s">
        <v>683</v>
      </c>
      <c r="E157" s="53"/>
      <c r="F157" s="56" t="s">
        <v>24</v>
      </c>
      <c r="G157" s="56" t="s">
        <v>684</v>
      </c>
      <c r="H157" s="87" t="s">
        <v>685</v>
      </c>
      <c r="I157" s="53" t="s">
        <v>27</v>
      </c>
      <c r="J157" s="83" t="s">
        <v>46</v>
      </c>
      <c r="K157" s="64" t="n">
        <v>42884</v>
      </c>
      <c r="L157" s="64" t="n">
        <v>44710</v>
      </c>
      <c r="M157" s="65"/>
      <c r="N157" s="84" t="s">
        <v>47</v>
      </c>
      <c r="O157" s="53"/>
      <c r="P157" s="56" t="s">
        <v>110</v>
      </c>
      <c r="Q157" s="53"/>
      <c r="R157" s="53"/>
      <c r="S157" s="54" t="n">
        <f aca="false">IF($F157="CO",SUMIFS($M:$M,$A:$A,$A157)/COUNTIFS($A:$A,$A157,$F:$F,"CO"),0)</f>
        <v>0</v>
      </c>
    </row>
    <row r="158" s="5" customFormat="true" ht="65.1" hidden="false" customHeight="true" outlineLevel="0" collapsed="false">
      <c r="A158" s="56" t="s">
        <v>686</v>
      </c>
      <c r="B158" s="64" t="n">
        <v>44076</v>
      </c>
      <c r="C158" s="98" t="s">
        <v>687</v>
      </c>
      <c r="D158" s="69" t="s">
        <v>688</v>
      </c>
      <c r="E158" s="59"/>
      <c r="F158" s="69" t="s">
        <v>24</v>
      </c>
      <c r="G158" s="56" t="s">
        <v>101</v>
      </c>
      <c r="H158" s="56" t="s">
        <v>421</v>
      </c>
      <c r="I158" s="56" t="s">
        <v>84</v>
      </c>
      <c r="J158" s="165" t="s">
        <v>422</v>
      </c>
      <c r="K158" s="64" t="n">
        <v>44141</v>
      </c>
      <c r="L158" s="64" t="n">
        <v>45967</v>
      </c>
      <c r="M158" s="65"/>
      <c r="N158" s="56" t="s">
        <v>47</v>
      </c>
      <c r="O158" s="59"/>
      <c r="P158" s="69" t="s">
        <v>30</v>
      </c>
      <c r="Q158" s="59"/>
      <c r="R158" s="66" t="n">
        <v>2019</v>
      </c>
      <c r="S158" s="54" t="n">
        <f aca="false">IF($F158="CO",SUMIFS($M:$M,$A:$A,$A158)/COUNTIFS($A:$A,$A158,$F:$F,"CO"),0)</f>
        <v>0</v>
      </c>
    </row>
    <row r="159" customFormat="false" ht="38.25" hidden="false" customHeight="false" outlineLevel="0" collapsed="false">
      <c r="A159" s="56" t="s">
        <v>689</v>
      </c>
      <c r="B159" s="64" t="n">
        <v>43168</v>
      </c>
      <c r="C159" s="85" t="s">
        <v>690</v>
      </c>
      <c r="D159" s="56" t="s">
        <v>691</v>
      </c>
      <c r="E159" s="53"/>
      <c r="F159" s="53" t="s">
        <v>24</v>
      </c>
      <c r="G159" s="56" t="s">
        <v>101</v>
      </c>
      <c r="H159" s="56" t="s">
        <v>421</v>
      </c>
      <c r="I159" s="56" t="s">
        <v>84</v>
      </c>
      <c r="J159" s="94" t="s">
        <v>692</v>
      </c>
      <c r="K159" s="64" t="n">
        <v>43209</v>
      </c>
      <c r="L159" s="64" t="n">
        <v>45035</v>
      </c>
      <c r="M159" s="88"/>
      <c r="N159" s="56" t="s">
        <v>47</v>
      </c>
      <c r="O159" s="59"/>
      <c r="P159" s="56" t="s">
        <v>40</v>
      </c>
      <c r="Q159" s="59"/>
      <c r="R159" s="53" t="n">
        <f aca="false">YEAR(K159)</f>
        <v>2018</v>
      </c>
      <c r="S159" s="54" t="n">
        <f aca="false">IF($F159="CO",SUMIFS($M:$M,$A:$A,$A159)/COUNTIFS($A:$A,$A159,$F:$F,"CO"),0)</f>
        <v>0</v>
      </c>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row>
    <row r="160" s="5" customFormat="true" ht="38.25" hidden="false" customHeight="false" outlineLevel="0" collapsed="false">
      <c r="A160" s="69" t="s">
        <v>693</v>
      </c>
      <c r="B160" s="64" t="n">
        <v>42761</v>
      </c>
      <c r="C160" s="98" t="s">
        <v>694</v>
      </c>
      <c r="D160" s="66" t="s">
        <v>695</v>
      </c>
      <c r="E160" s="59"/>
      <c r="F160" s="53" t="s">
        <v>24</v>
      </c>
      <c r="G160" s="81" t="s">
        <v>59</v>
      </c>
      <c r="H160" s="53" t="s">
        <v>114</v>
      </c>
      <c r="I160" s="53" t="s">
        <v>27</v>
      </c>
      <c r="J160" s="94" t="s">
        <v>154</v>
      </c>
      <c r="K160" s="64" t="n">
        <v>42775</v>
      </c>
      <c r="L160" s="64" t="n">
        <v>44601</v>
      </c>
      <c r="M160" s="65"/>
      <c r="N160" s="66" t="s">
        <v>47</v>
      </c>
      <c r="O160" s="59"/>
      <c r="P160" s="67" t="s">
        <v>30</v>
      </c>
      <c r="Q160" s="59"/>
      <c r="R160" s="53" t="n">
        <f aca="false">YEAR(K160)</f>
        <v>2017</v>
      </c>
      <c r="S160" s="54" t="n">
        <f aca="false">IF($F160="CO",SUMIFS($M:$M,$A:$A,$A160)/COUNTIFS($A:$A,$A160,$F:$F,"CO"),0)</f>
        <v>0</v>
      </c>
    </row>
    <row r="161" s="5" customFormat="true" ht="65.1" hidden="false" customHeight="true" outlineLevel="0" collapsed="false">
      <c r="A161" s="55" t="s">
        <v>696</v>
      </c>
      <c r="B161" s="64" t="n">
        <v>43999</v>
      </c>
      <c r="C161" s="57" t="s">
        <v>697</v>
      </c>
      <c r="D161" s="69" t="s">
        <v>698</v>
      </c>
      <c r="E161" s="59"/>
      <c r="F161" s="69" t="s">
        <v>24</v>
      </c>
      <c r="G161" s="66" t="s">
        <v>44</v>
      </c>
      <c r="H161" s="67" t="s">
        <v>699</v>
      </c>
      <c r="I161" s="69" t="s">
        <v>37</v>
      </c>
      <c r="J161" s="111" t="s">
        <v>700</v>
      </c>
      <c r="K161" s="64" t="n">
        <v>44117</v>
      </c>
      <c r="L161" s="64" t="n">
        <v>45212</v>
      </c>
      <c r="M161" s="65"/>
      <c r="N161" s="61" t="s">
        <v>701</v>
      </c>
      <c r="O161" s="59"/>
      <c r="P161" s="69" t="s">
        <v>221</v>
      </c>
      <c r="Q161" s="59"/>
      <c r="R161" s="53" t="n">
        <v>2019</v>
      </c>
      <c r="S161" s="59" t="n">
        <v>0</v>
      </c>
    </row>
    <row r="162" s="5" customFormat="true" ht="38.25" hidden="false" customHeight="false" outlineLevel="0" collapsed="false">
      <c r="A162" s="67" t="s">
        <v>702</v>
      </c>
      <c r="B162" s="95" t="n">
        <v>42044</v>
      </c>
      <c r="C162" s="94" t="s">
        <v>703</v>
      </c>
      <c r="D162" s="53"/>
      <c r="E162" s="56"/>
      <c r="F162" s="67" t="s">
        <v>24</v>
      </c>
      <c r="G162" s="67" t="s">
        <v>51</v>
      </c>
      <c r="H162" s="67" t="s">
        <v>187</v>
      </c>
      <c r="I162" s="95" t="s">
        <v>188</v>
      </c>
      <c r="J162" s="94" t="s">
        <v>148</v>
      </c>
      <c r="K162" s="95" t="n">
        <v>42471</v>
      </c>
      <c r="L162" s="95" t="n">
        <v>44297</v>
      </c>
      <c r="M162" s="96"/>
      <c r="N162" s="67" t="s">
        <v>189</v>
      </c>
      <c r="O162" s="97"/>
      <c r="P162" s="67" t="s">
        <v>150</v>
      </c>
      <c r="Q162" s="67" t="s">
        <v>190</v>
      </c>
      <c r="R162" s="53" t="n">
        <f aca="false">YEAR(K162)</f>
        <v>2016</v>
      </c>
      <c r="S162" s="54" t="n">
        <f aca="false">IF($F162="CO",SUMIFS($M:$M,$A:$A,$A162)/COUNTIFS($A:$A,$A162,$F:$F,"CO"),0)</f>
        <v>0</v>
      </c>
    </row>
    <row r="163" s="5" customFormat="true" ht="38.25" hidden="false" customHeight="false" outlineLevel="0" collapsed="false">
      <c r="A163" s="56" t="s">
        <v>704</v>
      </c>
      <c r="B163" s="64" t="n">
        <v>42808</v>
      </c>
      <c r="C163" s="79" t="s">
        <v>705</v>
      </c>
      <c r="D163" s="56" t="s">
        <v>706</v>
      </c>
      <c r="E163" s="53"/>
      <c r="F163" s="84" t="s">
        <v>24</v>
      </c>
      <c r="G163" s="84" t="s">
        <v>59</v>
      </c>
      <c r="H163" s="84" t="s">
        <v>114</v>
      </c>
      <c r="I163" s="84" t="s">
        <v>27</v>
      </c>
      <c r="J163" s="83" t="s">
        <v>46</v>
      </c>
      <c r="K163" s="64" t="n">
        <v>42821</v>
      </c>
      <c r="L163" s="64" t="n">
        <v>44647</v>
      </c>
      <c r="M163" s="88"/>
      <c r="N163" s="84" t="s">
        <v>47</v>
      </c>
      <c r="O163" s="59"/>
      <c r="P163" s="56" t="s">
        <v>30</v>
      </c>
      <c r="Q163" s="105"/>
      <c r="R163" s="199" t="n">
        <f aca="false">YEAR(K163)</f>
        <v>2017</v>
      </c>
      <c r="S163" s="200" t="n">
        <f aca="false">IF($F163="CO",SUMIFS($M:$M,$A:$A,$A163)/COUNTIFS($A:$A,$A163,$F:$F,"CO"),0)</f>
        <v>0</v>
      </c>
    </row>
    <row r="164" s="5" customFormat="true" ht="38.25" hidden="false" customHeight="false" outlineLevel="0" collapsed="false">
      <c r="A164" s="53" t="s">
        <v>707</v>
      </c>
      <c r="B164" s="64" t="n">
        <v>43307</v>
      </c>
      <c r="C164" s="93" t="s">
        <v>708</v>
      </c>
      <c r="D164" s="53" t="s">
        <v>709</v>
      </c>
      <c r="E164" s="53"/>
      <c r="F164" s="69" t="s">
        <v>24</v>
      </c>
      <c r="G164" s="84" t="s">
        <v>73</v>
      </c>
      <c r="H164" s="84" t="s">
        <v>710</v>
      </c>
      <c r="I164" s="53" t="s">
        <v>711</v>
      </c>
      <c r="J164" s="83" t="s">
        <v>712</v>
      </c>
      <c r="K164" s="64" t="n">
        <v>43423</v>
      </c>
      <c r="L164" s="64" t="n">
        <v>45249</v>
      </c>
      <c r="M164" s="88"/>
      <c r="N164" s="53" t="s">
        <v>713</v>
      </c>
      <c r="O164" s="59"/>
      <c r="P164" s="53" t="s">
        <v>241</v>
      </c>
      <c r="Q164" s="59"/>
      <c r="R164" s="53" t="n">
        <f aca="false">YEAR(K164)</f>
        <v>2018</v>
      </c>
      <c r="S164" s="54" t="n">
        <f aca="false">IF($F164="CO",SUMIFS($M:$M,$A:$A,$A164)/COUNTIFS($A:$A,$A164,$F:$F,"CO"),0)</f>
        <v>0</v>
      </c>
    </row>
    <row r="165" s="5" customFormat="true" ht="51" hidden="false" customHeight="false" outlineLevel="0" collapsed="false">
      <c r="A165" s="56" t="s">
        <v>714</v>
      </c>
      <c r="B165" s="64" t="n">
        <v>43802</v>
      </c>
      <c r="C165" s="98" t="s">
        <v>715</v>
      </c>
      <c r="D165" s="66" t="s">
        <v>716</v>
      </c>
      <c r="E165" s="59"/>
      <c r="F165" s="53" t="s">
        <v>24</v>
      </c>
      <c r="G165" s="66" t="s">
        <v>717</v>
      </c>
      <c r="H165" s="81" t="s">
        <v>718</v>
      </c>
      <c r="I165" s="53" t="s">
        <v>27</v>
      </c>
      <c r="J165" s="105" t="s">
        <v>564</v>
      </c>
      <c r="K165" s="64" t="n">
        <v>43787</v>
      </c>
      <c r="L165" s="64" t="n">
        <v>45614</v>
      </c>
      <c r="M165" s="65"/>
      <c r="N165" s="53" t="s">
        <v>47</v>
      </c>
      <c r="O165" s="59"/>
      <c r="P165" s="66" t="s">
        <v>97</v>
      </c>
      <c r="Q165" s="59"/>
      <c r="R165" s="59"/>
      <c r="S165" s="59"/>
    </row>
    <row r="166" s="5" customFormat="true" ht="38.25" hidden="false" customHeight="false" outlineLevel="0" collapsed="false">
      <c r="A166" s="69" t="s">
        <v>719</v>
      </c>
      <c r="B166" s="64" t="n">
        <v>42737</v>
      </c>
      <c r="C166" s="86" t="s">
        <v>720</v>
      </c>
      <c r="D166" s="56" t="s">
        <v>721</v>
      </c>
      <c r="E166" s="53"/>
      <c r="F166" s="56" t="s">
        <v>24</v>
      </c>
      <c r="G166" s="56" t="s">
        <v>73</v>
      </c>
      <c r="H166" s="87" t="s">
        <v>722</v>
      </c>
      <c r="I166" s="56" t="s">
        <v>27</v>
      </c>
      <c r="J166" s="94" t="s">
        <v>46</v>
      </c>
      <c r="K166" s="64" t="n">
        <v>42751</v>
      </c>
      <c r="L166" s="64" t="n">
        <v>44577</v>
      </c>
      <c r="M166" s="88"/>
      <c r="N166" s="87" t="s">
        <v>47</v>
      </c>
      <c r="O166" s="59"/>
      <c r="P166" s="56" t="s">
        <v>40</v>
      </c>
      <c r="Q166" s="59"/>
      <c r="R166" s="53" t="n">
        <f aca="false">YEAR(K166)</f>
        <v>2017</v>
      </c>
      <c r="S166" s="54"/>
    </row>
    <row r="167" customFormat="false" ht="38.25" hidden="false" customHeight="false" outlineLevel="0" collapsed="false">
      <c r="A167" s="67" t="s">
        <v>723</v>
      </c>
      <c r="B167" s="95" t="n">
        <v>42342</v>
      </c>
      <c r="C167" s="94" t="s">
        <v>724</v>
      </c>
      <c r="D167" s="53" t="s">
        <v>725</v>
      </c>
      <c r="E167" s="56"/>
      <c r="F167" s="67" t="s">
        <v>24</v>
      </c>
      <c r="G167" s="67" t="s">
        <v>59</v>
      </c>
      <c r="H167" s="67" t="s">
        <v>417</v>
      </c>
      <c r="I167" s="67" t="s">
        <v>27</v>
      </c>
      <c r="J167" s="94" t="s">
        <v>133</v>
      </c>
      <c r="K167" s="95" t="n">
        <v>42368</v>
      </c>
      <c r="L167" s="95" t="n">
        <v>44195</v>
      </c>
      <c r="M167" s="96"/>
      <c r="N167" s="67" t="s">
        <v>47</v>
      </c>
      <c r="O167" s="97"/>
      <c r="P167" s="67" t="s">
        <v>30</v>
      </c>
      <c r="Q167" s="67"/>
      <c r="R167" s="59"/>
      <c r="S167" s="59"/>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row>
    <row r="168" customFormat="false" ht="102" hidden="false" customHeight="false" outlineLevel="0" collapsed="false">
      <c r="A168" s="56" t="s">
        <v>726</v>
      </c>
      <c r="B168" s="64" t="n">
        <v>42982</v>
      </c>
      <c r="C168" s="85" t="s">
        <v>727</v>
      </c>
      <c r="D168" s="56" t="s">
        <v>728</v>
      </c>
      <c r="E168" s="53"/>
      <c r="F168" s="56" t="s">
        <v>24</v>
      </c>
      <c r="G168" s="56" t="s">
        <v>59</v>
      </c>
      <c r="H168" s="56" t="s">
        <v>558</v>
      </c>
      <c r="I168" s="56" t="s">
        <v>27</v>
      </c>
      <c r="J168" s="83" t="s">
        <v>46</v>
      </c>
      <c r="K168" s="64" t="n">
        <v>43003</v>
      </c>
      <c r="L168" s="64" t="n">
        <v>44829</v>
      </c>
      <c r="M168" s="88"/>
      <c r="N168" s="87" t="s">
        <v>47</v>
      </c>
      <c r="O168" s="59"/>
      <c r="P168" s="56" t="s">
        <v>110</v>
      </c>
      <c r="Q168" s="59"/>
      <c r="R168" s="53" t="n">
        <f aca="false">YEAR(K168)</f>
        <v>2017</v>
      </c>
      <c r="S168" s="54" t="n">
        <f aca="false">IF($F168="CO",SUMIFS($M:$M,$A:$A,$A168)/COUNTIFS($A:$A,$A168,$F:$F,"CO"),0)</f>
        <v>0</v>
      </c>
    </row>
    <row r="169" customFormat="false" ht="51" hidden="false" customHeight="false" outlineLevel="0" collapsed="false">
      <c r="A169" s="69" t="s">
        <v>729</v>
      </c>
      <c r="B169" s="71" t="n">
        <v>42555</v>
      </c>
      <c r="C169" s="136" t="s">
        <v>730</v>
      </c>
      <c r="D169" s="66" t="s">
        <v>731</v>
      </c>
      <c r="E169" s="53"/>
      <c r="F169" s="67" t="s">
        <v>24</v>
      </c>
      <c r="G169" s="53" t="s">
        <v>59</v>
      </c>
      <c r="H169" s="53" t="s">
        <v>114</v>
      </c>
      <c r="I169" s="67" t="s">
        <v>27</v>
      </c>
      <c r="J169" s="82" t="s">
        <v>172</v>
      </c>
      <c r="K169" s="64" t="n">
        <v>42569</v>
      </c>
      <c r="L169" s="64" t="n">
        <v>44395</v>
      </c>
      <c r="M169" s="88"/>
      <c r="N169" s="67" t="s">
        <v>47</v>
      </c>
      <c r="O169" s="59"/>
      <c r="P169" s="84" t="s">
        <v>69</v>
      </c>
      <c r="Q169" s="59"/>
      <c r="R169" s="53" t="n">
        <f aca="false">YEAR(K169)</f>
        <v>2016</v>
      </c>
      <c r="S169" s="54" t="n">
        <f aca="false">IF($F169="CO",SUMIFS($M:$M,$A:$A,$A169)/COUNTIFS($A:$A,$A169,$F:$F,"CO"),0)</f>
        <v>0</v>
      </c>
    </row>
    <row r="170" customFormat="false" ht="38.25" hidden="false" customHeight="false" outlineLevel="0" collapsed="false">
      <c r="A170" s="70" t="s">
        <v>732</v>
      </c>
      <c r="B170" s="71" t="n">
        <v>44428</v>
      </c>
      <c r="C170" s="100" t="s">
        <v>733</v>
      </c>
      <c r="D170" s="69" t="s">
        <v>734</v>
      </c>
      <c r="E170" s="73"/>
      <c r="F170" s="69" t="s">
        <v>24</v>
      </c>
      <c r="G170" s="69" t="s">
        <v>59</v>
      </c>
      <c r="H170" s="201" t="s">
        <v>735</v>
      </c>
      <c r="I170" s="62" t="s">
        <v>27</v>
      </c>
      <c r="J170" s="183" t="s">
        <v>46</v>
      </c>
      <c r="K170" s="71" t="n">
        <v>44519</v>
      </c>
      <c r="L170" s="71" t="n">
        <v>46345</v>
      </c>
      <c r="M170" s="75"/>
      <c r="N170" s="153" t="s">
        <v>47</v>
      </c>
      <c r="O170" s="73"/>
      <c r="P170" s="69" t="s">
        <v>40</v>
      </c>
      <c r="Q170" s="73"/>
      <c r="R170" s="73"/>
      <c r="S170" s="73"/>
    </row>
    <row r="171" customFormat="false" ht="50.1" hidden="false" customHeight="true" outlineLevel="0" collapsed="false">
      <c r="A171" s="69" t="s">
        <v>736</v>
      </c>
      <c r="B171" s="64" t="n">
        <v>42958</v>
      </c>
      <c r="C171" s="86" t="s">
        <v>737</v>
      </c>
      <c r="D171" s="56" t="s">
        <v>738</v>
      </c>
      <c r="E171" s="53"/>
      <c r="F171" s="56" t="s">
        <v>24</v>
      </c>
      <c r="G171" s="56" t="s">
        <v>59</v>
      </c>
      <c r="H171" s="56" t="s">
        <v>114</v>
      </c>
      <c r="I171" s="56" t="s">
        <v>27</v>
      </c>
      <c r="J171" s="83" t="s">
        <v>46</v>
      </c>
      <c r="K171" s="64" t="n">
        <v>42971</v>
      </c>
      <c r="L171" s="64" t="n">
        <v>44797</v>
      </c>
      <c r="M171" s="88"/>
      <c r="N171" s="87" t="s">
        <v>47</v>
      </c>
      <c r="O171" s="59"/>
      <c r="P171" s="56" t="s">
        <v>30</v>
      </c>
      <c r="Q171" s="59"/>
      <c r="R171" s="53" t="n">
        <f aca="false">YEAR(K171)</f>
        <v>2017</v>
      </c>
      <c r="S171" s="54" t="n">
        <f aca="false">IF($F171="CO",SUMIFS($M:$M,$A:$A,$A171)/COUNTIFS($A:$A,$A171,$F:$F,"CO"),0)</f>
        <v>0</v>
      </c>
    </row>
    <row r="172" customFormat="false" ht="51" hidden="false" customHeight="false" outlineLevel="0" collapsed="false">
      <c r="A172" s="112" t="s">
        <v>739</v>
      </c>
      <c r="B172" s="113" t="n">
        <v>43565</v>
      </c>
      <c r="C172" s="114" t="s">
        <v>740</v>
      </c>
      <c r="D172" s="66"/>
      <c r="E172" s="53"/>
      <c r="F172" s="112" t="s">
        <v>24</v>
      </c>
      <c r="G172" s="112" t="s">
        <v>59</v>
      </c>
      <c r="H172" s="112" t="s">
        <v>741</v>
      </c>
      <c r="I172" s="112" t="s">
        <v>84</v>
      </c>
      <c r="J172" s="202" t="s">
        <v>742</v>
      </c>
      <c r="K172" s="113" t="n">
        <v>43556</v>
      </c>
      <c r="L172" s="113" t="n">
        <v>45383</v>
      </c>
      <c r="M172" s="88"/>
      <c r="N172" s="112" t="s">
        <v>120</v>
      </c>
      <c r="O172" s="59"/>
      <c r="P172" s="56" t="s">
        <v>30</v>
      </c>
      <c r="Q172" s="59"/>
      <c r="R172" s="59"/>
      <c r="S172" s="59"/>
    </row>
    <row r="173" customFormat="false" ht="38.25" hidden="false" customHeight="false" outlineLevel="0" collapsed="false">
      <c r="A173" s="66" t="s">
        <v>743</v>
      </c>
      <c r="B173" s="64" t="n">
        <v>42591</v>
      </c>
      <c r="C173" s="98" t="s">
        <v>744</v>
      </c>
      <c r="D173" s="53" t="s">
        <v>745</v>
      </c>
      <c r="E173" s="53"/>
      <c r="F173" s="67" t="s">
        <v>24</v>
      </c>
      <c r="G173" s="53" t="s">
        <v>101</v>
      </c>
      <c r="H173" s="53" t="s">
        <v>746</v>
      </c>
      <c r="I173" s="67" t="s">
        <v>27</v>
      </c>
      <c r="J173" s="94" t="s">
        <v>68</v>
      </c>
      <c r="K173" s="64" t="n">
        <v>42607</v>
      </c>
      <c r="L173" s="64" t="n">
        <v>44433</v>
      </c>
      <c r="M173" s="65"/>
      <c r="N173" s="67" t="s">
        <v>47</v>
      </c>
      <c r="O173" s="59"/>
      <c r="P173" s="84" t="s">
        <v>221</v>
      </c>
      <c r="Q173" s="59"/>
      <c r="R173" s="53" t="n">
        <f aca="false">YEAR(K173)</f>
        <v>2016</v>
      </c>
      <c r="S173" s="54" t="n">
        <f aca="false">IF($F173="CO",SUMIFS($M:$M,$A:$A,$A173)/COUNTIFS($A:$A,$A173,$F:$F,"CO"),0)</f>
        <v>0</v>
      </c>
    </row>
    <row r="174" customFormat="false" ht="38.25" hidden="false" customHeight="false" outlineLevel="0" collapsed="false">
      <c r="A174" s="69" t="s">
        <v>747</v>
      </c>
      <c r="B174" s="203" t="n">
        <v>44498</v>
      </c>
      <c r="C174" s="182" t="s">
        <v>748</v>
      </c>
      <c r="D174" s="69" t="s">
        <v>749</v>
      </c>
      <c r="E174" s="204"/>
      <c r="F174" s="69" t="s">
        <v>24</v>
      </c>
      <c r="G174" s="69" t="s">
        <v>35</v>
      </c>
      <c r="H174" s="69" t="s">
        <v>229</v>
      </c>
      <c r="I174" s="62" t="s">
        <v>27</v>
      </c>
      <c r="J174" s="151" t="s">
        <v>165</v>
      </c>
      <c r="K174" s="203" t="n">
        <v>44517</v>
      </c>
      <c r="L174" s="203" t="n">
        <v>46343</v>
      </c>
      <c r="M174" s="163"/>
      <c r="N174" s="153" t="s">
        <v>47</v>
      </c>
      <c r="O174" s="204"/>
      <c r="P174" s="69" t="s">
        <v>40</v>
      </c>
      <c r="Q174" s="204"/>
      <c r="R174" s="204"/>
      <c r="S174" s="204"/>
    </row>
    <row r="175" customFormat="false" ht="38.25" hidden="false" customHeight="false" outlineLevel="0" collapsed="false">
      <c r="A175" s="56" t="s">
        <v>750</v>
      </c>
      <c r="B175" s="64" t="n">
        <v>43812</v>
      </c>
      <c r="C175" s="98" t="s">
        <v>751</v>
      </c>
      <c r="D175" s="67" t="s">
        <v>752</v>
      </c>
      <c r="E175" s="59"/>
      <c r="F175" s="53" t="s">
        <v>24</v>
      </c>
      <c r="G175" s="53" t="s">
        <v>35</v>
      </c>
      <c r="H175" s="69" t="s">
        <v>229</v>
      </c>
      <c r="I175" s="53" t="s">
        <v>27</v>
      </c>
      <c r="J175" s="104" t="s">
        <v>46</v>
      </c>
      <c r="K175" s="64" t="n">
        <v>43805</v>
      </c>
      <c r="L175" s="64" t="n">
        <v>45632</v>
      </c>
      <c r="M175" s="65"/>
      <c r="N175" s="56" t="s">
        <v>201</v>
      </c>
      <c r="O175" s="59"/>
      <c r="P175" s="66" t="s">
        <v>97</v>
      </c>
      <c r="Q175" s="59"/>
      <c r="R175" s="112" t="n">
        <v>2019</v>
      </c>
      <c r="S175" s="54"/>
    </row>
    <row r="176" customFormat="false" ht="65.1" hidden="false" customHeight="true" outlineLevel="0" collapsed="false">
      <c r="A176" s="56" t="s">
        <v>753</v>
      </c>
      <c r="B176" s="166" t="n">
        <v>43553</v>
      </c>
      <c r="C176" s="79" t="s">
        <v>754</v>
      </c>
      <c r="D176" s="56" t="s">
        <v>755</v>
      </c>
      <c r="E176" s="53"/>
      <c r="F176" s="56" t="s">
        <v>24</v>
      </c>
      <c r="G176" s="56" t="s">
        <v>66</v>
      </c>
      <c r="H176" s="56" t="s">
        <v>756</v>
      </c>
      <c r="I176" s="56" t="s">
        <v>61</v>
      </c>
      <c r="J176" s="63" t="s">
        <v>757</v>
      </c>
      <c r="K176" s="64" t="n">
        <v>43588</v>
      </c>
      <c r="L176" s="64" t="n">
        <v>45415</v>
      </c>
      <c r="M176" s="88"/>
      <c r="N176" s="56" t="s">
        <v>120</v>
      </c>
      <c r="O176" s="59"/>
      <c r="P176" s="56" t="s">
        <v>121</v>
      </c>
      <c r="Q176" s="67"/>
      <c r="R176" s="53" t="n">
        <f aca="false">YEAR(K176)</f>
        <v>2019</v>
      </c>
      <c r="S176" s="54" t="n">
        <f aca="false">IF($F176="CO",SUMIFS($M:$M,$A:$A,$A176)/COUNTIFS($A:$A,$A176,$F:$F,"CO"),0)</f>
        <v>0</v>
      </c>
    </row>
    <row r="177" s="5" customFormat="true" ht="38.25" hidden="false" customHeight="false" outlineLevel="0" collapsed="false">
      <c r="A177" s="56" t="s">
        <v>758</v>
      </c>
      <c r="B177" s="64" t="n">
        <v>42457</v>
      </c>
      <c r="C177" s="98" t="s">
        <v>759</v>
      </c>
      <c r="D177" s="66" t="s">
        <v>760</v>
      </c>
      <c r="E177" s="53"/>
      <c r="F177" s="67" t="s">
        <v>24</v>
      </c>
      <c r="G177" s="81" t="s">
        <v>59</v>
      </c>
      <c r="H177" s="95" t="s">
        <v>114</v>
      </c>
      <c r="I177" s="67" t="s">
        <v>27</v>
      </c>
      <c r="J177" s="79" t="s">
        <v>133</v>
      </c>
      <c r="K177" s="64" t="n">
        <v>42471</v>
      </c>
      <c r="L177" s="64" t="n">
        <v>44297</v>
      </c>
      <c r="M177" s="163"/>
      <c r="N177" s="67" t="s">
        <v>47</v>
      </c>
      <c r="O177" s="95"/>
      <c r="P177" s="67" t="s">
        <v>30</v>
      </c>
      <c r="Q177" s="67"/>
      <c r="R177" s="53" t="n">
        <f aca="false">YEAR(K177)</f>
        <v>2016</v>
      </c>
      <c r="S177" s="54" t="n">
        <f aca="false">IF($F177="CO",SUMIFS($M:$M,$A:$A,$A177)/COUNTIFS($A:$A,$A177,$F:$F,"CO"),0)</f>
        <v>0</v>
      </c>
      <c r="T177" s="0"/>
      <c r="U177" s="0"/>
      <c r="V177" s="0"/>
      <c r="W177" s="0"/>
      <c r="X177" s="0"/>
      <c r="Y177" s="0"/>
      <c r="Z177" s="0"/>
      <c r="AA177" s="0"/>
      <c r="AB177" s="0"/>
      <c r="AC177" s="0"/>
      <c r="AD177" s="0"/>
      <c r="AE177" s="0"/>
      <c r="AF177" s="0"/>
      <c r="AG177" s="0"/>
      <c r="AH177" s="0"/>
      <c r="AI177" s="0"/>
      <c r="AJ177" s="0"/>
      <c r="AK177" s="0"/>
      <c r="AL177" s="0"/>
      <c r="AM177" s="0"/>
      <c r="AN177" s="0"/>
      <c r="AO177" s="0"/>
      <c r="AP177" s="0"/>
      <c r="AQ177" s="0"/>
      <c r="AR177" s="0"/>
      <c r="AS177" s="0"/>
      <c r="AT177" s="0"/>
      <c r="AU177" s="0"/>
      <c r="AV177" s="0"/>
      <c r="AW177" s="0"/>
    </row>
    <row r="178" s="5" customFormat="true" ht="38.25" hidden="false" customHeight="false" outlineLevel="0" collapsed="false">
      <c r="A178" s="85" t="s">
        <v>761</v>
      </c>
      <c r="B178" s="64" t="n">
        <v>43669</v>
      </c>
      <c r="C178" s="79" t="s">
        <v>762</v>
      </c>
      <c r="D178" s="120" t="s">
        <v>763</v>
      </c>
      <c r="E178" s="59"/>
      <c r="F178" s="53" t="s">
        <v>24</v>
      </c>
      <c r="G178" s="53" t="s">
        <v>59</v>
      </c>
      <c r="H178" s="53" t="s">
        <v>114</v>
      </c>
      <c r="I178" s="53" t="s">
        <v>27</v>
      </c>
      <c r="J178" s="121" t="s">
        <v>346</v>
      </c>
      <c r="K178" s="64" t="n">
        <v>43669</v>
      </c>
      <c r="L178" s="64" t="n">
        <v>45496</v>
      </c>
      <c r="M178" s="65"/>
      <c r="N178" s="66" t="s">
        <v>47</v>
      </c>
      <c r="O178" s="53"/>
      <c r="P178" s="53" t="s">
        <v>40</v>
      </c>
      <c r="Q178" s="53"/>
      <c r="R178" s="53" t="n">
        <f aca="false">YEAR(K178)</f>
        <v>2019</v>
      </c>
      <c r="S178" s="54" t="n">
        <f aca="false">IF($F178="CO",SUMIFS($M:$M,$A:$A,$A178)/COUNTIFS($A:$A,$A178,$F:$F,"CO"),0)</f>
        <v>0</v>
      </c>
      <c r="T178" s="0"/>
      <c r="U178" s="0"/>
      <c r="V178" s="0"/>
      <c r="W178" s="0"/>
      <c r="X178" s="0"/>
      <c r="Y178" s="0"/>
      <c r="Z178" s="0"/>
      <c r="AA178" s="0"/>
      <c r="AB178" s="0"/>
      <c r="AC178" s="0"/>
      <c r="AD178" s="0"/>
      <c r="AE178" s="0"/>
      <c r="AF178" s="0"/>
      <c r="AG178" s="0"/>
      <c r="AH178" s="0"/>
      <c r="AI178" s="0"/>
      <c r="AJ178" s="0"/>
      <c r="AK178" s="0"/>
      <c r="AL178" s="0"/>
      <c r="AM178" s="0"/>
      <c r="AN178" s="0"/>
      <c r="AO178" s="0"/>
      <c r="AP178" s="0"/>
      <c r="AQ178" s="0"/>
      <c r="AR178" s="0"/>
      <c r="AS178" s="0"/>
      <c r="AT178" s="0"/>
      <c r="AU178" s="0"/>
      <c r="AV178" s="0"/>
      <c r="AW178" s="0"/>
    </row>
    <row r="179" s="205" customFormat="true" ht="38.25" hidden="false" customHeight="false" outlineLevel="0" collapsed="false">
      <c r="A179" s="55" t="s">
        <v>764</v>
      </c>
      <c r="B179" s="64" t="n">
        <v>44166</v>
      </c>
      <c r="C179" s="90" t="s">
        <v>765</v>
      </c>
      <c r="D179" s="56" t="s">
        <v>766</v>
      </c>
      <c r="E179" s="59"/>
      <c r="F179" s="69" t="s">
        <v>24</v>
      </c>
      <c r="G179" s="66" t="s">
        <v>35</v>
      </c>
      <c r="H179" s="67" t="s">
        <v>229</v>
      </c>
      <c r="I179" s="56" t="s">
        <v>27</v>
      </c>
      <c r="J179" s="94" t="s">
        <v>68</v>
      </c>
      <c r="K179" s="64" t="n">
        <v>44251</v>
      </c>
      <c r="L179" s="64" t="n">
        <v>46077</v>
      </c>
      <c r="M179" s="65"/>
      <c r="N179" s="56" t="s">
        <v>47</v>
      </c>
      <c r="O179" s="59"/>
      <c r="P179" s="53" t="s">
        <v>30</v>
      </c>
      <c r="Q179" s="59"/>
      <c r="R179" s="53" t="n">
        <f aca="false">YEAR(K179)</f>
        <v>2021</v>
      </c>
      <c r="S179" s="54" t="n">
        <f aca="false">IF($F179="CO",SUMIFS($M:$M,$A:$A,$A179)/COUNTIFS($A:$A,$A179,$F:$F,"CO"),0)</f>
        <v>0</v>
      </c>
      <c r="T179" s="0"/>
      <c r="U179" s="0"/>
      <c r="V179" s="0"/>
      <c r="W179" s="0"/>
      <c r="X179" s="0"/>
      <c r="Y179" s="0"/>
      <c r="Z179" s="0"/>
      <c r="AA179" s="0"/>
      <c r="AB179" s="0"/>
      <c r="AC179" s="0"/>
      <c r="AD179" s="0"/>
      <c r="AE179" s="0"/>
      <c r="AF179" s="0"/>
      <c r="AG179" s="0"/>
      <c r="AH179" s="0"/>
      <c r="AI179" s="0"/>
      <c r="AJ179" s="0"/>
      <c r="AK179" s="0"/>
      <c r="AL179" s="0"/>
      <c r="AM179" s="0"/>
      <c r="AN179" s="0"/>
      <c r="AO179" s="0"/>
      <c r="AP179" s="0"/>
      <c r="AQ179" s="0"/>
      <c r="AR179" s="0"/>
      <c r="AS179" s="0"/>
      <c r="AT179" s="0"/>
      <c r="AU179" s="0"/>
      <c r="AV179" s="0"/>
      <c r="AW179" s="0"/>
    </row>
    <row r="180" customFormat="false" ht="38.25" hidden="false" customHeight="false" outlineLevel="0" collapsed="false">
      <c r="A180" s="66" t="s">
        <v>767</v>
      </c>
      <c r="B180" s="64" t="n">
        <v>42538</v>
      </c>
      <c r="C180" s="98" t="s">
        <v>768</v>
      </c>
      <c r="D180" s="53" t="s">
        <v>769</v>
      </c>
      <c r="E180" s="53"/>
      <c r="F180" s="67" t="s">
        <v>24</v>
      </c>
      <c r="G180" s="53" t="s">
        <v>35</v>
      </c>
      <c r="H180" s="53" t="s">
        <v>229</v>
      </c>
      <c r="I180" s="67" t="s">
        <v>27</v>
      </c>
      <c r="J180" s="94" t="s">
        <v>158</v>
      </c>
      <c r="K180" s="64" t="n">
        <v>42545</v>
      </c>
      <c r="L180" s="64" t="n">
        <v>44371</v>
      </c>
      <c r="M180" s="88"/>
      <c r="N180" s="67" t="s">
        <v>47</v>
      </c>
      <c r="O180" s="59"/>
      <c r="P180" s="84" t="s">
        <v>40</v>
      </c>
      <c r="Q180" s="59"/>
      <c r="R180" s="59"/>
      <c r="S180" s="59"/>
    </row>
    <row r="181" customFormat="false" ht="150.75" hidden="false" customHeight="true" outlineLevel="0" collapsed="false">
      <c r="A181" s="56" t="s">
        <v>770</v>
      </c>
      <c r="B181" s="64" t="n">
        <v>43662</v>
      </c>
      <c r="C181" s="86" t="s">
        <v>771</v>
      </c>
      <c r="D181" s="56" t="s">
        <v>769</v>
      </c>
      <c r="E181" s="53"/>
      <c r="F181" s="56" t="s">
        <v>24</v>
      </c>
      <c r="G181" s="56" t="s">
        <v>35</v>
      </c>
      <c r="H181" s="56" t="s">
        <v>240</v>
      </c>
      <c r="I181" s="56" t="s">
        <v>84</v>
      </c>
      <c r="J181" s="63" t="s">
        <v>504</v>
      </c>
      <c r="K181" s="64" t="n">
        <v>43678</v>
      </c>
      <c r="L181" s="64" t="n">
        <v>45505</v>
      </c>
      <c r="M181" s="88"/>
      <c r="N181" s="56" t="s">
        <v>120</v>
      </c>
      <c r="O181" s="59"/>
      <c r="P181" s="56" t="s">
        <v>121</v>
      </c>
      <c r="Q181" s="59"/>
      <c r="R181" s="53" t="n">
        <f aca="false">YEAR(K181)</f>
        <v>2019</v>
      </c>
      <c r="S181" s="54" t="n">
        <f aca="false">IF($F181="CO",SUMIFS($M:$M,$A:$A,$A181)/COUNTIFS($A:$A,$A181,$F:$F,"CO"),0)</f>
        <v>0</v>
      </c>
    </row>
    <row r="182" customFormat="false" ht="129.75" hidden="false" customHeight="true" outlineLevel="0" collapsed="false">
      <c r="A182" s="55" t="s">
        <v>772</v>
      </c>
      <c r="B182" s="56" t="s">
        <v>773</v>
      </c>
      <c r="C182" s="80" t="s">
        <v>774</v>
      </c>
      <c r="D182" s="56" t="s">
        <v>775</v>
      </c>
      <c r="E182" s="59"/>
      <c r="F182" s="69" t="s">
        <v>24</v>
      </c>
      <c r="G182" s="66" t="s">
        <v>35</v>
      </c>
      <c r="H182" s="67" t="s">
        <v>229</v>
      </c>
      <c r="I182" s="67" t="s">
        <v>27</v>
      </c>
      <c r="J182" s="82" t="s">
        <v>68</v>
      </c>
      <c r="K182" s="64" t="n">
        <v>44358</v>
      </c>
      <c r="L182" s="64" t="n">
        <v>46184</v>
      </c>
      <c r="M182" s="65"/>
      <c r="N182" s="56" t="s">
        <v>47</v>
      </c>
      <c r="O182" s="59"/>
      <c r="P182" s="69" t="s">
        <v>97</v>
      </c>
      <c r="Q182" s="59"/>
      <c r="R182" s="59"/>
      <c r="S182" s="59"/>
    </row>
    <row r="183" customFormat="false" ht="51" hidden="false" customHeight="false" outlineLevel="0" collapsed="false">
      <c r="A183" s="69" t="s">
        <v>776</v>
      </c>
      <c r="B183" s="64" t="n">
        <v>42926</v>
      </c>
      <c r="C183" s="86" t="s">
        <v>777</v>
      </c>
      <c r="D183" s="56" t="s">
        <v>778</v>
      </c>
      <c r="E183" s="53"/>
      <c r="F183" s="56" t="s">
        <v>24</v>
      </c>
      <c r="G183" s="56" t="s">
        <v>35</v>
      </c>
      <c r="H183" s="87" t="s">
        <v>779</v>
      </c>
      <c r="I183" s="53" t="s">
        <v>27</v>
      </c>
      <c r="J183" s="83" t="s">
        <v>46</v>
      </c>
      <c r="K183" s="64" t="n">
        <v>42942</v>
      </c>
      <c r="L183" s="64" t="n">
        <v>44768</v>
      </c>
      <c r="M183" s="65"/>
      <c r="N183" s="87" t="s">
        <v>47</v>
      </c>
      <c r="O183" s="53"/>
      <c r="P183" s="56" t="s">
        <v>40</v>
      </c>
      <c r="Q183" s="53"/>
      <c r="R183" s="59"/>
      <c r="S183" s="59"/>
    </row>
    <row r="184" customFormat="false" ht="38.25" hidden="false" customHeight="false" outlineLevel="0" collapsed="false">
      <c r="A184" s="69" t="s">
        <v>780</v>
      </c>
      <c r="B184" s="64" t="n">
        <v>42661</v>
      </c>
      <c r="C184" s="86" t="s">
        <v>781</v>
      </c>
      <c r="D184" s="56" t="s">
        <v>782</v>
      </c>
      <c r="E184" s="53"/>
      <c r="F184" s="56" t="s">
        <v>24</v>
      </c>
      <c r="G184" s="56" t="s">
        <v>35</v>
      </c>
      <c r="H184" s="56" t="s">
        <v>229</v>
      </c>
      <c r="I184" s="56" t="s">
        <v>27</v>
      </c>
      <c r="J184" s="94" t="s">
        <v>68</v>
      </c>
      <c r="K184" s="64" t="n">
        <v>42733</v>
      </c>
      <c r="L184" s="64" t="n">
        <v>44559</v>
      </c>
      <c r="M184" s="88"/>
      <c r="N184" s="87" t="s">
        <v>47</v>
      </c>
      <c r="O184" s="59"/>
      <c r="P184" s="87" t="s">
        <v>97</v>
      </c>
      <c r="Q184" s="59"/>
      <c r="R184" s="53" t="n">
        <v>2019</v>
      </c>
      <c r="S184" s="59"/>
    </row>
    <row r="185" customFormat="false" ht="65.1" hidden="false" customHeight="true" outlineLevel="0" collapsed="false">
      <c r="A185" s="56" t="s">
        <v>783</v>
      </c>
      <c r="B185" s="64" t="n">
        <v>43441</v>
      </c>
      <c r="C185" s="86" t="s">
        <v>784</v>
      </c>
      <c r="D185" s="56" t="s">
        <v>785</v>
      </c>
      <c r="E185" s="53"/>
      <c r="F185" s="56" t="s">
        <v>24</v>
      </c>
      <c r="G185" s="56" t="s">
        <v>35</v>
      </c>
      <c r="H185" s="56" t="s">
        <v>229</v>
      </c>
      <c r="I185" s="56" t="s">
        <v>84</v>
      </c>
      <c r="J185" s="94" t="s">
        <v>68</v>
      </c>
      <c r="K185" s="113" t="n">
        <v>43468</v>
      </c>
      <c r="L185" s="113" t="n">
        <v>45294</v>
      </c>
      <c r="M185" s="88"/>
      <c r="N185" s="56" t="s">
        <v>47</v>
      </c>
      <c r="O185" s="59"/>
      <c r="P185" s="56" t="s">
        <v>40</v>
      </c>
      <c r="Q185" s="59"/>
      <c r="R185" s="53" t="n">
        <v>2019</v>
      </c>
      <c r="S185" s="59"/>
    </row>
    <row r="186" customFormat="false" ht="65.1" hidden="false" customHeight="true" outlineLevel="0" collapsed="false">
      <c r="A186" s="53" t="s">
        <v>786</v>
      </c>
      <c r="B186" s="64" t="n">
        <v>43010</v>
      </c>
      <c r="C186" s="98" t="s">
        <v>787</v>
      </c>
      <c r="D186" s="53" t="s">
        <v>788</v>
      </c>
      <c r="E186" s="53"/>
      <c r="F186" s="56" t="s">
        <v>24</v>
      </c>
      <c r="G186" s="53" t="s">
        <v>35</v>
      </c>
      <c r="H186" s="53" t="s">
        <v>240</v>
      </c>
      <c r="I186" s="56" t="s">
        <v>84</v>
      </c>
      <c r="J186" s="94" t="s">
        <v>68</v>
      </c>
      <c r="K186" s="64" t="n">
        <v>43032</v>
      </c>
      <c r="L186" s="64" t="n">
        <v>44858</v>
      </c>
      <c r="M186" s="88"/>
      <c r="N186" s="87" t="s">
        <v>333</v>
      </c>
      <c r="O186" s="59"/>
      <c r="P186" s="53" t="s">
        <v>789</v>
      </c>
      <c r="Q186" s="59"/>
      <c r="R186" s="66" t="n">
        <f aca="false">YEAR(K186)</f>
        <v>2017</v>
      </c>
      <c r="S186" s="124" t="n">
        <f aca="false">IF($F186="CO",SUMIFS($M:$M,$A:$A,$A186)/COUNTIFS($A:$A,$A186,$F:$F,"CO"),0)</f>
        <v>0</v>
      </c>
    </row>
    <row r="187" customFormat="false" ht="65.1" hidden="false" customHeight="true" outlineLevel="0" collapsed="false">
      <c r="A187" s="53" t="s">
        <v>790</v>
      </c>
      <c r="B187" s="64" t="n">
        <v>43397</v>
      </c>
      <c r="C187" s="98" t="s">
        <v>791</v>
      </c>
      <c r="D187" s="53" t="s">
        <v>792</v>
      </c>
      <c r="E187" s="53"/>
      <c r="F187" s="84" t="s">
        <v>24</v>
      </c>
      <c r="G187" s="84" t="s">
        <v>73</v>
      </c>
      <c r="H187" s="84" t="s">
        <v>384</v>
      </c>
      <c r="I187" s="56" t="s">
        <v>27</v>
      </c>
      <c r="J187" s="94" t="s">
        <v>68</v>
      </c>
      <c r="K187" s="64" t="n">
        <v>43405</v>
      </c>
      <c r="L187" s="64" t="n">
        <v>45231</v>
      </c>
      <c r="M187" s="88"/>
      <c r="N187" s="56" t="s">
        <v>47</v>
      </c>
      <c r="O187" s="59"/>
      <c r="P187" s="53" t="s">
        <v>30</v>
      </c>
      <c r="Q187" s="59"/>
      <c r="R187" s="53" t="n">
        <f aca="false">YEAR(K187)</f>
        <v>2018</v>
      </c>
      <c r="S187" s="54" t="n">
        <f aca="false">IF($F187="CO",SUMIFS($M:$M,$A:$A,$A187)/COUNTIFS($A:$A,$A187,$F:$F,"CO"),0)</f>
        <v>0</v>
      </c>
    </row>
    <row r="188" customFormat="false" ht="38.25" hidden="false" customHeight="false" outlineLevel="0" collapsed="false">
      <c r="A188" s="69" t="s">
        <v>793</v>
      </c>
      <c r="B188" s="64" t="n">
        <v>42811</v>
      </c>
      <c r="C188" s="79" t="s">
        <v>794</v>
      </c>
      <c r="D188" s="56" t="s">
        <v>795</v>
      </c>
      <c r="E188" s="53"/>
      <c r="F188" s="84" t="s">
        <v>24</v>
      </c>
      <c r="G188" s="84" t="s">
        <v>59</v>
      </c>
      <c r="H188" s="84" t="s">
        <v>114</v>
      </c>
      <c r="I188" s="84" t="s">
        <v>27</v>
      </c>
      <c r="J188" s="83" t="s">
        <v>46</v>
      </c>
      <c r="K188" s="64" t="n">
        <v>42822</v>
      </c>
      <c r="L188" s="64" t="n">
        <v>44648</v>
      </c>
      <c r="M188" s="88"/>
      <c r="N188" s="84" t="s">
        <v>47</v>
      </c>
      <c r="O188" s="59"/>
      <c r="P188" s="56" t="s">
        <v>30</v>
      </c>
      <c r="Q188" s="59"/>
      <c r="R188" s="66"/>
      <c r="S188" s="54" t="n">
        <f aca="false">IF($F188="CO",SUMIFS($M:$M,$A:$A,$A188)/COUNTIFS($A:$A,$A188,$F:$F,"CO"),0)</f>
        <v>0</v>
      </c>
    </row>
    <row r="189" customFormat="false" ht="38.25" hidden="false" customHeight="false" outlineLevel="0" collapsed="false">
      <c r="A189" s="53" t="s">
        <v>796</v>
      </c>
      <c r="B189" s="64" t="n">
        <v>44078</v>
      </c>
      <c r="C189" s="93" t="s">
        <v>797</v>
      </c>
      <c r="D189" s="53" t="s">
        <v>798</v>
      </c>
      <c r="E189" s="59"/>
      <c r="F189" s="53" t="s">
        <v>24</v>
      </c>
      <c r="G189" s="53" t="s">
        <v>59</v>
      </c>
      <c r="H189" s="84" t="s">
        <v>114</v>
      </c>
      <c r="I189" s="56" t="s">
        <v>27</v>
      </c>
      <c r="J189" s="83" t="s">
        <v>46</v>
      </c>
      <c r="K189" s="64" t="n">
        <v>44173</v>
      </c>
      <c r="L189" s="64" t="n">
        <v>45999</v>
      </c>
      <c r="M189" s="59"/>
      <c r="N189" s="56" t="s">
        <v>47</v>
      </c>
      <c r="O189" s="59"/>
      <c r="P189" s="69" t="s">
        <v>30</v>
      </c>
      <c r="Q189" s="59"/>
      <c r="R189" s="53" t="n">
        <f aca="false">YEAR(K189)</f>
        <v>2020</v>
      </c>
      <c r="S189" s="54" t="n">
        <f aca="false">IF($F189="CO",SUMIFS($M:$M,$A:$A,$A189)/COUNTIFS($A:$A,$A189,$F:$F,"CO"),0)</f>
        <v>0</v>
      </c>
    </row>
    <row r="190" customFormat="false" ht="89.25" hidden="false" customHeight="false" outlineLevel="0" collapsed="false">
      <c r="A190" s="56" t="s">
        <v>799</v>
      </c>
      <c r="B190" s="64" t="n">
        <v>43299</v>
      </c>
      <c r="C190" s="85" t="s">
        <v>800</v>
      </c>
      <c r="D190" s="59"/>
      <c r="E190" s="59"/>
      <c r="F190" s="67" t="s">
        <v>24</v>
      </c>
      <c r="G190" s="87" t="s">
        <v>73</v>
      </c>
      <c r="H190" s="87" t="s">
        <v>801</v>
      </c>
      <c r="I190" s="87" t="s">
        <v>147</v>
      </c>
      <c r="J190" s="79" t="s">
        <v>802</v>
      </c>
      <c r="K190" s="64" t="n">
        <v>43445</v>
      </c>
      <c r="L190" s="64" t="n">
        <v>45271</v>
      </c>
      <c r="M190" s="88"/>
      <c r="N190" s="53" t="s">
        <v>803</v>
      </c>
      <c r="O190" s="59"/>
      <c r="P190" s="56" t="s">
        <v>804</v>
      </c>
      <c r="Q190" s="59"/>
      <c r="R190" s="48" t="n">
        <f aca="false">YEAR(K190)</f>
        <v>2018</v>
      </c>
      <c r="S190" s="102" t="n">
        <f aca="false">IF($F190="CO",SUMIFS($M:$M,$A:$A,$A190)/COUNTIFS($A:$A,$A190,$F:$F,"CO"),0)</f>
        <v>0</v>
      </c>
    </row>
    <row r="191" customFormat="false" ht="38.25" hidden="false" customHeight="false" outlineLevel="0" collapsed="false">
      <c r="A191" s="67" t="s">
        <v>805</v>
      </c>
      <c r="B191" s="95" t="n">
        <v>42331</v>
      </c>
      <c r="C191" s="94" t="s">
        <v>806</v>
      </c>
      <c r="D191" s="53" t="s">
        <v>807</v>
      </c>
      <c r="E191" s="56"/>
      <c r="F191" s="67" t="s">
        <v>24</v>
      </c>
      <c r="G191" s="67" t="s">
        <v>73</v>
      </c>
      <c r="H191" s="67" t="s">
        <v>808</v>
      </c>
      <c r="I191" s="67" t="s">
        <v>27</v>
      </c>
      <c r="J191" s="94" t="s">
        <v>230</v>
      </c>
      <c r="K191" s="95" t="n">
        <v>42340</v>
      </c>
      <c r="L191" s="95" t="n">
        <v>44167</v>
      </c>
      <c r="M191" s="96"/>
      <c r="N191" s="67" t="s">
        <v>47</v>
      </c>
      <c r="O191" s="97"/>
      <c r="P191" s="67" t="s">
        <v>97</v>
      </c>
      <c r="Q191" s="67"/>
      <c r="R191" s="66" t="n">
        <f aca="false">YEAR(K191)</f>
        <v>2015</v>
      </c>
      <c r="S191" s="124" t="n">
        <f aca="false">IF($F191="CO",SUMIFS($M:$M,$A:$A,$A191)/COUNTIFS($A:$A,$A191,$F:$F,"CO"),0)</f>
        <v>0</v>
      </c>
    </row>
    <row r="192" customFormat="false" ht="38.25" hidden="false" customHeight="false" outlineLevel="0" collapsed="false">
      <c r="A192" s="56" t="s">
        <v>809</v>
      </c>
      <c r="B192" s="64" t="n">
        <v>43266</v>
      </c>
      <c r="C192" s="85" t="s">
        <v>810</v>
      </c>
      <c r="D192" s="56" t="s">
        <v>811</v>
      </c>
      <c r="E192" s="53"/>
      <c r="F192" s="67" t="s">
        <v>24</v>
      </c>
      <c r="G192" s="56" t="s">
        <v>73</v>
      </c>
      <c r="H192" s="87" t="s">
        <v>812</v>
      </c>
      <c r="I192" s="56" t="s">
        <v>84</v>
      </c>
      <c r="J192" s="162" t="s">
        <v>46</v>
      </c>
      <c r="K192" s="64" t="n">
        <v>43292</v>
      </c>
      <c r="L192" s="64" t="n">
        <v>45118</v>
      </c>
      <c r="M192" s="88"/>
      <c r="N192" s="56" t="s">
        <v>47</v>
      </c>
      <c r="O192" s="59"/>
      <c r="P192" s="56" t="s">
        <v>241</v>
      </c>
      <c r="Q192" s="59"/>
      <c r="R192" s="53" t="n">
        <f aca="false">YEAR(K192)</f>
        <v>2018</v>
      </c>
      <c r="S192" s="54" t="n">
        <f aca="false">IF($F192="CO",SUMIFS($M:$M,$A:$A,$A192)/COUNTIFS($A:$A,$A192,$F:$F,"CO"),0)</f>
        <v>0</v>
      </c>
    </row>
    <row r="193" customFormat="false" ht="38.25" hidden="false" customHeight="false" outlineLevel="0" collapsed="false">
      <c r="A193" s="56" t="s">
        <v>813</v>
      </c>
      <c r="B193" s="64" t="n">
        <v>44078</v>
      </c>
      <c r="C193" s="98" t="s">
        <v>814</v>
      </c>
      <c r="D193" s="69" t="s">
        <v>815</v>
      </c>
      <c r="E193" s="59"/>
      <c r="F193" s="69" t="s">
        <v>24</v>
      </c>
      <c r="G193" s="69" t="s">
        <v>35</v>
      </c>
      <c r="H193" s="67" t="s">
        <v>816</v>
      </c>
      <c r="I193" s="69" t="s">
        <v>27</v>
      </c>
      <c r="J193" s="83" t="s">
        <v>46</v>
      </c>
      <c r="K193" s="64" t="n">
        <v>44119</v>
      </c>
      <c r="L193" s="64" t="n">
        <v>45945</v>
      </c>
      <c r="M193" s="65"/>
      <c r="N193" s="87" t="s">
        <v>47</v>
      </c>
      <c r="O193" s="149"/>
      <c r="P193" s="69" t="s">
        <v>40</v>
      </c>
      <c r="Q193" s="149"/>
      <c r="R193" s="53" t="n">
        <f aca="false">YEAR(K193)</f>
        <v>2020</v>
      </c>
      <c r="S193" s="54" t="n">
        <f aca="false">IF($F193="CO",SUMIFS($M:$M,$A:$A,$A193)/COUNTIFS($A:$A,$A193,$F:$F,"CO"),0)</f>
        <v>0</v>
      </c>
    </row>
    <row r="194" customFormat="false" ht="65.1" hidden="false" customHeight="true" outlineLevel="0" collapsed="false">
      <c r="A194" s="56" t="s">
        <v>817</v>
      </c>
      <c r="B194" s="64" t="n">
        <v>43461</v>
      </c>
      <c r="C194" s="86" t="s">
        <v>818</v>
      </c>
      <c r="D194" s="56" t="s">
        <v>819</v>
      </c>
      <c r="E194" s="56"/>
      <c r="F194" s="56" t="s">
        <v>24</v>
      </c>
      <c r="G194" s="56" t="s">
        <v>88</v>
      </c>
      <c r="H194" s="87" t="s">
        <v>820</v>
      </c>
      <c r="I194" s="56" t="s">
        <v>27</v>
      </c>
      <c r="J194" s="83" t="s">
        <v>46</v>
      </c>
      <c r="K194" s="113" t="n">
        <v>43475</v>
      </c>
      <c r="L194" s="113" t="n">
        <v>45301</v>
      </c>
      <c r="M194" s="96"/>
      <c r="N194" s="56" t="s">
        <v>47</v>
      </c>
      <c r="O194" s="59"/>
      <c r="P194" s="56" t="s">
        <v>241</v>
      </c>
      <c r="Q194" s="67"/>
      <c r="R194" s="53" t="n">
        <f aca="false">YEAR(K194)</f>
        <v>2019</v>
      </c>
      <c r="S194" s="54" t="n">
        <f aca="false">IF($F194="CO",SUMIFS($M:$M,$A:$A,$A194)/COUNTIFS($A:$A,$A194,$F:$F,"CO"),0)</f>
        <v>0</v>
      </c>
    </row>
    <row r="195" customFormat="false" ht="38.25" hidden="false" customHeight="false" outlineLevel="0" collapsed="false">
      <c r="A195" s="66" t="s">
        <v>821</v>
      </c>
      <c r="B195" s="64" t="n">
        <v>42899</v>
      </c>
      <c r="C195" s="98" t="s">
        <v>822</v>
      </c>
      <c r="D195" s="53" t="s">
        <v>823</v>
      </c>
      <c r="E195" s="53"/>
      <c r="F195" s="56" t="s">
        <v>24</v>
      </c>
      <c r="G195" s="53" t="s">
        <v>59</v>
      </c>
      <c r="H195" s="53" t="s">
        <v>558</v>
      </c>
      <c r="I195" s="53" t="s">
        <v>27</v>
      </c>
      <c r="J195" s="83" t="s">
        <v>46</v>
      </c>
      <c r="K195" s="64" t="n">
        <v>42915</v>
      </c>
      <c r="L195" s="64" t="n">
        <v>44741</v>
      </c>
      <c r="M195" s="65"/>
      <c r="N195" s="87" t="s">
        <v>47</v>
      </c>
      <c r="O195" s="53"/>
      <c r="P195" s="53" t="s">
        <v>30</v>
      </c>
      <c r="Q195" s="53"/>
      <c r="R195" s="48"/>
      <c r="S195" s="102" t="n">
        <f aca="false">IF($F195="CO",SUMIFS($M:$M,$A:$A,$A195)/COUNTIFS($A:$A,$A195,$F:$F,"CO"),0)</f>
        <v>0</v>
      </c>
    </row>
    <row r="196" customFormat="false" ht="51" hidden="false" customHeight="false" outlineLevel="0" collapsed="false">
      <c r="A196" s="56" t="s">
        <v>824</v>
      </c>
      <c r="B196" s="64" t="n">
        <v>43399</v>
      </c>
      <c r="C196" s="86" t="s">
        <v>825</v>
      </c>
      <c r="D196" s="56" t="s">
        <v>826</v>
      </c>
      <c r="E196" s="53"/>
      <c r="F196" s="56" t="s">
        <v>24</v>
      </c>
      <c r="G196" s="87" t="s">
        <v>59</v>
      </c>
      <c r="H196" s="87" t="s">
        <v>827</v>
      </c>
      <c r="I196" s="56" t="s">
        <v>84</v>
      </c>
      <c r="J196" s="83" t="s">
        <v>46</v>
      </c>
      <c r="K196" s="64" t="n">
        <v>43423</v>
      </c>
      <c r="L196" s="64" t="n">
        <v>45249</v>
      </c>
      <c r="M196" s="88"/>
      <c r="N196" s="56" t="s">
        <v>47</v>
      </c>
      <c r="O196" s="59"/>
      <c r="P196" s="56" t="s">
        <v>40</v>
      </c>
      <c r="Q196" s="59"/>
      <c r="R196" s="53" t="n">
        <f aca="false">YEAR(K196)</f>
        <v>2018</v>
      </c>
      <c r="S196" s="54" t="n">
        <f aca="false">IF($F196="CO",SUMIFS($M:$M,$A:$A,$A196)/COUNTIFS($A:$A,$A196,$F:$F,"CO"),0)</f>
        <v>0</v>
      </c>
    </row>
    <row r="197" customFormat="false" ht="102" hidden="false" customHeight="false" outlineLevel="0" collapsed="false">
      <c r="A197" s="56" t="s">
        <v>828</v>
      </c>
      <c r="B197" s="64" t="n">
        <v>43193</v>
      </c>
      <c r="C197" s="86" t="s">
        <v>829</v>
      </c>
      <c r="D197" s="56" t="s">
        <v>830</v>
      </c>
      <c r="E197" s="53"/>
      <c r="F197" s="53" t="s">
        <v>24</v>
      </c>
      <c r="G197" s="56" t="s">
        <v>59</v>
      </c>
      <c r="H197" s="56" t="s">
        <v>199</v>
      </c>
      <c r="I197" s="56" t="s">
        <v>84</v>
      </c>
      <c r="J197" s="94" t="s">
        <v>68</v>
      </c>
      <c r="K197" s="64" t="n">
        <v>43209</v>
      </c>
      <c r="L197" s="64" t="n">
        <v>45035</v>
      </c>
      <c r="M197" s="88"/>
      <c r="N197" s="56" t="s">
        <v>47</v>
      </c>
      <c r="O197" s="59"/>
      <c r="P197" s="56" t="s">
        <v>30</v>
      </c>
      <c r="Q197" s="59"/>
      <c r="R197" s="53" t="n">
        <f aca="false">YEAR(K197)</f>
        <v>2018</v>
      </c>
      <c r="S197" s="54" t="n">
        <f aca="false">IF($F197="CO",SUMIFS($M:$M,$A:$A,$A197)/COUNTIFS($A:$A,$A197,$F:$F,"CO"),0)</f>
        <v>0</v>
      </c>
    </row>
    <row r="198" customFormat="false" ht="65.1" hidden="false" customHeight="true" outlineLevel="0" collapsed="false">
      <c r="A198" s="56" t="s">
        <v>831</v>
      </c>
      <c r="B198" s="64" t="n">
        <v>42443</v>
      </c>
      <c r="C198" s="86" t="s">
        <v>832</v>
      </c>
      <c r="D198" s="59"/>
      <c r="E198" s="59"/>
      <c r="F198" s="67" t="s">
        <v>24</v>
      </c>
      <c r="G198" s="81" t="s">
        <v>363</v>
      </c>
      <c r="H198" s="95" t="s">
        <v>833</v>
      </c>
      <c r="I198" s="67" t="s">
        <v>590</v>
      </c>
      <c r="J198" s="121" t="s">
        <v>834</v>
      </c>
      <c r="K198" s="64" t="n">
        <v>42489</v>
      </c>
      <c r="L198" s="64" t="n">
        <v>44315</v>
      </c>
      <c r="M198" s="65"/>
      <c r="N198" s="67" t="s">
        <v>833</v>
      </c>
      <c r="O198" s="59"/>
      <c r="P198" s="81" t="s">
        <v>150</v>
      </c>
      <c r="Q198" s="53" t="s">
        <v>835</v>
      </c>
      <c r="R198" s="53" t="n">
        <f aca="false">YEAR(K198)</f>
        <v>2016</v>
      </c>
      <c r="S198" s="54" t="n">
        <f aca="false">IF($F198="CO",SUMIFS($M:$M,$A:$A,$A198)/COUNTIFS($A:$A,$A198,$F:$F,"CO"),0)</f>
        <v>0</v>
      </c>
    </row>
    <row r="199" customFormat="false" ht="38.25" hidden="false" customHeight="false" outlineLevel="0" collapsed="false">
      <c r="A199" s="56" t="s">
        <v>836</v>
      </c>
      <c r="B199" s="64" t="n">
        <v>43266</v>
      </c>
      <c r="C199" s="86" t="s">
        <v>837</v>
      </c>
      <c r="D199" s="56" t="s">
        <v>838</v>
      </c>
      <c r="E199" s="53"/>
      <c r="F199" s="67" t="s">
        <v>24</v>
      </c>
      <c r="G199" s="56" t="s">
        <v>35</v>
      </c>
      <c r="H199" s="56" t="s">
        <v>240</v>
      </c>
      <c r="I199" s="56" t="s">
        <v>84</v>
      </c>
      <c r="J199" s="83" t="s">
        <v>46</v>
      </c>
      <c r="K199" s="64" t="n">
        <v>43277</v>
      </c>
      <c r="L199" s="64" t="n">
        <v>45103</v>
      </c>
      <c r="M199" s="88"/>
      <c r="N199" s="56" t="s">
        <v>47</v>
      </c>
      <c r="O199" s="59"/>
      <c r="P199" s="56" t="s">
        <v>323</v>
      </c>
      <c r="Q199" s="59"/>
      <c r="R199" s="66" t="n">
        <f aca="false">YEAR(K199)</f>
        <v>2018</v>
      </c>
      <c r="S199" s="124" t="n">
        <f aca="false">IF($F199="CO",SUMIFS($M:$M,$A:$A,$A199)/COUNTIFS($A:$A,$A199,$F:$F,"CO"),0)</f>
        <v>0</v>
      </c>
    </row>
    <row r="200" customFormat="false" ht="76.5" hidden="false" customHeight="false" outlineLevel="0" collapsed="false">
      <c r="A200" s="69" t="s">
        <v>839</v>
      </c>
      <c r="B200" s="53" t="s">
        <v>840</v>
      </c>
      <c r="C200" s="136" t="s">
        <v>841</v>
      </c>
      <c r="D200" s="69" t="s">
        <v>842</v>
      </c>
      <c r="E200" s="59"/>
      <c r="F200" s="69" t="s">
        <v>24</v>
      </c>
      <c r="G200" s="66" t="s">
        <v>35</v>
      </c>
      <c r="H200" s="81" t="s">
        <v>229</v>
      </c>
      <c r="I200" s="56" t="s">
        <v>27</v>
      </c>
      <c r="J200" s="83" t="s">
        <v>46</v>
      </c>
      <c r="K200" s="64" t="n">
        <v>44155</v>
      </c>
      <c r="L200" s="64" t="n">
        <v>45981</v>
      </c>
      <c r="M200" s="59"/>
      <c r="N200" s="69" t="s">
        <v>47</v>
      </c>
      <c r="O200" s="59"/>
      <c r="P200" s="69" t="s">
        <v>97</v>
      </c>
      <c r="Q200" s="59"/>
      <c r="R200" s="53" t="n">
        <f aca="false">YEAR(K200)</f>
        <v>2020</v>
      </c>
      <c r="S200" s="54" t="n">
        <f aca="false">IF($F200="CO",SUMIFS($M:$M,$A:$A,$A200)/COUNTIFS($A:$A,$A200,$F:$F,"CO"),0)</f>
        <v>0</v>
      </c>
    </row>
    <row r="201" customFormat="false" ht="38.25" hidden="false" customHeight="false" outlineLevel="0" collapsed="false">
      <c r="A201" s="69" t="s">
        <v>843</v>
      </c>
      <c r="B201" s="64" t="n">
        <v>42928</v>
      </c>
      <c r="C201" s="86" t="s">
        <v>844</v>
      </c>
      <c r="D201" s="56" t="s">
        <v>845</v>
      </c>
      <c r="E201" s="53"/>
      <c r="F201" s="56" t="s">
        <v>24</v>
      </c>
      <c r="G201" s="87" t="s">
        <v>35</v>
      </c>
      <c r="H201" s="56" t="s">
        <v>240</v>
      </c>
      <c r="I201" s="53" t="s">
        <v>27</v>
      </c>
      <c r="J201" s="94" t="s">
        <v>68</v>
      </c>
      <c r="K201" s="64" t="n">
        <v>42937</v>
      </c>
      <c r="L201" s="64" t="n">
        <v>44763</v>
      </c>
      <c r="M201" s="88"/>
      <c r="N201" s="87" t="s">
        <v>47</v>
      </c>
      <c r="O201" s="59"/>
      <c r="P201" s="56" t="s">
        <v>846</v>
      </c>
      <c r="Q201" s="59"/>
      <c r="R201" s="66" t="n">
        <f aca="false">YEAR(K201)</f>
        <v>2017</v>
      </c>
      <c r="S201" s="124" t="n">
        <f aca="false">IF($F201="CO",SUMIFS($M:$M,$A:$A,$A201)/COUNTIFS($A:$A,$A201,$F:$F,"CO"),0)</f>
        <v>0</v>
      </c>
    </row>
    <row r="202" customFormat="false" ht="51" hidden="false" customHeight="false" outlineLevel="0" collapsed="false">
      <c r="A202" s="69" t="s">
        <v>847</v>
      </c>
      <c r="B202" s="64" t="n">
        <v>42758</v>
      </c>
      <c r="C202" s="86" t="s">
        <v>848</v>
      </c>
      <c r="D202" s="56" t="s">
        <v>849</v>
      </c>
      <c r="E202" s="53"/>
      <c r="F202" s="56" t="s">
        <v>24</v>
      </c>
      <c r="G202" s="56" t="s">
        <v>850</v>
      </c>
      <c r="H202" s="87" t="s">
        <v>851</v>
      </c>
      <c r="I202" s="56" t="s">
        <v>27</v>
      </c>
      <c r="J202" s="79" t="s">
        <v>852</v>
      </c>
      <c r="K202" s="64" t="n">
        <v>42800</v>
      </c>
      <c r="L202" s="64" t="n">
        <v>44626</v>
      </c>
      <c r="M202" s="65"/>
      <c r="N202" s="87" t="s">
        <v>47</v>
      </c>
      <c r="O202" s="53"/>
      <c r="P202" s="56" t="s">
        <v>40</v>
      </c>
      <c r="Q202" s="53"/>
      <c r="R202" s="53" t="n">
        <v>2019</v>
      </c>
      <c r="S202" s="54" t="n">
        <f aca="false">IF($F202="CO",SUMIFS($M:$M,$A:$A,$A202)/COUNTIFS($A:$A,$A202,$F:$F,"CO"),0)</f>
        <v>0</v>
      </c>
    </row>
    <row r="203" customFormat="false" ht="38.25" hidden="false" customHeight="false" outlineLevel="0" collapsed="false">
      <c r="A203" s="56" t="s">
        <v>853</v>
      </c>
      <c r="B203" s="64" t="n">
        <v>43395</v>
      </c>
      <c r="C203" s="85" t="s">
        <v>854</v>
      </c>
      <c r="D203" s="56" t="s">
        <v>855</v>
      </c>
      <c r="E203" s="53"/>
      <c r="F203" s="53" t="s">
        <v>24</v>
      </c>
      <c r="G203" s="56" t="s">
        <v>35</v>
      </c>
      <c r="H203" s="56" t="s">
        <v>856</v>
      </c>
      <c r="I203" s="56" t="s">
        <v>27</v>
      </c>
      <c r="J203" s="83" t="s">
        <v>46</v>
      </c>
      <c r="K203" s="64" t="n">
        <v>43399</v>
      </c>
      <c r="L203" s="64" t="n">
        <v>45225</v>
      </c>
      <c r="M203" s="88"/>
      <c r="N203" s="56" t="s">
        <v>47</v>
      </c>
      <c r="O203" s="59"/>
      <c r="P203" s="56" t="s">
        <v>97</v>
      </c>
      <c r="Q203" s="59"/>
      <c r="R203" s="53" t="n">
        <f aca="false">YEAR(K203)</f>
        <v>2018</v>
      </c>
      <c r="S203" s="54" t="n">
        <f aca="false">IF($F203="CO",SUMIFS($M:$M,$A:$A,$A203)/COUNTIFS($A:$A,$A203,$F:$F,"CO"),0)</f>
        <v>0</v>
      </c>
    </row>
    <row r="204" customFormat="false" ht="38.25" hidden="false" customHeight="false" outlineLevel="0" collapsed="false">
      <c r="A204" s="69" t="s">
        <v>857</v>
      </c>
      <c r="B204" s="64" t="n">
        <v>43727</v>
      </c>
      <c r="C204" s="100" t="s">
        <v>858</v>
      </c>
      <c r="D204" s="66" t="s">
        <v>859</v>
      </c>
      <c r="E204" s="59"/>
      <c r="F204" s="66" t="s">
        <v>24</v>
      </c>
      <c r="G204" s="69" t="s">
        <v>363</v>
      </c>
      <c r="H204" s="81" t="s">
        <v>364</v>
      </c>
      <c r="I204" s="81" t="s">
        <v>860</v>
      </c>
      <c r="J204" s="63" t="s">
        <v>861</v>
      </c>
      <c r="K204" s="64" t="n">
        <v>43768</v>
      </c>
      <c r="L204" s="64" t="n">
        <v>45595</v>
      </c>
      <c r="M204" s="59"/>
      <c r="N204" s="81" t="s">
        <v>364</v>
      </c>
      <c r="O204" s="59"/>
      <c r="P204" s="66" t="s">
        <v>30</v>
      </c>
      <c r="Q204" s="59"/>
      <c r="R204" s="53" t="n">
        <f aca="false">YEAR(K204)</f>
        <v>2019</v>
      </c>
      <c r="S204" s="54" t="n">
        <f aca="false">IF($F204="CO",SUMIFS($M:$M,$A:$A,$A204)/COUNTIFS($A:$A,$A204,$F:$F,"CO"),0)</f>
        <v>0</v>
      </c>
    </row>
    <row r="205" customFormat="false" ht="38.25" hidden="false" customHeight="false" outlineLevel="0" collapsed="false">
      <c r="A205" s="69" t="s">
        <v>862</v>
      </c>
      <c r="B205" s="64" t="n">
        <v>42892</v>
      </c>
      <c r="C205" s="98" t="s">
        <v>863</v>
      </c>
      <c r="D205" s="53" t="s">
        <v>864</v>
      </c>
      <c r="E205" s="59"/>
      <c r="F205" s="67" t="s">
        <v>24</v>
      </c>
      <c r="G205" s="81" t="s">
        <v>101</v>
      </c>
      <c r="H205" s="95" t="s">
        <v>865</v>
      </c>
      <c r="I205" s="67" t="s">
        <v>61</v>
      </c>
      <c r="J205" s="121" t="s">
        <v>866</v>
      </c>
      <c r="K205" s="64" t="n">
        <v>42912</v>
      </c>
      <c r="L205" s="64" t="n">
        <v>44738</v>
      </c>
      <c r="M205" s="65"/>
      <c r="N205" s="67" t="s">
        <v>47</v>
      </c>
      <c r="O205" s="59"/>
      <c r="P205" s="81" t="s">
        <v>40</v>
      </c>
      <c r="Q205" s="59"/>
      <c r="R205" s="53" t="n">
        <f aca="false">YEAR(K205)</f>
        <v>2017</v>
      </c>
      <c r="S205" s="54" t="n">
        <f aca="false">IF($F205="CO",SUMIFS($M:$M,$A:$A,$A205)/COUNTIFS($A:$A,$A205,$F:$F,"CO"),0)</f>
        <v>0</v>
      </c>
    </row>
    <row r="206" customFormat="false" ht="38.25" hidden="false" customHeight="false" outlineLevel="0" collapsed="false">
      <c r="A206" s="55" t="s">
        <v>867</v>
      </c>
      <c r="B206" s="64" t="n">
        <v>43971</v>
      </c>
      <c r="C206" s="206" t="s">
        <v>868</v>
      </c>
      <c r="D206" s="53" t="s">
        <v>869</v>
      </c>
      <c r="E206" s="59"/>
      <c r="F206" s="69" t="s">
        <v>24</v>
      </c>
      <c r="G206" s="67" t="s">
        <v>391</v>
      </c>
      <c r="H206" s="67" t="s">
        <v>870</v>
      </c>
      <c r="I206" s="67" t="s">
        <v>37</v>
      </c>
      <c r="J206" s="105" t="s">
        <v>871</v>
      </c>
      <c r="K206" s="64" t="n">
        <v>44280</v>
      </c>
      <c r="L206" s="64" t="n">
        <v>46106</v>
      </c>
      <c r="M206" s="59"/>
      <c r="N206" s="69" t="s">
        <v>872</v>
      </c>
      <c r="O206" s="59"/>
      <c r="P206" s="66" t="s">
        <v>468</v>
      </c>
      <c r="Q206" s="59"/>
      <c r="R206" s="53" t="n">
        <f aca="false">YEAR(K206)</f>
        <v>2021</v>
      </c>
      <c r="S206" s="54" t="n">
        <f aca="false">IF($F206="CO",SUMIFS($M:$M,$A:$A,$A206)/COUNTIFS($A:$A,$A206,$F:$F,"CO"),0)</f>
        <v>0</v>
      </c>
    </row>
    <row r="207" customFormat="false" ht="38.25" hidden="false" customHeight="false" outlineLevel="0" collapsed="false">
      <c r="A207" s="56" t="s">
        <v>873</v>
      </c>
      <c r="B207" s="64" t="n">
        <v>44014</v>
      </c>
      <c r="C207" s="83" t="s">
        <v>874</v>
      </c>
      <c r="D207" s="69" t="s">
        <v>875</v>
      </c>
      <c r="E207" s="59"/>
      <c r="F207" s="69" t="s">
        <v>24</v>
      </c>
      <c r="G207" s="66" t="s">
        <v>876</v>
      </c>
      <c r="H207" s="81" t="s">
        <v>877</v>
      </c>
      <c r="I207" s="56" t="s">
        <v>37</v>
      </c>
      <c r="J207" s="83" t="s">
        <v>878</v>
      </c>
      <c r="K207" s="64" t="n">
        <v>44089</v>
      </c>
      <c r="L207" s="64" t="n">
        <v>45915</v>
      </c>
      <c r="M207" s="65"/>
      <c r="N207" s="69" t="s">
        <v>879</v>
      </c>
      <c r="O207" s="59"/>
      <c r="P207" s="69" t="s">
        <v>880</v>
      </c>
      <c r="Q207" s="59"/>
      <c r="R207" s="53" t="n">
        <v>2019</v>
      </c>
      <c r="S207" s="59" t="n">
        <f aca="false">IF($F207="CO",SUMIFS($M:$M,$A:$A,$A207)/COUNTIFS($A:$A,$A207,$F:$F,"CO"),0)</f>
        <v>0</v>
      </c>
    </row>
    <row r="208" customFormat="false" ht="38.25" hidden="false" customHeight="false" outlineLevel="0" collapsed="false">
      <c r="A208" s="56" t="s">
        <v>881</v>
      </c>
      <c r="B208" s="64" t="n">
        <v>43679</v>
      </c>
      <c r="C208" s="83" t="s">
        <v>882</v>
      </c>
      <c r="D208" s="84" t="s">
        <v>883</v>
      </c>
      <c r="E208" s="59"/>
      <c r="F208" s="53" t="s">
        <v>24</v>
      </c>
      <c r="G208" s="53" t="s">
        <v>363</v>
      </c>
      <c r="H208" s="53" t="s">
        <v>568</v>
      </c>
      <c r="I208" s="53" t="s">
        <v>37</v>
      </c>
      <c r="J208" s="207" t="s">
        <v>884</v>
      </c>
      <c r="K208" s="64" t="n">
        <v>43818</v>
      </c>
      <c r="L208" s="64" t="n">
        <v>44184</v>
      </c>
      <c r="M208" s="65"/>
      <c r="N208" s="69" t="s">
        <v>568</v>
      </c>
      <c r="O208" s="59"/>
      <c r="P208" s="56" t="s">
        <v>69</v>
      </c>
      <c r="Q208" s="53"/>
      <c r="R208" s="66" t="n">
        <f aca="false">YEAR(K208)</f>
        <v>2019</v>
      </c>
      <c r="S208" s="124" t="n">
        <f aca="false">IF($F208="CO",SUMIFS($M:$M,$A:$A,$A208)/COUNTIFS($A:$A,$A208,$F:$F,"CO"),0)</f>
        <v>0</v>
      </c>
    </row>
    <row r="209" customFormat="false" ht="38.25" hidden="false" customHeight="false" outlineLevel="0" collapsed="false">
      <c r="A209" s="69" t="s">
        <v>885</v>
      </c>
      <c r="B209" s="64" t="n">
        <v>42828</v>
      </c>
      <c r="C209" s="86" t="s">
        <v>886</v>
      </c>
      <c r="D209" s="56" t="s">
        <v>887</v>
      </c>
      <c r="E209" s="53"/>
      <c r="F209" s="53" t="s">
        <v>24</v>
      </c>
      <c r="G209" s="56" t="s">
        <v>59</v>
      </c>
      <c r="H209" s="56" t="s">
        <v>666</v>
      </c>
      <c r="I209" s="53" t="s">
        <v>27</v>
      </c>
      <c r="J209" s="94" t="s">
        <v>68</v>
      </c>
      <c r="K209" s="64" t="n">
        <v>42836</v>
      </c>
      <c r="L209" s="64" t="n">
        <v>44662</v>
      </c>
      <c r="M209" s="65"/>
      <c r="N209" s="87" t="s">
        <v>47</v>
      </c>
      <c r="O209" s="53"/>
      <c r="P209" s="56" t="s">
        <v>888</v>
      </c>
      <c r="Q209" s="53"/>
      <c r="R209" s="53" t="n">
        <f aca="false">YEAR(K209)</f>
        <v>2017</v>
      </c>
      <c r="S209" s="54" t="n">
        <f aca="false">IF($F209="CO",SUMIFS($M:$M,$A:$A,$A209)/COUNTIFS($A:$A,$A209,$F:$F,"CO"),0)</f>
        <v>0</v>
      </c>
    </row>
    <row r="210" customFormat="false" ht="38.25" hidden="false" customHeight="false" outlineLevel="0" collapsed="false">
      <c r="A210" s="69" t="s">
        <v>889</v>
      </c>
      <c r="B210" s="64" t="n">
        <v>42797</v>
      </c>
      <c r="C210" s="86" t="s">
        <v>890</v>
      </c>
      <c r="D210" s="53" t="s">
        <v>891</v>
      </c>
      <c r="E210" s="53"/>
      <c r="F210" s="56" t="s">
        <v>24</v>
      </c>
      <c r="G210" s="56" t="s">
        <v>35</v>
      </c>
      <c r="H210" s="87" t="s">
        <v>892</v>
      </c>
      <c r="I210" s="87" t="s">
        <v>27</v>
      </c>
      <c r="J210" s="79" t="s">
        <v>115</v>
      </c>
      <c r="K210" s="64" t="n">
        <v>42814</v>
      </c>
      <c r="L210" s="64" t="n">
        <v>44640</v>
      </c>
      <c r="M210" s="88"/>
      <c r="N210" s="87" t="s">
        <v>47</v>
      </c>
      <c r="O210" s="59"/>
      <c r="P210" s="56" t="s">
        <v>40</v>
      </c>
      <c r="Q210" s="67"/>
      <c r="R210" s="53" t="n">
        <f aca="false">YEAR(K210)</f>
        <v>2017</v>
      </c>
      <c r="S210" s="54" t="n">
        <f aca="false">IF($F210="CO",SUMIFS($M:$M,$A:$A,$A210)/COUNTIFS($A:$A,$A210,$F:$F,"CO"),0)</f>
        <v>0</v>
      </c>
    </row>
    <row r="211" customFormat="false" ht="65.1" hidden="false" customHeight="true" outlineLevel="0" collapsed="false">
      <c r="A211" s="92" t="s">
        <v>893</v>
      </c>
      <c r="B211" s="64" t="n">
        <v>43537</v>
      </c>
      <c r="C211" s="86" t="s">
        <v>894</v>
      </c>
      <c r="D211" s="56" t="s">
        <v>895</v>
      </c>
      <c r="E211" s="53"/>
      <c r="F211" s="56" t="s">
        <v>24</v>
      </c>
      <c r="G211" s="56" t="s">
        <v>59</v>
      </c>
      <c r="H211" s="56" t="s">
        <v>896</v>
      </c>
      <c r="I211" s="56" t="s">
        <v>84</v>
      </c>
      <c r="J211" s="79" t="s">
        <v>46</v>
      </c>
      <c r="K211" s="64" t="n">
        <v>43583</v>
      </c>
      <c r="L211" s="64" t="n">
        <v>45410</v>
      </c>
      <c r="M211" s="88"/>
      <c r="N211" s="85" t="s">
        <v>47</v>
      </c>
      <c r="O211" s="59"/>
      <c r="P211" s="56" t="s">
        <v>323</v>
      </c>
      <c r="Q211" s="67"/>
      <c r="R211" s="53" t="n">
        <f aca="false">YEAR(K211)</f>
        <v>2019</v>
      </c>
      <c r="S211" s="54" t="n">
        <f aca="false">IF($F211="CO",SUMIFS($M:$M,$A:$A,$A211)/COUNTIFS($A:$A,$A211,$F:$F,"CO"),0)</f>
        <v>0</v>
      </c>
    </row>
    <row r="212" customFormat="false" ht="38.25" hidden="false" customHeight="false" outlineLevel="0" collapsed="false">
      <c r="A212" s="56" t="s">
        <v>897</v>
      </c>
      <c r="B212" s="64" t="n">
        <v>44057</v>
      </c>
      <c r="C212" s="98" t="s">
        <v>898</v>
      </c>
      <c r="D212" s="69" t="s">
        <v>899</v>
      </c>
      <c r="E212" s="59"/>
      <c r="F212" s="69" t="s">
        <v>24</v>
      </c>
      <c r="G212" s="69" t="s">
        <v>59</v>
      </c>
      <c r="H212" s="69" t="s">
        <v>900</v>
      </c>
      <c r="I212" s="69" t="s">
        <v>27</v>
      </c>
      <c r="J212" s="83" t="s">
        <v>46</v>
      </c>
      <c r="K212" s="64" t="n">
        <v>44124</v>
      </c>
      <c r="L212" s="64" t="n">
        <v>45950</v>
      </c>
      <c r="M212" s="65"/>
      <c r="N212" s="87" t="s">
        <v>47</v>
      </c>
      <c r="O212" s="149"/>
      <c r="P212" s="69" t="s">
        <v>97</v>
      </c>
      <c r="Q212" s="149"/>
      <c r="R212" s="53" t="n">
        <f aca="false">YEAR(K212)</f>
        <v>2020</v>
      </c>
      <c r="S212" s="54" t="n">
        <f aca="false">IF($F212="CO",SUMIFS($M:$M,$A:$A,$A212)/COUNTIFS($A:$A,$A212,$F:$F,"CO"),0)</f>
        <v>0</v>
      </c>
    </row>
    <row r="213" customFormat="false" ht="65.1" hidden="false" customHeight="true" outlineLevel="0" collapsed="false">
      <c r="A213" s="56" t="s">
        <v>901</v>
      </c>
      <c r="B213" s="64" t="n">
        <v>43798</v>
      </c>
      <c r="C213" s="86" t="s">
        <v>902</v>
      </c>
      <c r="D213" s="56" t="s">
        <v>903</v>
      </c>
      <c r="E213" s="59"/>
      <c r="F213" s="56" t="s">
        <v>24</v>
      </c>
      <c r="G213" s="56" t="s">
        <v>35</v>
      </c>
      <c r="H213" s="63" t="s">
        <v>892</v>
      </c>
      <c r="I213" s="56" t="s">
        <v>27</v>
      </c>
      <c r="J213" s="83" t="s">
        <v>46</v>
      </c>
      <c r="K213" s="64" t="n">
        <v>43783</v>
      </c>
      <c r="L213" s="64" t="n">
        <v>45610</v>
      </c>
      <c r="M213" s="65"/>
      <c r="N213" s="69" t="s">
        <v>904</v>
      </c>
      <c r="O213" s="59"/>
      <c r="P213" s="56" t="s">
        <v>40</v>
      </c>
      <c r="Q213" s="53"/>
      <c r="R213" s="59"/>
      <c r="S213" s="59"/>
    </row>
    <row r="214" customFormat="false" ht="38.25" hidden="false" customHeight="false" outlineLevel="0" collapsed="false">
      <c r="A214" s="92" t="s">
        <v>905</v>
      </c>
      <c r="B214" s="64" t="n">
        <v>43549</v>
      </c>
      <c r="C214" s="86" t="s">
        <v>906</v>
      </c>
      <c r="D214" s="53" t="s">
        <v>907</v>
      </c>
      <c r="E214" s="59"/>
      <c r="F214" s="53" t="s">
        <v>24</v>
      </c>
      <c r="G214" s="53" t="s">
        <v>59</v>
      </c>
      <c r="H214" s="56" t="s">
        <v>558</v>
      </c>
      <c r="I214" s="53" t="s">
        <v>27</v>
      </c>
      <c r="J214" s="79" t="s">
        <v>46</v>
      </c>
      <c r="K214" s="64" t="n">
        <v>43560</v>
      </c>
      <c r="L214" s="64" t="n">
        <v>45387</v>
      </c>
      <c r="M214" s="88"/>
      <c r="N214" s="53" t="s">
        <v>47</v>
      </c>
      <c r="O214" s="59"/>
      <c r="P214" s="53" t="s">
        <v>323</v>
      </c>
      <c r="Q214" s="59"/>
      <c r="R214" s="53" t="n">
        <f aca="false">YEAR(K214)</f>
        <v>2019</v>
      </c>
      <c r="S214" s="54"/>
    </row>
    <row r="215" customFormat="false" ht="125.1" hidden="false" customHeight="true" outlineLevel="0" collapsed="false">
      <c r="A215" s="141" t="s">
        <v>908</v>
      </c>
      <c r="B215" s="64" t="n">
        <v>42830</v>
      </c>
      <c r="C215" s="86" t="s">
        <v>909</v>
      </c>
      <c r="D215" s="56" t="s">
        <v>910</v>
      </c>
      <c r="E215" s="53"/>
      <c r="F215" s="53" t="s">
        <v>24</v>
      </c>
      <c r="G215" s="56" t="s">
        <v>59</v>
      </c>
      <c r="H215" s="56" t="s">
        <v>114</v>
      </c>
      <c r="I215" s="53" t="s">
        <v>27</v>
      </c>
      <c r="J215" s="94" t="s">
        <v>68</v>
      </c>
      <c r="K215" s="64" t="n">
        <v>42838</v>
      </c>
      <c r="L215" s="64" t="n">
        <v>44664</v>
      </c>
      <c r="M215" s="65"/>
      <c r="N215" s="87" t="s">
        <v>47</v>
      </c>
      <c r="O215" s="53"/>
      <c r="P215" s="56" t="s">
        <v>110</v>
      </c>
      <c r="Q215" s="53"/>
      <c r="R215" s="53" t="n">
        <f aca="false">YEAR(K215)</f>
        <v>2017</v>
      </c>
      <c r="S215" s="54" t="n">
        <f aca="false">IF($F215="CO",SUMIFS($M:$M,$A:$A,$A215)/COUNTIFS($A:$A,$A215,$F:$F,"CO"),0)</f>
        <v>0</v>
      </c>
    </row>
    <row r="216" customFormat="false" ht="51" hidden="false" customHeight="false" outlineLevel="0" collapsed="false">
      <c r="A216" s="56" t="s">
        <v>911</v>
      </c>
      <c r="B216" s="64" t="n">
        <v>43171</v>
      </c>
      <c r="C216" s="86" t="s">
        <v>912</v>
      </c>
      <c r="D216" s="56" t="s">
        <v>913</v>
      </c>
      <c r="E216" s="53"/>
      <c r="F216" s="56" t="s">
        <v>24</v>
      </c>
      <c r="G216" s="56" t="s">
        <v>35</v>
      </c>
      <c r="H216" s="87" t="s">
        <v>340</v>
      </c>
      <c r="I216" s="53" t="s">
        <v>84</v>
      </c>
      <c r="J216" s="94" t="s">
        <v>68</v>
      </c>
      <c r="K216" s="64" t="n">
        <v>43180</v>
      </c>
      <c r="L216" s="64" t="n">
        <v>45006</v>
      </c>
      <c r="M216" s="88"/>
      <c r="N216" s="87" t="s">
        <v>47</v>
      </c>
      <c r="O216" s="59"/>
      <c r="P216" s="56" t="s">
        <v>40</v>
      </c>
      <c r="Q216" s="59"/>
      <c r="R216" s="53"/>
      <c r="S216" s="54" t="n">
        <f aca="false">IF($F216="CO",SUMIFS($M:$M,$A:$A,$A216)/COUNTIFS($A:$A,$A216,$F:$F,"CO"),0)</f>
        <v>0</v>
      </c>
    </row>
    <row r="217" customFormat="false" ht="25.5" hidden="false" customHeight="false" outlineLevel="0" collapsed="false">
      <c r="A217" s="208" t="s">
        <v>914</v>
      </c>
      <c r="B217" s="209" t="n">
        <v>44153</v>
      </c>
      <c r="C217" s="210" t="s">
        <v>915</v>
      </c>
      <c r="D217" s="211" t="s">
        <v>916</v>
      </c>
      <c r="E217" s="212"/>
      <c r="F217" s="213" t="s">
        <v>24</v>
      </c>
      <c r="G217" s="211" t="s">
        <v>59</v>
      </c>
      <c r="H217" s="214" t="s">
        <v>114</v>
      </c>
      <c r="I217" s="213" t="s">
        <v>84</v>
      </c>
      <c r="J217" s="215" t="s">
        <v>68</v>
      </c>
      <c r="K217" s="209" t="n">
        <v>44218</v>
      </c>
      <c r="L217" s="209" t="n">
        <v>46044</v>
      </c>
      <c r="M217" s="212"/>
      <c r="N217" s="213" t="s">
        <v>47</v>
      </c>
      <c r="O217" s="212"/>
      <c r="P217" s="213" t="s">
        <v>30</v>
      </c>
      <c r="Q217" s="212"/>
      <c r="R217" s="53" t="n">
        <f aca="false">YEAR(K217)</f>
        <v>2021</v>
      </c>
      <c r="S217" s="54" t="n">
        <f aca="false">IF($F217="CO",SUMIFS($M:$M,$A:$A,$A217)/COUNTIFS($A:$A,$A217,$F:$F,"CO"),0)</f>
        <v>0</v>
      </c>
    </row>
    <row r="218" customFormat="false" ht="51" hidden="false" customHeight="false" outlineLevel="0" collapsed="false">
      <c r="A218" s="69" t="s">
        <v>917</v>
      </c>
      <c r="B218" s="64" t="n">
        <v>42937</v>
      </c>
      <c r="C218" s="86" t="s">
        <v>918</v>
      </c>
      <c r="D218" s="56" t="s">
        <v>919</v>
      </c>
      <c r="E218" s="53"/>
      <c r="F218" s="56" t="s">
        <v>24</v>
      </c>
      <c r="G218" s="53" t="s">
        <v>35</v>
      </c>
      <c r="H218" s="56" t="s">
        <v>240</v>
      </c>
      <c r="I218" s="53" t="s">
        <v>27</v>
      </c>
      <c r="J218" s="94" t="s">
        <v>68</v>
      </c>
      <c r="K218" s="64" t="n">
        <v>42950</v>
      </c>
      <c r="L218" s="64" t="n">
        <v>44776</v>
      </c>
      <c r="M218" s="65"/>
      <c r="N218" s="87" t="s">
        <v>47</v>
      </c>
      <c r="O218" s="53"/>
      <c r="P218" s="56" t="s">
        <v>40</v>
      </c>
      <c r="Q218" s="53"/>
      <c r="R218" s="53" t="n">
        <v>2019</v>
      </c>
      <c r="S218" s="59"/>
    </row>
    <row r="219" customFormat="false" ht="76.5" hidden="false" customHeight="false" outlineLevel="0" collapsed="false">
      <c r="A219" s="56" t="s">
        <v>920</v>
      </c>
      <c r="B219" s="64" t="n">
        <v>42803</v>
      </c>
      <c r="C219" s="98" t="s">
        <v>921</v>
      </c>
      <c r="D219" s="53" t="s">
        <v>922</v>
      </c>
      <c r="E219" s="53"/>
      <c r="F219" s="53" t="s">
        <v>24</v>
      </c>
      <c r="G219" s="53" t="s">
        <v>59</v>
      </c>
      <c r="H219" s="53" t="s">
        <v>114</v>
      </c>
      <c r="I219" s="53" t="s">
        <v>27</v>
      </c>
      <c r="J219" s="83" t="s">
        <v>158</v>
      </c>
      <c r="K219" s="64" t="n">
        <v>42815</v>
      </c>
      <c r="L219" s="64" t="n">
        <v>44641</v>
      </c>
      <c r="M219" s="65"/>
      <c r="N219" s="66" t="s">
        <v>47</v>
      </c>
      <c r="O219" s="53"/>
      <c r="P219" s="53" t="s">
        <v>30</v>
      </c>
      <c r="Q219" s="53"/>
      <c r="R219" s="53" t="n">
        <f aca="false">YEAR(K219)</f>
        <v>2017</v>
      </c>
      <c r="S219" s="54" t="n">
        <f aca="false">IF($F219="CO",SUMIFS($M:$M,$A:$A,$A219)/COUNTIFS($A:$A,$A219,$F:$F,"CO"),0)</f>
        <v>0</v>
      </c>
    </row>
    <row r="220" customFormat="false" ht="25.5" hidden="false" customHeight="false" outlineLevel="0" collapsed="false">
      <c r="A220" s="56" t="s">
        <v>923</v>
      </c>
      <c r="B220" s="64" t="n">
        <v>43467</v>
      </c>
      <c r="C220" s="86" t="s">
        <v>924</v>
      </c>
      <c r="D220" s="56" t="s">
        <v>925</v>
      </c>
      <c r="E220" s="53"/>
      <c r="F220" s="56" t="s">
        <v>24</v>
      </c>
      <c r="G220" s="56" t="s">
        <v>101</v>
      </c>
      <c r="H220" s="56" t="s">
        <v>421</v>
      </c>
      <c r="I220" s="56" t="s">
        <v>84</v>
      </c>
      <c r="J220" s="94" t="s">
        <v>926</v>
      </c>
      <c r="K220" s="64" t="n">
        <v>43593</v>
      </c>
      <c r="L220" s="64" t="n">
        <v>45420</v>
      </c>
      <c r="M220" s="88"/>
      <c r="N220" s="56" t="s">
        <v>120</v>
      </c>
      <c r="O220" s="59"/>
      <c r="P220" s="56" t="s">
        <v>121</v>
      </c>
      <c r="Q220" s="59"/>
      <c r="R220" s="53" t="n">
        <f aca="false">YEAR(K220)</f>
        <v>2019</v>
      </c>
      <c r="S220" s="54" t="n">
        <f aca="false">IF($F220="CO",SUMIFS($M:$M,$A:$A,$A220)/COUNTIFS($A:$A,$A220,$F:$F,"CO"),0)</f>
        <v>0</v>
      </c>
    </row>
    <row r="221" customFormat="false" ht="51" hidden="false" customHeight="false" outlineLevel="0" collapsed="false">
      <c r="A221" s="56" t="s">
        <v>927</v>
      </c>
      <c r="B221" s="64" t="n">
        <v>43798</v>
      </c>
      <c r="C221" s="98" t="s">
        <v>928</v>
      </c>
      <c r="D221" s="216" t="s">
        <v>929</v>
      </c>
      <c r="E221" s="59"/>
      <c r="F221" s="216" t="s">
        <v>24</v>
      </c>
      <c r="G221" s="216" t="s">
        <v>391</v>
      </c>
      <c r="H221" s="216" t="s">
        <v>461</v>
      </c>
      <c r="I221" s="216" t="s">
        <v>27</v>
      </c>
      <c r="J221" s="104" t="s">
        <v>46</v>
      </c>
      <c r="K221" s="64" t="n">
        <v>43805</v>
      </c>
      <c r="L221" s="64" t="n">
        <v>45632</v>
      </c>
      <c r="M221" s="65"/>
      <c r="N221" s="56" t="s">
        <v>231</v>
      </c>
      <c r="O221" s="59"/>
      <c r="P221" s="216" t="s">
        <v>40</v>
      </c>
      <c r="Q221" s="59"/>
      <c r="R221" s="66" t="n">
        <f aca="false">YEAR(K221)</f>
        <v>2019</v>
      </c>
      <c r="S221" s="54" t="n">
        <f aca="false">IF($F221="CO",SUMIFS($M:$M,$A:$A,$A221)/COUNTIFS($A:$A,$A221,$F:$F,"CO"),0)</f>
        <v>0</v>
      </c>
    </row>
    <row r="222" customFormat="false" ht="89.25" hidden="false" customHeight="false" outlineLevel="0" collapsed="false">
      <c r="A222" s="56" t="s">
        <v>930</v>
      </c>
      <c r="B222" s="64" t="n">
        <v>43116</v>
      </c>
      <c r="C222" s="85" t="s">
        <v>931</v>
      </c>
      <c r="D222" s="56" t="s">
        <v>932</v>
      </c>
      <c r="E222" s="53"/>
      <c r="F222" s="53" t="s">
        <v>24</v>
      </c>
      <c r="G222" s="56" t="s">
        <v>73</v>
      </c>
      <c r="H222" s="87" t="s">
        <v>808</v>
      </c>
      <c r="I222" s="56" t="s">
        <v>27</v>
      </c>
      <c r="J222" s="83" t="s">
        <v>46</v>
      </c>
      <c r="K222" s="64" t="n">
        <v>43131</v>
      </c>
      <c r="L222" s="64" t="n">
        <v>44957</v>
      </c>
      <c r="M222" s="88"/>
      <c r="N222" s="87" t="s">
        <v>47</v>
      </c>
      <c r="O222" s="59"/>
      <c r="P222" s="56" t="s">
        <v>789</v>
      </c>
      <c r="Q222" s="59"/>
      <c r="R222" s="59"/>
      <c r="S222" s="59"/>
    </row>
    <row r="223" customFormat="false" ht="114.75" hidden="false" customHeight="false" outlineLevel="0" collapsed="false">
      <c r="A223" s="53" t="s">
        <v>933</v>
      </c>
      <c r="B223" s="64" t="n">
        <v>42459</v>
      </c>
      <c r="C223" s="93" t="s">
        <v>934</v>
      </c>
      <c r="D223" s="84" t="s">
        <v>935</v>
      </c>
      <c r="E223" s="53"/>
      <c r="F223" s="67" t="s">
        <v>24</v>
      </c>
      <c r="G223" s="53" t="s">
        <v>44</v>
      </c>
      <c r="H223" s="84" t="s">
        <v>45</v>
      </c>
      <c r="I223" s="67" t="s">
        <v>27</v>
      </c>
      <c r="J223" s="94" t="s">
        <v>158</v>
      </c>
      <c r="K223" s="64" t="n">
        <v>42479</v>
      </c>
      <c r="L223" s="64" t="n">
        <v>44305</v>
      </c>
      <c r="M223" s="88"/>
      <c r="N223" s="67" t="s">
        <v>47</v>
      </c>
      <c r="O223" s="59"/>
      <c r="P223" s="84" t="s">
        <v>30</v>
      </c>
      <c r="Q223" s="59"/>
      <c r="R223" s="59"/>
      <c r="S223" s="59"/>
    </row>
    <row r="224" customFormat="false" ht="102" hidden="false" customHeight="false" outlineLevel="0" collapsed="false">
      <c r="A224" s="66" t="s">
        <v>936</v>
      </c>
      <c r="B224" s="64" t="n">
        <v>42605</v>
      </c>
      <c r="C224" s="98" t="s">
        <v>937</v>
      </c>
      <c r="D224" s="53" t="s">
        <v>938</v>
      </c>
      <c r="E224" s="53"/>
      <c r="F224" s="67" t="s">
        <v>24</v>
      </c>
      <c r="G224" s="53" t="s">
        <v>59</v>
      </c>
      <c r="H224" s="53" t="s">
        <v>114</v>
      </c>
      <c r="I224" s="67" t="s">
        <v>27</v>
      </c>
      <c r="J224" s="94" t="s">
        <v>158</v>
      </c>
      <c r="K224" s="64" t="n">
        <v>42618</v>
      </c>
      <c r="L224" s="64" t="n">
        <v>44444</v>
      </c>
      <c r="M224" s="88"/>
      <c r="N224" s="67" t="s">
        <v>47</v>
      </c>
      <c r="O224" s="59"/>
      <c r="P224" s="53" t="s">
        <v>30</v>
      </c>
      <c r="Q224" s="59"/>
      <c r="R224" s="53" t="n">
        <f aca="false">YEAR(K224)</f>
        <v>2016</v>
      </c>
      <c r="S224" s="54" t="n">
        <f aca="false">IF($F224="CO",SUMIFS($M:$M,$A:$A,$A224)/COUNTIFS($A:$A,$A224,$F:$F,"CO"),0)</f>
        <v>0</v>
      </c>
    </row>
    <row r="225" customFormat="false" ht="89.25" hidden="false" customHeight="false" outlineLevel="0" collapsed="false">
      <c r="A225" s="87" t="s">
        <v>939</v>
      </c>
      <c r="B225" s="95" t="n">
        <v>40347</v>
      </c>
      <c r="C225" s="94" t="s">
        <v>940</v>
      </c>
      <c r="D225" s="53"/>
      <c r="E225" s="63"/>
      <c r="F225" s="91" t="s">
        <v>24</v>
      </c>
      <c r="G225" s="84" t="s">
        <v>73</v>
      </c>
      <c r="H225" s="95" t="s">
        <v>941</v>
      </c>
      <c r="I225" s="95" t="s">
        <v>188</v>
      </c>
      <c r="J225" s="94" t="s">
        <v>942</v>
      </c>
      <c r="K225" s="95" t="n">
        <v>40436</v>
      </c>
      <c r="L225" s="95" t="s">
        <v>943</v>
      </c>
      <c r="M225" s="217"/>
      <c r="N225" s="81" t="s">
        <v>944</v>
      </c>
      <c r="O225" s="63"/>
      <c r="P225" s="81" t="s">
        <v>150</v>
      </c>
      <c r="Q225" s="81" t="s">
        <v>945</v>
      </c>
      <c r="R225" s="53" t="n">
        <f aca="false">YEAR(K225)</f>
        <v>2010</v>
      </c>
      <c r="S225" s="54" t="n">
        <f aca="false">IF($F225="CO",SUMIFS($M:$M,$A:$A,$A225)/COUNTIFS($A:$A,$A225,$F:$F,"CO"),0)</f>
        <v>0</v>
      </c>
    </row>
    <row r="226" customFormat="false" ht="38.25" hidden="false" customHeight="true" outlineLevel="0" collapsed="false">
      <c r="A226" s="56" t="s">
        <v>946</v>
      </c>
      <c r="B226" s="64" t="n">
        <v>43671</v>
      </c>
      <c r="C226" s="79" t="s">
        <v>947</v>
      </c>
      <c r="D226" s="56" t="s">
        <v>948</v>
      </c>
      <c r="E226" s="59"/>
      <c r="F226" s="53" t="s">
        <v>24</v>
      </c>
      <c r="G226" s="53" t="s">
        <v>508</v>
      </c>
      <c r="H226" s="53" t="s">
        <v>949</v>
      </c>
      <c r="I226" s="53" t="s">
        <v>27</v>
      </c>
      <c r="J226" s="121" t="s">
        <v>950</v>
      </c>
      <c r="K226" s="64" t="n">
        <v>43686</v>
      </c>
      <c r="L226" s="64" t="n">
        <v>45513</v>
      </c>
      <c r="M226" s="65"/>
      <c r="N226" s="66" t="s">
        <v>47</v>
      </c>
      <c r="O226" s="59"/>
      <c r="P226" s="53" t="s">
        <v>30</v>
      </c>
      <c r="Q226" s="59"/>
      <c r="R226" s="59"/>
      <c r="S226" s="59"/>
    </row>
    <row r="227" customFormat="false" ht="51" hidden="false" customHeight="false" outlineLevel="0" collapsed="false">
      <c r="A227" s="56" t="s">
        <v>951</v>
      </c>
      <c r="B227" s="64" t="n">
        <v>43550</v>
      </c>
      <c r="C227" s="86" t="s">
        <v>952</v>
      </c>
      <c r="D227" s="56" t="s">
        <v>953</v>
      </c>
      <c r="E227" s="59"/>
      <c r="F227" s="56" t="s">
        <v>24</v>
      </c>
      <c r="G227" s="56" t="s">
        <v>59</v>
      </c>
      <c r="H227" s="56" t="s">
        <v>558</v>
      </c>
      <c r="I227" s="56" t="s">
        <v>954</v>
      </c>
      <c r="J227" s="94" t="s">
        <v>955</v>
      </c>
      <c r="K227" s="95" t="n">
        <v>43563</v>
      </c>
      <c r="L227" s="95" t="n">
        <v>45390</v>
      </c>
      <c r="M227" s="96"/>
      <c r="N227" s="67" t="s">
        <v>47</v>
      </c>
      <c r="O227" s="97"/>
      <c r="P227" s="67" t="s">
        <v>97</v>
      </c>
      <c r="Q227" s="67"/>
      <c r="R227" s="59"/>
      <c r="S227" s="59"/>
    </row>
    <row r="228" customFormat="false" ht="76.5" hidden="false" customHeight="false" outlineLevel="0" collapsed="false">
      <c r="A228" s="56" t="s">
        <v>956</v>
      </c>
      <c r="B228" s="64" t="n">
        <v>43424</v>
      </c>
      <c r="C228" s="86" t="s">
        <v>957</v>
      </c>
      <c r="D228" s="56" t="s">
        <v>958</v>
      </c>
      <c r="E228" s="59"/>
      <c r="F228" s="56" t="s">
        <v>24</v>
      </c>
      <c r="G228" s="56" t="s">
        <v>101</v>
      </c>
      <c r="H228" s="56" t="s">
        <v>959</v>
      </c>
      <c r="I228" s="56" t="s">
        <v>84</v>
      </c>
      <c r="J228" s="94" t="s">
        <v>960</v>
      </c>
      <c r="K228" s="95" t="n">
        <v>43480</v>
      </c>
      <c r="L228" s="95" t="n">
        <v>45306</v>
      </c>
      <c r="M228" s="96"/>
      <c r="N228" s="56" t="s">
        <v>47</v>
      </c>
      <c r="O228" s="59"/>
      <c r="P228" s="56" t="s">
        <v>40</v>
      </c>
      <c r="Q228" s="67"/>
      <c r="R228" s="53" t="n">
        <f aca="false">YEAR(K228)</f>
        <v>2019</v>
      </c>
      <c r="S228" s="54" t="n">
        <f aca="false">IF($F228="CO",SUMIFS($M:$M,$A:$A,$A228)/COUNTIFS($A:$A,$A228,$F:$F,"CO"),0)</f>
        <v>0</v>
      </c>
    </row>
    <row r="229" customFormat="false" ht="38.25" hidden="false" customHeight="false" outlineLevel="0" collapsed="false">
      <c r="A229" s="67" t="s">
        <v>961</v>
      </c>
      <c r="B229" s="95" t="n">
        <v>42306</v>
      </c>
      <c r="C229" s="94" t="s">
        <v>962</v>
      </c>
      <c r="D229" s="53" t="s">
        <v>963</v>
      </c>
      <c r="E229" s="56"/>
      <c r="F229" s="67" t="s">
        <v>24</v>
      </c>
      <c r="G229" s="67" t="s">
        <v>35</v>
      </c>
      <c r="H229" s="67" t="s">
        <v>964</v>
      </c>
      <c r="I229" s="67" t="s">
        <v>27</v>
      </c>
      <c r="J229" s="94" t="s">
        <v>965</v>
      </c>
      <c r="K229" s="95" t="n">
        <v>42340</v>
      </c>
      <c r="L229" s="95" t="n">
        <v>44167</v>
      </c>
      <c r="M229" s="96"/>
      <c r="N229" s="67" t="s">
        <v>47</v>
      </c>
      <c r="O229" s="97"/>
      <c r="P229" s="67" t="s">
        <v>97</v>
      </c>
      <c r="Q229" s="67"/>
      <c r="R229" s="53" t="n">
        <f aca="false">YEAR(K229)</f>
        <v>2015</v>
      </c>
      <c r="S229" s="54" t="n">
        <f aca="false">IF($F229="CO",SUMIFS($M:$M,$A:$A,$A229)/COUNTIFS($A:$A,$A229,$F:$F,"CO"),0)</f>
        <v>0</v>
      </c>
    </row>
    <row r="230" customFormat="false" ht="89.25" hidden="false" customHeight="false" outlineLevel="0" collapsed="false">
      <c r="A230" s="56" t="s">
        <v>966</v>
      </c>
      <c r="B230" s="64" t="n">
        <v>43994</v>
      </c>
      <c r="C230" s="98" t="s">
        <v>967</v>
      </c>
      <c r="D230" s="69" t="s">
        <v>968</v>
      </c>
      <c r="E230" s="59"/>
      <c r="F230" s="69" t="s">
        <v>24</v>
      </c>
      <c r="G230" s="69" t="s">
        <v>59</v>
      </c>
      <c r="H230" s="67" t="s">
        <v>969</v>
      </c>
      <c r="I230" s="67" t="s">
        <v>61</v>
      </c>
      <c r="J230" s="121" t="s">
        <v>970</v>
      </c>
      <c r="K230" s="64" t="n">
        <v>44110</v>
      </c>
      <c r="L230" s="64" t="n">
        <v>45936</v>
      </c>
      <c r="M230" s="65"/>
      <c r="N230" s="87" t="s">
        <v>47</v>
      </c>
      <c r="O230" s="59"/>
      <c r="P230" s="69" t="s">
        <v>97</v>
      </c>
      <c r="Q230" s="59"/>
      <c r="R230" s="59"/>
      <c r="S230" s="59"/>
    </row>
    <row r="231" customFormat="false" ht="51" hidden="false" customHeight="false" outlineLevel="0" collapsed="false">
      <c r="A231" s="56" t="s">
        <v>971</v>
      </c>
      <c r="B231" s="64" t="n">
        <v>43138</v>
      </c>
      <c r="C231" s="79" t="s">
        <v>972</v>
      </c>
      <c r="D231" s="56" t="s">
        <v>973</v>
      </c>
      <c r="E231" s="53"/>
      <c r="F231" s="56" t="s">
        <v>24</v>
      </c>
      <c r="G231" s="56" t="s">
        <v>974</v>
      </c>
      <c r="H231" s="87" t="s">
        <v>441</v>
      </c>
      <c r="I231" s="56" t="s">
        <v>954</v>
      </c>
      <c r="J231" s="79" t="s">
        <v>975</v>
      </c>
      <c r="K231" s="64" t="n">
        <v>43168</v>
      </c>
      <c r="L231" s="64" t="n">
        <v>44994</v>
      </c>
      <c r="M231" s="88"/>
      <c r="N231" s="87" t="s">
        <v>47</v>
      </c>
      <c r="O231" s="59"/>
      <c r="P231" s="56" t="s">
        <v>241</v>
      </c>
      <c r="Q231" s="59"/>
      <c r="R231" s="53" t="n">
        <f aca="false">YEAR(K231)</f>
        <v>2018</v>
      </c>
      <c r="S231" s="54" t="n">
        <f aca="false">IF($F231="CO",SUMIFS($M:$M,$A:$A,$A231)/COUNTIFS($A:$A,$A231,$F:$F,"CO"),0)</f>
        <v>0</v>
      </c>
    </row>
    <row r="232" customFormat="false" ht="38.25" hidden="false" customHeight="false" outlineLevel="0" collapsed="false">
      <c r="A232" s="112" t="s">
        <v>976</v>
      </c>
      <c r="B232" s="64" t="n">
        <v>43409</v>
      </c>
      <c r="C232" s="86" t="s">
        <v>977</v>
      </c>
      <c r="D232" s="56" t="s">
        <v>978</v>
      </c>
      <c r="E232" s="53"/>
      <c r="F232" s="56" t="s">
        <v>24</v>
      </c>
      <c r="G232" s="56" t="s">
        <v>35</v>
      </c>
      <c r="H232" s="56" t="s">
        <v>240</v>
      </c>
      <c r="I232" s="56" t="s">
        <v>61</v>
      </c>
      <c r="J232" s="63" t="s">
        <v>979</v>
      </c>
      <c r="K232" s="64" t="n">
        <v>43405</v>
      </c>
      <c r="L232" s="64" t="n">
        <v>45231</v>
      </c>
      <c r="M232" s="88"/>
      <c r="N232" s="56" t="s">
        <v>47</v>
      </c>
      <c r="O232" s="59"/>
      <c r="P232" s="56" t="s">
        <v>241</v>
      </c>
      <c r="Q232" s="59"/>
      <c r="R232" s="48" t="n">
        <f aca="false">YEAR(K232)</f>
        <v>2018</v>
      </c>
      <c r="S232" s="102" t="n">
        <f aca="false">IF($F232="CO",SUMIFS($M:$M,$A:$A,$A232)/COUNTIFS($A:$A,$A232,$F:$F,"CO"),0)</f>
        <v>0</v>
      </c>
    </row>
    <row r="233" customFormat="false" ht="25.5" hidden="false" customHeight="false" outlineLevel="0" collapsed="false">
      <c r="A233" s="53" t="s">
        <v>980</v>
      </c>
      <c r="B233" s="64" t="n">
        <v>42452</v>
      </c>
      <c r="C233" s="93" t="s">
        <v>981</v>
      </c>
      <c r="D233" s="53" t="s">
        <v>982</v>
      </c>
      <c r="E233" s="53"/>
      <c r="F233" s="67" t="s">
        <v>24</v>
      </c>
      <c r="G233" s="53" t="s">
        <v>59</v>
      </c>
      <c r="H233" s="84" t="s">
        <v>114</v>
      </c>
      <c r="I233" s="67" t="s">
        <v>61</v>
      </c>
      <c r="J233" s="94" t="s">
        <v>545</v>
      </c>
      <c r="K233" s="64" t="n">
        <v>42466</v>
      </c>
      <c r="L233" s="64" t="n">
        <v>44292</v>
      </c>
      <c r="M233" s="88"/>
      <c r="N233" s="67" t="s">
        <v>47</v>
      </c>
      <c r="O233" s="53"/>
      <c r="P233" s="84" t="s">
        <v>97</v>
      </c>
      <c r="Q233" s="59"/>
      <c r="R233" s="66" t="n">
        <f aca="false">YEAR(K233)</f>
        <v>2016</v>
      </c>
      <c r="S233" s="59"/>
    </row>
    <row r="234" customFormat="false" ht="38.25" hidden="false" customHeight="false" outlineLevel="0" collapsed="false">
      <c r="A234" s="56" t="s">
        <v>983</v>
      </c>
      <c r="B234" s="113" t="n">
        <v>43671</v>
      </c>
      <c r="C234" s="114" t="s">
        <v>984</v>
      </c>
      <c r="D234" s="112" t="s">
        <v>985</v>
      </c>
      <c r="E234" s="59"/>
      <c r="F234" s="53" t="s">
        <v>24</v>
      </c>
      <c r="G234" s="112" t="s">
        <v>986</v>
      </c>
      <c r="H234" s="119" t="s">
        <v>987</v>
      </c>
      <c r="I234" s="112" t="s">
        <v>27</v>
      </c>
      <c r="J234" s="104" t="s">
        <v>46</v>
      </c>
      <c r="K234" s="64" t="n">
        <v>43721</v>
      </c>
      <c r="L234" s="64" t="n">
        <v>45559</v>
      </c>
      <c r="M234" s="65"/>
      <c r="N234" s="112" t="s">
        <v>231</v>
      </c>
      <c r="O234" s="115"/>
      <c r="P234" s="112" t="s">
        <v>30</v>
      </c>
      <c r="Q234" s="53" t="s">
        <v>233</v>
      </c>
      <c r="R234" s="53" t="n">
        <v>2017</v>
      </c>
      <c r="S234" s="54" t="n">
        <f aca="false">IF($F234="CO",SUMIFS($M:$M,$A:$A,$A234)/COUNTIFS($A:$A,$A234,$F:$F,"CO"),0)</f>
        <v>0</v>
      </c>
    </row>
    <row r="235" customFormat="false" ht="51" hidden="false" customHeight="false" outlineLevel="0" collapsed="false">
      <c r="A235" s="112" t="s">
        <v>988</v>
      </c>
      <c r="B235" s="64" t="n">
        <v>43592</v>
      </c>
      <c r="C235" s="86" t="s">
        <v>989</v>
      </c>
      <c r="D235" s="56" t="s">
        <v>990</v>
      </c>
      <c r="E235" s="53"/>
      <c r="F235" s="56" t="s">
        <v>24</v>
      </c>
      <c r="G235" s="56" t="s">
        <v>44</v>
      </c>
      <c r="H235" s="56" t="s">
        <v>991</v>
      </c>
      <c r="I235" s="56" t="s">
        <v>84</v>
      </c>
      <c r="J235" s="94" t="s">
        <v>158</v>
      </c>
      <c r="K235" s="64" t="n">
        <v>43582</v>
      </c>
      <c r="L235" s="64" t="n">
        <v>45409</v>
      </c>
      <c r="M235" s="88"/>
      <c r="N235" s="56" t="s">
        <v>120</v>
      </c>
      <c r="O235" s="59"/>
      <c r="P235" s="56" t="s">
        <v>323</v>
      </c>
      <c r="Q235" s="59"/>
      <c r="R235" s="53" t="n">
        <v>2019</v>
      </c>
      <c r="S235" s="54" t="n">
        <f aca="false">IF($F235="CO",SUMIFS($M:$M,$A:$A,$A235)/COUNTIFS($A:$A,$A235,$F:$F,"CO"),0)</f>
        <v>0</v>
      </c>
    </row>
    <row r="236" customFormat="false" ht="38.25" hidden="false" customHeight="false" outlineLevel="0" collapsed="false">
      <c r="A236" s="53" t="s">
        <v>992</v>
      </c>
      <c r="B236" s="64" t="n">
        <v>42208</v>
      </c>
      <c r="C236" s="86" t="s">
        <v>993</v>
      </c>
      <c r="D236" s="53" t="s">
        <v>994</v>
      </c>
      <c r="E236" s="53"/>
      <c r="F236" s="67" t="s">
        <v>24</v>
      </c>
      <c r="G236" s="53" t="s">
        <v>73</v>
      </c>
      <c r="H236" s="53" t="s">
        <v>995</v>
      </c>
      <c r="I236" s="95" t="s">
        <v>996</v>
      </c>
      <c r="J236" s="184" t="s">
        <v>997</v>
      </c>
      <c r="K236" s="64" t="n">
        <v>42430</v>
      </c>
      <c r="L236" s="64" t="n">
        <v>44256</v>
      </c>
      <c r="M236" s="65"/>
      <c r="N236" s="53" t="s">
        <v>998</v>
      </c>
      <c r="O236" s="53"/>
      <c r="P236" s="84" t="s">
        <v>97</v>
      </c>
      <c r="Q236" s="53"/>
      <c r="R236" s="66" t="n">
        <f aca="false">YEAR(K236)</f>
        <v>2016</v>
      </c>
      <c r="S236" s="124" t="n">
        <f aca="false">IF($F236="CO",SUMIFS($M:$M,$A:$A,$A236)/COUNTIFS($A:$A,$A236,$F:$F,"CO"),0)</f>
        <v>0</v>
      </c>
    </row>
    <row r="237" customFormat="false" ht="129.95" hidden="false" customHeight="true" outlineLevel="0" collapsed="false">
      <c r="A237" s="56" t="s">
        <v>999</v>
      </c>
      <c r="B237" s="64" t="n">
        <v>43468</v>
      </c>
      <c r="C237" s="86" t="s">
        <v>1000</v>
      </c>
      <c r="D237" s="56" t="s">
        <v>1001</v>
      </c>
      <c r="E237" s="53"/>
      <c r="F237" s="56" t="s">
        <v>24</v>
      </c>
      <c r="G237" s="56" t="s">
        <v>35</v>
      </c>
      <c r="H237" s="87" t="s">
        <v>441</v>
      </c>
      <c r="I237" s="56" t="s">
        <v>27</v>
      </c>
      <c r="J237" s="94" t="s">
        <v>68</v>
      </c>
      <c r="K237" s="64" t="n">
        <v>43468</v>
      </c>
      <c r="L237" s="64" t="n">
        <v>45294</v>
      </c>
      <c r="M237" s="88"/>
      <c r="N237" s="56" t="s">
        <v>47</v>
      </c>
      <c r="O237" s="59"/>
      <c r="P237" s="56" t="s">
        <v>221</v>
      </c>
      <c r="Q237" s="59"/>
      <c r="R237" s="53" t="n">
        <f aca="false">YEAR(K237)</f>
        <v>2019</v>
      </c>
      <c r="S237" s="54" t="n">
        <f aca="false">IF($F237="CO",SUMIFS($M:$M,$A:$A,$A237)/COUNTIFS($A:$A,$A237,$F:$F,"CO"),0)</f>
        <v>0</v>
      </c>
    </row>
    <row r="238" customFormat="false" ht="51" hidden="false" customHeight="false" outlineLevel="0" collapsed="false">
      <c r="A238" s="67" t="s">
        <v>1002</v>
      </c>
      <c r="B238" s="91" t="n">
        <v>40262</v>
      </c>
      <c r="C238" s="218" t="s">
        <v>1003</v>
      </c>
      <c r="D238" s="59"/>
      <c r="E238" s="59"/>
      <c r="F238" s="81" t="s">
        <v>24</v>
      </c>
      <c r="G238" s="81" t="s">
        <v>876</v>
      </c>
      <c r="H238" s="81" t="s">
        <v>513</v>
      </c>
      <c r="I238" s="81" t="s">
        <v>188</v>
      </c>
      <c r="J238" s="94" t="s">
        <v>1004</v>
      </c>
      <c r="K238" s="91" t="n">
        <v>40338</v>
      </c>
      <c r="L238" s="67" t="s">
        <v>943</v>
      </c>
      <c r="M238" s="219"/>
      <c r="N238" s="67" t="s">
        <v>1005</v>
      </c>
      <c r="O238" s="220"/>
      <c r="P238" s="81" t="s">
        <v>150</v>
      </c>
      <c r="Q238" s="67" t="s">
        <v>1006</v>
      </c>
      <c r="R238" s="53" t="n">
        <v>2019</v>
      </c>
      <c r="S238" s="54" t="n">
        <f aca="false">IF($F238="CO",SUMIFS($M:$M,$A:$A,$A238)/COUNTIFS($A:$A,$A238,$F:$F,"CO"),0)</f>
        <v>0</v>
      </c>
    </row>
    <row r="239" customFormat="false" ht="38.25" hidden="false" customHeight="false" outlineLevel="0" collapsed="false">
      <c r="A239" s="56" t="s">
        <v>1007</v>
      </c>
      <c r="B239" s="64" t="n">
        <v>43705</v>
      </c>
      <c r="C239" s="86" t="s">
        <v>1008</v>
      </c>
      <c r="D239" s="66" t="s">
        <v>1009</v>
      </c>
      <c r="E239" s="59"/>
      <c r="F239" s="67" t="s">
        <v>24</v>
      </c>
      <c r="G239" s="67" t="s">
        <v>35</v>
      </c>
      <c r="H239" s="95" t="s">
        <v>1010</v>
      </c>
      <c r="I239" s="53" t="s">
        <v>27</v>
      </c>
      <c r="J239" s="202" t="s">
        <v>1011</v>
      </c>
      <c r="K239" s="64" t="n">
        <v>43756</v>
      </c>
      <c r="L239" s="64" t="n">
        <v>45583</v>
      </c>
      <c r="M239" s="65"/>
      <c r="N239" s="67" t="s">
        <v>47</v>
      </c>
      <c r="O239" s="59"/>
      <c r="P239" s="67" t="s">
        <v>97</v>
      </c>
      <c r="Q239" s="59"/>
      <c r="R239" s="53" t="n">
        <f aca="false">YEAR(K239)</f>
        <v>2019</v>
      </c>
      <c r="S239" s="54" t="n">
        <f aca="false">IF($F239="CO",SUMIFS($M:$M,$A:$A,$A239)/COUNTIFS($A:$A,$A239,$F:$F,"CO"),0)</f>
        <v>0</v>
      </c>
    </row>
    <row r="240" customFormat="false" ht="38.25" hidden="false" customHeight="false" outlineLevel="0" collapsed="false">
      <c r="A240" s="56" t="s">
        <v>1012</v>
      </c>
      <c r="B240" s="64" t="n">
        <v>43671</v>
      </c>
      <c r="C240" s="86" t="s">
        <v>1013</v>
      </c>
      <c r="D240" s="56" t="s">
        <v>1014</v>
      </c>
      <c r="E240" s="59"/>
      <c r="F240" s="53" t="s">
        <v>24</v>
      </c>
      <c r="G240" s="53" t="s">
        <v>35</v>
      </c>
      <c r="H240" s="53" t="s">
        <v>1015</v>
      </c>
      <c r="I240" s="53" t="s">
        <v>27</v>
      </c>
      <c r="J240" s="121" t="s">
        <v>1016</v>
      </c>
      <c r="K240" s="64" t="n">
        <v>43689</v>
      </c>
      <c r="L240" s="64" t="n">
        <v>45516</v>
      </c>
      <c r="M240" s="65"/>
      <c r="N240" s="66" t="s">
        <v>47</v>
      </c>
      <c r="O240" s="59"/>
      <c r="P240" s="53" t="s">
        <v>55</v>
      </c>
      <c r="Q240" s="59"/>
      <c r="R240" s="53" t="n">
        <f aca="false">YEAR(K240)</f>
        <v>2019</v>
      </c>
      <c r="S240" s="54" t="n">
        <f aca="false">IF($F240="CO",SUMIFS($M:$M,$A:$A,$A240)/COUNTIFS($A:$A,$A240,$F:$F,"CO"),0)</f>
        <v>0</v>
      </c>
    </row>
    <row r="241" customFormat="false" ht="148.5" hidden="false" customHeight="true" outlineLevel="0" collapsed="false">
      <c r="A241" s="66" t="s">
        <v>1017</v>
      </c>
      <c r="B241" s="64" t="n">
        <v>42538</v>
      </c>
      <c r="C241" s="98" t="s">
        <v>1018</v>
      </c>
      <c r="D241" s="148" t="s">
        <v>1019</v>
      </c>
      <c r="E241" s="53"/>
      <c r="F241" s="67" t="s">
        <v>24</v>
      </c>
      <c r="G241" s="53" t="s">
        <v>363</v>
      </c>
      <c r="H241" s="84" t="s">
        <v>1020</v>
      </c>
      <c r="I241" s="95" t="s">
        <v>1021</v>
      </c>
      <c r="J241" s="105" t="s">
        <v>1022</v>
      </c>
      <c r="K241" s="64" t="n">
        <v>42597</v>
      </c>
      <c r="L241" s="64" t="n">
        <v>44423</v>
      </c>
      <c r="M241" s="88"/>
      <c r="N241" s="84" t="s">
        <v>1023</v>
      </c>
      <c r="O241" s="59"/>
      <c r="P241" s="53" t="s">
        <v>30</v>
      </c>
      <c r="Q241" s="59"/>
      <c r="R241" s="53" t="n">
        <f aca="false">YEAR(K241)</f>
        <v>2016</v>
      </c>
      <c r="S241" s="54" t="n">
        <f aca="false">IF($F241="CO",SUMIFS($M:$M,$A:$A,$A241)/COUNTIFS($A:$A,$A241,$F:$F,"CO"),0)</f>
        <v>0</v>
      </c>
    </row>
    <row r="242" customFormat="false" ht="51" hidden="false" customHeight="false" outlineLevel="0" collapsed="false">
      <c r="A242" s="56" t="s">
        <v>1024</v>
      </c>
      <c r="B242" s="64" t="n">
        <v>43222</v>
      </c>
      <c r="C242" s="85" t="s">
        <v>1025</v>
      </c>
      <c r="D242" s="56" t="s">
        <v>1026</v>
      </c>
      <c r="E242" s="53"/>
      <c r="F242" s="56" t="s">
        <v>24</v>
      </c>
      <c r="G242" s="56" t="s">
        <v>1010</v>
      </c>
      <c r="H242" s="56" t="s">
        <v>1010</v>
      </c>
      <c r="I242" s="56" t="s">
        <v>84</v>
      </c>
      <c r="J242" s="90" t="s">
        <v>1027</v>
      </c>
      <c r="K242" s="64" t="n">
        <v>43256</v>
      </c>
      <c r="L242" s="64" t="n">
        <v>45082</v>
      </c>
      <c r="M242" s="88"/>
      <c r="N242" s="56" t="s">
        <v>1010</v>
      </c>
      <c r="O242" s="59"/>
      <c r="P242" s="56" t="s">
        <v>241</v>
      </c>
      <c r="Q242" s="59"/>
      <c r="R242" s="53" t="n">
        <f aca="false">YEAR(K242)</f>
        <v>2018</v>
      </c>
      <c r="S242" s="54" t="n">
        <f aca="false">IF($F242="CO",SUMIFS($M:$M,$A:$A,$A242)/COUNTIFS($A:$A,$A242,$F:$F,"CO"),0)</f>
        <v>0</v>
      </c>
    </row>
    <row r="243" customFormat="false" ht="50.1" hidden="false" customHeight="true" outlineLevel="0" collapsed="false">
      <c r="A243" s="45" t="s">
        <v>1028</v>
      </c>
      <c r="B243" s="46" t="n">
        <v>43080</v>
      </c>
      <c r="C243" s="47" t="s">
        <v>1029</v>
      </c>
      <c r="D243" s="45" t="s">
        <v>1030</v>
      </c>
      <c r="E243" s="48"/>
      <c r="F243" s="48" t="s">
        <v>24</v>
      </c>
      <c r="G243" s="45" t="s">
        <v>35</v>
      </c>
      <c r="H243" s="49" t="s">
        <v>441</v>
      </c>
      <c r="I243" s="45" t="s">
        <v>27</v>
      </c>
      <c r="J243" s="189" t="s">
        <v>1031</v>
      </c>
      <c r="K243" s="46" t="n">
        <v>43181</v>
      </c>
      <c r="L243" s="46" t="n">
        <v>43912</v>
      </c>
      <c r="M243" s="51"/>
      <c r="N243" s="49" t="s">
        <v>47</v>
      </c>
      <c r="O243" s="52"/>
      <c r="P243" s="45" t="s">
        <v>40</v>
      </c>
      <c r="Q243" s="52"/>
      <c r="R243" s="53" t="n">
        <f aca="false">YEAR(K243)</f>
        <v>2018</v>
      </c>
      <c r="S243" s="54" t="n">
        <f aca="false">IF($F243="CO",SUMIFS($M:$M,$A:$A,$A243)/COUNTIFS($A:$A,$A243,$F:$F,"CO"),0)</f>
        <v>0</v>
      </c>
    </row>
    <row r="244" customFormat="false" ht="50.1" hidden="false" customHeight="true" outlineLevel="0" collapsed="false">
      <c r="A244" s="56" t="s">
        <v>1032</v>
      </c>
      <c r="B244" s="64" t="n">
        <v>43693</v>
      </c>
      <c r="C244" s="98" t="s">
        <v>1033</v>
      </c>
      <c r="D244" s="53" t="s">
        <v>1034</v>
      </c>
      <c r="E244" s="59"/>
      <c r="F244" s="53" t="s">
        <v>24</v>
      </c>
      <c r="G244" s="53" t="s">
        <v>59</v>
      </c>
      <c r="H244" s="53" t="s">
        <v>114</v>
      </c>
      <c r="I244" s="53" t="s">
        <v>27</v>
      </c>
      <c r="J244" s="121" t="s">
        <v>1035</v>
      </c>
      <c r="K244" s="64" t="n">
        <v>43707</v>
      </c>
      <c r="L244" s="64" t="n">
        <v>45534</v>
      </c>
      <c r="M244" s="65"/>
      <c r="N244" s="66" t="s">
        <v>47</v>
      </c>
      <c r="O244" s="59"/>
      <c r="P244" s="53" t="s">
        <v>97</v>
      </c>
      <c r="Q244" s="59"/>
      <c r="R244" s="59"/>
      <c r="S244" s="59"/>
    </row>
    <row r="245" customFormat="false" ht="38.25" hidden="false" customHeight="false" outlineLevel="0" collapsed="false">
      <c r="A245" s="69" t="s">
        <v>1036</v>
      </c>
      <c r="B245" s="71" t="n">
        <v>43056</v>
      </c>
      <c r="C245" s="100" t="s">
        <v>1037</v>
      </c>
      <c r="D245" s="69" t="s">
        <v>1038</v>
      </c>
      <c r="E245" s="66"/>
      <c r="F245" s="66" t="s">
        <v>24</v>
      </c>
      <c r="G245" s="69" t="s">
        <v>35</v>
      </c>
      <c r="H245" s="69" t="s">
        <v>229</v>
      </c>
      <c r="I245" s="69" t="s">
        <v>84</v>
      </c>
      <c r="J245" s="139" t="s">
        <v>46</v>
      </c>
      <c r="K245" s="71" t="n">
        <v>43075</v>
      </c>
      <c r="L245" s="71" t="n">
        <v>44901</v>
      </c>
      <c r="M245" s="140"/>
      <c r="N245" s="67" t="s">
        <v>333</v>
      </c>
      <c r="O245" s="73"/>
      <c r="P245" s="69" t="s">
        <v>241</v>
      </c>
      <c r="Q245" s="73"/>
      <c r="R245" s="66" t="n">
        <v>2020</v>
      </c>
      <c r="S245" s="59"/>
    </row>
    <row r="246" customFormat="false" ht="38.25" hidden="false" customHeight="false" outlineLevel="0" collapsed="false">
      <c r="A246" s="66" t="s">
        <v>1039</v>
      </c>
      <c r="B246" s="64" t="n">
        <v>42585</v>
      </c>
      <c r="C246" s="98" t="s">
        <v>1040</v>
      </c>
      <c r="D246" s="53" t="s">
        <v>1041</v>
      </c>
      <c r="E246" s="53"/>
      <c r="F246" s="67" t="s">
        <v>24</v>
      </c>
      <c r="G246" s="53" t="s">
        <v>35</v>
      </c>
      <c r="H246" s="84" t="s">
        <v>340</v>
      </c>
      <c r="I246" s="84" t="s">
        <v>27</v>
      </c>
      <c r="J246" s="94" t="s">
        <v>158</v>
      </c>
      <c r="K246" s="64" t="n">
        <v>42600</v>
      </c>
      <c r="L246" s="64" t="n">
        <v>44426</v>
      </c>
      <c r="M246" s="88"/>
      <c r="N246" s="84" t="s">
        <v>47</v>
      </c>
      <c r="O246" s="59"/>
      <c r="P246" s="84" t="s">
        <v>97</v>
      </c>
      <c r="Q246" s="59"/>
      <c r="R246" s="66" t="n">
        <f aca="false">YEAR(K246)</f>
        <v>2016</v>
      </c>
      <c r="S246" s="54" t="n">
        <f aca="false">IF($F246="CO",SUMIFS($M:$M,$A:$A,$A246)/COUNTIFS($A:$A,$A246,$F:$F,"CO"),0)</f>
        <v>0</v>
      </c>
    </row>
    <row r="247" customFormat="false" ht="38.25" hidden="false" customHeight="false" outlineLevel="0" collapsed="false">
      <c r="A247" s="56" t="s">
        <v>1042</v>
      </c>
      <c r="B247" s="64" t="n">
        <v>43299</v>
      </c>
      <c r="C247" s="85" t="s">
        <v>1043</v>
      </c>
      <c r="D247" s="56" t="s">
        <v>1044</v>
      </c>
      <c r="E247" s="53"/>
      <c r="F247" s="67" t="s">
        <v>24</v>
      </c>
      <c r="G247" s="56" t="s">
        <v>35</v>
      </c>
      <c r="H247" s="87" t="s">
        <v>1045</v>
      </c>
      <c r="I247" s="56" t="s">
        <v>84</v>
      </c>
      <c r="J247" s="83" t="s">
        <v>46</v>
      </c>
      <c r="K247" s="64" t="n">
        <v>43858</v>
      </c>
      <c r="L247" s="64" t="n">
        <v>45685</v>
      </c>
      <c r="M247" s="88"/>
      <c r="N247" s="56" t="s">
        <v>47</v>
      </c>
      <c r="O247" s="59"/>
      <c r="P247" s="120" t="s">
        <v>323</v>
      </c>
      <c r="Q247" s="59"/>
      <c r="R247" s="48" t="n">
        <f aca="false">YEAR(K247)</f>
        <v>2020</v>
      </c>
      <c r="S247" s="102" t="n">
        <f aca="false">IF($F247="CO",SUMIFS($M:$M,$A:$A,$A247)/COUNTIFS($A:$A,$A247,$F:$F,"CO"),0)</f>
        <v>0</v>
      </c>
    </row>
    <row r="248" customFormat="false" ht="38.25" hidden="false" customHeight="false" outlineLevel="0" collapsed="false">
      <c r="A248" s="56" t="s">
        <v>1046</v>
      </c>
      <c r="B248" s="64" t="n">
        <v>43025</v>
      </c>
      <c r="C248" s="86" t="s">
        <v>1047</v>
      </c>
      <c r="D248" s="120" t="s">
        <v>1048</v>
      </c>
      <c r="E248" s="53"/>
      <c r="F248" s="56" t="s">
        <v>24</v>
      </c>
      <c r="G248" s="56" t="s">
        <v>59</v>
      </c>
      <c r="H248" s="56" t="s">
        <v>558</v>
      </c>
      <c r="I248" s="56" t="s">
        <v>84</v>
      </c>
      <c r="J248" s="83" t="s">
        <v>46</v>
      </c>
      <c r="K248" s="64" t="n">
        <v>43045</v>
      </c>
      <c r="L248" s="64" t="n">
        <v>44871</v>
      </c>
      <c r="M248" s="88"/>
      <c r="N248" s="87" t="s">
        <v>333</v>
      </c>
      <c r="O248" s="59"/>
      <c r="P248" s="56" t="s">
        <v>40</v>
      </c>
      <c r="Q248" s="59"/>
      <c r="R248" s="53" t="n">
        <f aca="false">YEAR(K248)</f>
        <v>2017</v>
      </c>
      <c r="S248" s="54" t="n">
        <f aca="false">IF($F248="CO",SUMIFS($M:$M,$A:$A,$A248)/COUNTIFS($A:$A,$A248,$F:$F,"CO"),0)</f>
        <v>0</v>
      </c>
    </row>
    <row r="249" customFormat="false" ht="51" hidden="false" customHeight="false" outlineLevel="0" collapsed="false">
      <c r="A249" s="70" t="s">
        <v>1049</v>
      </c>
      <c r="B249" s="71" t="n">
        <v>44503</v>
      </c>
      <c r="C249" s="100" t="s">
        <v>1050</v>
      </c>
      <c r="D249" s="69" t="s">
        <v>1051</v>
      </c>
      <c r="E249" s="73"/>
      <c r="F249" s="69" t="s">
        <v>24</v>
      </c>
      <c r="G249" s="69" t="s">
        <v>73</v>
      </c>
      <c r="H249" s="221" t="s">
        <v>1052</v>
      </c>
      <c r="I249" s="62" t="s">
        <v>27</v>
      </c>
      <c r="J249" s="183" t="s">
        <v>46</v>
      </c>
      <c r="K249" s="71" t="n">
        <v>44518</v>
      </c>
      <c r="L249" s="71" t="n">
        <v>46344</v>
      </c>
      <c r="M249" s="75"/>
      <c r="N249" s="153" t="s">
        <v>47</v>
      </c>
      <c r="O249" s="73"/>
      <c r="P249" s="69" t="s">
        <v>30</v>
      </c>
      <c r="Q249" s="73"/>
      <c r="R249" s="73"/>
      <c r="S249" s="73"/>
    </row>
    <row r="250" customFormat="false" ht="38.25" hidden="false" customHeight="true" outlineLevel="0" collapsed="false">
      <c r="A250" s="66" t="s">
        <v>1053</v>
      </c>
      <c r="B250" s="64" t="n">
        <v>42594</v>
      </c>
      <c r="C250" s="98" t="s">
        <v>1054</v>
      </c>
      <c r="D250" s="53" t="s">
        <v>1055</v>
      </c>
      <c r="E250" s="53"/>
      <c r="F250" s="67" t="s">
        <v>24</v>
      </c>
      <c r="G250" s="53" t="s">
        <v>59</v>
      </c>
      <c r="H250" s="53" t="s">
        <v>114</v>
      </c>
      <c r="I250" s="67" t="s">
        <v>27</v>
      </c>
      <c r="J250" s="94" t="s">
        <v>158</v>
      </c>
      <c r="K250" s="64" t="n">
        <v>42605</v>
      </c>
      <c r="L250" s="64" t="n">
        <v>44431</v>
      </c>
      <c r="M250" s="88"/>
      <c r="N250" s="67" t="s">
        <v>47</v>
      </c>
      <c r="O250" s="59"/>
      <c r="P250" s="53" t="s">
        <v>30</v>
      </c>
      <c r="Q250" s="59"/>
      <c r="R250" s="73"/>
      <c r="S250" s="73"/>
    </row>
    <row r="251" customFormat="false" ht="38.25" hidden="false" customHeight="false" outlineLevel="0" collapsed="false">
      <c r="A251" s="53" t="s">
        <v>1056</v>
      </c>
      <c r="B251" s="64" t="n">
        <v>42515</v>
      </c>
      <c r="C251" s="98" t="s">
        <v>1057</v>
      </c>
      <c r="D251" s="53" t="s">
        <v>1058</v>
      </c>
      <c r="E251" s="53"/>
      <c r="F251" s="67" t="s">
        <v>24</v>
      </c>
      <c r="G251" s="53" t="s">
        <v>51</v>
      </c>
      <c r="H251" s="84" t="s">
        <v>1059</v>
      </c>
      <c r="I251" s="67" t="s">
        <v>27</v>
      </c>
      <c r="J251" s="94" t="s">
        <v>158</v>
      </c>
      <c r="K251" s="64" t="n">
        <v>42535</v>
      </c>
      <c r="L251" s="64" t="n">
        <v>44361</v>
      </c>
      <c r="M251" s="88"/>
      <c r="N251" s="67" t="s">
        <v>47</v>
      </c>
      <c r="O251" s="59"/>
      <c r="P251" s="53" t="s">
        <v>30</v>
      </c>
      <c r="Q251" s="59"/>
      <c r="R251" s="66" t="n">
        <f aca="false">YEAR(K251)</f>
        <v>2016</v>
      </c>
      <c r="S251" s="124"/>
    </row>
    <row r="252" customFormat="false" ht="38.25" hidden="false" customHeight="false" outlineLevel="0" collapsed="false">
      <c r="A252" s="56" t="s">
        <v>1060</v>
      </c>
      <c r="B252" s="64" t="n">
        <v>43370</v>
      </c>
      <c r="C252" s="85" t="s">
        <v>1061</v>
      </c>
      <c r="D252" s="166" t="s">
        <v>1062</v>
      </c>
      <c r="E252" s="53"/>
      <c r="F252" s="53" t="s">
        <v>24</v>
      </c>
      <c r="G252" s="87" t="s">
        <v>59</v>
      </c>
      <c r="H252" s="87" t="s">
        <v>1063</v>
      </c>
      <c r="I252" s="56" t="s">
        <v>27</v>
      </c>
      <c r="J252" s="83" t="s">
        <v>46</v>
      </c>
      <c r="K252" s="64" t="n">
        <v>43399</v>
      </c>
      <c r="L252" s="64" t="n">
        <v>45225</v>
      </c>
      <c r="M252" s="88"/>
      <c r="N252" s="56" t="s">
        <v>47</v>
      </c>
      <c r="O252" s="59"/>
      <c r="P252" s="56" t="s">
        <v>40</v>
      </c>
      <c r="Q252" s="59"/>
      <c r="R252" s="53" t="n">
        <f aca="false">YEAR(K252)</f>
        <v>2018</v>
      </c>
      <c r="S252" s="54" t="n">
        <f aca="false">IF($F252="CO",SUMIFS($M:$M,$A:$A,$A252)/COUNTIFS($A:$A,$A252,$F:$F,"CO"),0)</f>
        <v>0</v>
      </c>
    </row>
    <row r="253" customFormat="false" ht="51" hidden="false" customHeight="false" outlineLevel="0" collapsed="false">
      <c r="A253" s="69" t="s">
        <v>1064</v>
      </c>
      <c r="B253" s="64" t="n">
        <v>42956</v>
      </c>
      <c r="C253" s="86" t="s">
        <v>1065</v>
      </c>
      <c r="D253" s="56" t="s">
        <v>1066</v>
      </c>
      <c r="E253" s="56"/>
      <c r="F253" s="56" t="s">
        <v>24</v>
      </c>
      <c r="G253" s="56" t="s">
        <v>35</v>
      </c>
      <c r="H253" s="87" t="s">
        <v>1067</v>
      </c>
      <c r="I253" s="56" t="s">
        <v>27</v>
      </c>
      <c r="J253" s="83" t="s">
        <v>46</v>
      </c>
      <c r="K253" s="64" t="n">
        <v>42969</v>
      </c>
      <c r="L253" s="64" t="n">
        <v>44795</v>
      </c>
      <c r="M253" s="88"/>
      <c r="N253" s="87" t="s">
        <v>47</v>
      </c>
      <c r="O253" s="59"/>
      <c r="P253" s="56" t="s">
        <v>40</v>
      </c>
      <c r="Q253" s="59"/>
      <c r="R253" s="53" t="n">
        <v>2019</v>
      </c>
      <c r="S253" s="59"/>
    </row>
    <row r="254" customFormat="false" ht="25.5" hidden="false" customHeight="false" outlineLevel="0" collapsed="false">
      <c r="A254" s="69" t="s">
        <v>1068</v>
      </c>
      <c r="B254" s="64" t="n">
        <v>42783</v>
      </c>
      <c r="C254" s="79" t="s">
        <v>1069</v>
      </c>
      <c r="D254" s="56" t="s">
        <v>1070</v>
      </c>
      <c r="E254" s="53"/>
      <c r="F254" s="56" t="s">
        <v>24</v>
      </c>
      <c r="G254" s="56" t="s">
        <v>35</v>
      </c>
      <c r="H254" s="56" t="s">
        <v>229</v>
      </c>
      <c r="I254" s="56" t="s">
        <v>27</v>
      </c>
      <c r="J254" s="83" t="s">
        <v>852</v>
      </c>
      <c r="K254" s="64" t="n">
        <v>42800</v>
      </c>
      <c r="L254" s="64" t="n">
        <v>44626</v>
      </c>
      <c r="M254" s="65"/>
      <c r="N254" s="87" t="s">
        <v>47</v>
      </c>
      <c r="O254" s="53"/>
      <c r="P254" s="56" t="s">
        <v>69</v>
      </c>
      <c r="Q254" s="53"/>
      <c r="R254" s="53" t="n">
        <f aca="false">YEAR(K254)</f>
        <v>2017</v>
      </c>
      <c r="S254" s="54"/>
    </row>
    <row r="255" customFormat="false" ht="39" hidden="false" customHeight="true" outlineLevel="0" collapsed="false">
      <c r="A255" s="70" t="s">
        <v>1071</v>
      </c>
      <c r="B255" s="71" t="n">
        <v>44365</v>
      </c>
      <c r="C255" s="100" t="s">
        <v>1072</v>
      </c>
      <c r="D255" s="69" t="s">
        <v>1073</v>
      </c>
      <c r="E255" s="73"/>
      <c r="F255" s="69" t="s">
        <v>24</v>
      </c>
      <c r="G255" s="69" t="s">
        <v>59</v>
      </c>
      <c r="H255" s="69" t="s">
        <v>114</v>
      </c>
      <c r="I255" s="62" t="s">
        <v>61</v>
      </c>
      <c r="J255" s="74" t="s">
        <v>1074</v>
      </c>
      <c r="K255" s="71" t="n">
        <v>44531</v>
      </c>
      <c r="L255" s="71" t="n">
        <v>46357</v>
      </c>
      <c r="M255" s="75"/>
      <c r="N255" s="153" t="s">
        <v>47</v>
      </c>
      <c r="O255" s="73"/>
      <c r="P255" s="69" t="s">
        <v>97</v>
      </c>
      <c r="Q255" s="73"/>
      <c r="R255" s="73"/>
      <c r="S255" s="73"/>
    </row>
    <row r="256" customFormat="false" ht="38.25" hidden="false" customHeight="false" outlineLevel="0" collapsed="false">
      <c r="A256" s="56" t="s">
        <v>1075</v>
      </c>
      <c r="B256" s="64" t="n">
        <v>43455</v>
      </c>
      <c r="C256" s="79" t="s">
        <v>1076</v>
      </c>
      <c r="D256" s="56" t="s">
        <v>1077</v>
      </c>
      <c r="E256" s="53"/>
      <c r="F256" s="56" t="s">
        <v>24</v>
      </c>
      <c r="G256" s="56" t="s">
        <v>35</v>
      </c>
      <c r="H256" s="56" t="s">
        <v>240</v>
      </c>
      <c r="I256" s="56" t="s">
        <v>84</v>
      </c>
      <c r="J256" s="83" t="s">
        <v>46</v>
      </c>
      <c r="K256" s="64" t="n">
        <v>43483</v>
      </c>
      <c r="L256" s="64" t="n">
        <v>45309</v>
      </c>
      <c r="M256" s="88"/>
      <c r="N256" s="56" t="s">
        <v>47</v>
      </c>
      <c r="O256" s="59"/>
      <c r="P256" s="56" t="s">
        <v>40</v>
      </c>
      <c r="Q256" s="53"/>
      <c r="R256" s="53" t="n">
        <f aca="false">YEAR(K256)</f>
        <v>2019</v>
      </c>
      <c r="S256" s="93" t="n">
        <f aca="false">IF($F256="CO",SUMIFS($M:$M,$A:$A,$A256)/COUNTIFS($A:$A,$A256,$F:$F,"CO"),0)</f>
        <v>0</v>
      </c>
    </row>
    <row r="257" customFormat="false" ht="38.25" hidden="false" customHeight="false" outlineLevel="0" collapsed="false">
      <c r="A257" s="69" t="s">
        <v>1078</v>
      </c>
      <c r="B257" s="64" t="n">
        <v>42838</v>
      </c>
      <c r="C257" s="86" t="s">
        <v>1079</v>
      </c>
      <c r="D257" s="56" t="s">
        <v>1080</v>
      </c>
      <c r="E257" s="53"/>
      <c r="F257" s="56" t="s">
        <v>24</v>
      </c>
      <c r="G257" s="56" t="s">
        <v>101</v>
      </c>
      <c r="H257" s="56" t="s">
        <v>1081</v>
      </c>
      <c r="I257" s="53" t="s">
        <v>27</v>
      </c>
      <c r="J257" s="94" t="s">
        <v>68</v>
      </c>
      <c r="K257" s="64" t="n">
        <v>42864</v>
      </c>
      <c r="L257" s="64" t="n">
        <v>44690</v>
      </c>
      <c r="M257" s="65"/>
      <c r="N257" s="87" t="s">
        <v>47</v>
      </c>
      <c r="O257" s="53"/>
      <c r="P257" s="53" t="s">
        <v>97</v>
      </c>
      <c r="Q257" s="53"/>
      <c r="R257" s="53" t="n">
        <v>2019</v>
      </c>
      <c r="S257" s="54" t="n">
        <f aca="false">IF($F257="CO",SUMIFS($M:$M,$A:$A,$A257)/COUNTIFS($A:$A,$A257,$F:$F,"CO"),0)</f>
        <v>0</v>
      </c>
    </row>
    <row r="258" customFormat="false" ht="38.25" hidden="false" customHeight="false" outlineLevel="0" collapsed="false">
      <c r="A258" s="56" t="s">
        <v>1082</v>
      </c>
      <c r="B258" s="64" t="n">
        <v>43354</v>
      </c>
      <c r="C258" s="85" t="s">
        <v>1083</v>
      </c>
      <c r="D258" s="56" t="s">
        <v>1084</v>
      </c>
      <c r="E258" s="53"/>
      <c r="F258" s="56" t="s">
        <v>24</v>
      </c>
      <c r="G258" s="56" t="s">
        <v>59</v>
      </c>
      <c r="H258" s="56" t="s">
        <v>666</v>
      </c>
      <c r="I258" s="56" t="s">
        <v>84</v>
      </c>
      <c r="J258" s="94" t="s">
        <v>68</v>
      </c>
      <c r="K258" s="64" t="n">
        <v>43367</v>
      </c>
      <c r="L258" s="64" t="n">
        <v>45193</v>
      </c>
      <c r="M258" s="88"/>
      <c r="N258" s="56" t="s">
        <v>47</v>
      </c>
      <c r="O258" s="59"/>
      <c r="P258" s="56" t="s">
        <v>40</v>
      </c>
      <c r="Q258" s="59"/>
      <c r="R258" s="66" t="n">
        <f aca="false">YEAR(K258)</f>
        <v>2018</v>
      </c>
      <c r="S258" s="124" t="n">
        <f aca="false">IF($F258="CO",SUMIFS($M:$M,$A:$A,$A258)/COUNTIFS($A:$A,$A258,$F:$F,"CO"),0)</f>
        <v>0</v>
      </c>
    </row>
    <row r="259" customFormat="false" ht="38.25" hidden="false" customHeight="false" outlineLevel="0" collapsed="false">
      <c r="A259" s="56" t="s">
        <v>1085</v>
      </c>
      <c r="B259" s="64" t="n">
        <v>43671</v>
      </c>
      <c r="C259" s="86" t="s">
        <v>1086</v>
      </c>
      <c r="D259" s="56" t="s">
        <v>1087</v>
      </c>
      <c r="E259" s="53"/>
      <c r="F259" s="56" t="s">
        <v>24</v>
      </c>
      <c r="G259" s="56" t="s">
        <v>1088</v>
      </c>
      <c r="H259" s="87" t="s">
        <v>1089</v>
      </c>
      <c r="I259" s="56" t="s">
        <v>84</v>
      </c>
      <c r="J259" s="123" t="s">
        <v>280</v>
      </c>
      <c r="K259" s="64" t="n">
        <v>43686</v>
      </c>
      <c r="L259" s="64" t="n">
        <v>45513</v>
      </c>
      <c r="M259" s="88"/>
      <c r="N259" s="56" t="s">
        <v>120</v>
      </c>
      <c r="O259" s="59"/>
      <c r="P259" s="56" t="s">
        <v>323</v>
      </c>
      <c r="Q259" s="67"/>
      <c r="R259" s="59"/>
      <c r="S259" s="54" t="n">
        <f aca="false">IF($F259="CO",SUMIFS($M:$M,$A:$A,$A259)/COUNTIFS($A:$A,$A259,$F:$F,"CO"),0)</f>
        <v>0</v>
      </c>
    </row>
    <row r="260" customFormat="false" ht="38.25" hidden="false" customHeight="false" outlineLevel="0" collapsed="false">
      <c r="A260" s="85" t="s">
        <v>1090</v>
      </c>
      <c r="B260" s="64" t="n">
        <v>43671</v>
      </c>
      <c r="C260" s="79" t="s">
        <v>1091</v>
      </c>
      <c r="D260" s="120" t="s">
        <v>1092</v>
      </c>
      <c r="E260" s="59"/>
      <c r="F260" s="53" t="s">
        <v>24</v>
      </c>
      <c r="G260" s="53" t="s">
        <v>508</v>
      </c>
      <c r="H260" s="84" t="s">
        <v>1089</v>
      </c>
      <c r="I260" s="53" t="s">
        <v>27</v>
      </c>
      <c r="J260" s="121" t="s">
        <v>346</v>
      </c>
      <c r="K260" s="64" t="n">
        <v>43671</v>
      </c>
      <c r="L260" s="64" t="n">
        <v>45498</v>
      </c>
      <c r="M260" s="65"/>
      <c r="N260" s="66" t="s">
        <v>47</v>
      </c>
      <c r="O260" s="53"/>
      <c r="P260" s="53" t="s">
        <v>30</v>
      </c>
      <c r="Q260" s="53"/>
      <c r="R260" s="59"/>
      <c r="S260" s="59"/>
    </row>
    <row r="261" customFormat="false" ht="51" hidden="false" customHeight="false" outlineLevel="0" collapsed="false">
      <c r="A261" s="55" t="s">
        <v>1093</v>
      </c>
      <c r="B261" s="64" t="n">
        <v>44349</v>
      </c>
      <c r="C261" s="85" t="s">
        <v>1094</v>
      </c>
      <c r="D261" s="56" t="s">
        <v>1095</v>
      </c>
      <c r="E261" s="59"/>
      <c r="F261" s="69" t="s">
        <v>24</v>
      </c>
      <c r="G261" s="66" t="s">
        <v>101</v>
      </c>
      <c r="H261" s="67" t="s">
        <v>1081</v>
      </c>
      <c r="I261" s="67" t="s">
        <v>27</v>
      </c>
      <c r="J261" s="83" t="s">
        <v>46</v>
      </c>
      <c r="K261" s="64" t="n">
        <v>44370</v>
      </c>
      <c r="L261" s="64" t="n">
        <v>46196</v>
      </c>
      <c r="M261" s="65"/>
      <c r="N261" s="56" t="s">
        <v>47</v>
      </c>
      <c r="O261" s="59"/>
      <c r="P261" s="69" t="s">
        <v>30</v>
      </c>
      <c r="Q261" s="59"/>
      <c r="R261" s="59"/>
      <c r="S261" s="59"/>
    </row>
    <row r="262" customFormat="false" ht="38.25" hidden="false" customHeight="true" outlineLevel="0" collapsed="false">
      <c r="A262" s="85" t="s">
        <v>1096</v>
      </c>
      <c r="B262" s="64" t="n">
        <v>43760</v>
      </c>
      <c r="C262" s="98" t="s">
        <v>1097</v>
      </c>
      <c r="D262" s="53" t="s">
        <v>1098</v>
      </c>
      <c r="E262" s="53"/>
      <c r="F262" s="53" t="s">
        <v>24</v>
      </c>
      <c r="G262" s="53" t="s">
        <v>101</v>
      </c>
      <c r="H262" s="53" t="s">
        <v>959</v>
      </c>
      <c r="I262" s="53" t="s">
        <v>27</v>
      </c>
      <c r="J262" s="121" t="s">
        <v>1099</v>
      </c>
      <c r="K262" s="64" t="n">
        <v>43773</v>
      </c>
      <c r="L262" s="64" t="n">
        <v>44504</v>
      </c>
      <c r="M262" s="65"/>
      <c r="N262" s="66" t="s">
        <v>1100</v>
      </c>
      <c r="O262" s="53"/>
      <c r="P262" s="53" t="s">
        <v>232</v>
      </c>
      <c r="Q262" s="53" t="s">
        <v>233</v>
      </c>
      <c r="R262" s="53" t="n">
        <v>2019</v>
      </c>
      <c r="S262" s="59"/>
    </row>
    <row r="263" customFormat="false" ht="89.25" hidden="false" customHeight="true" outlineLevel="0" collapsed="false">
      <c r="A263" s="56" t="s">
        <v>1101</v>
      </c>
      <c r="B263" s="64" t="n">
        <v>43745</v>
      </c>
      <c r="C263" s="86" t="s">
        <v>1102</v>
      </c>
      <c r="D263" s="59"/>
      <c r="E263" s="59"/>
      <c r="F263" s="66" t="s">
        <v>24</v>
      </c>
      <c r="G263" s="66" t="s">
        <v>101</v>
      </c>
      <c r="H263" s="67" t="s">
        <v>1103</v>
      </c>
      <c r="I263" s="87" t="s">
        <v>188</v>
      </c>
      <c r="J263" s="202" t="s">
        <v>148</v>
      </c>
      <c r="K263" s="64" t="n">
        <v>43769</v>
      </c>
      <c r="L263" s="64" t="n">
        <v>45596</v>
      </c>
      <c r="M263" s="65"/>
      <c r="N263" s="69" t="s">
        <v>1104</v>
      </c>
      <c r="O263" s="59"/>
      <c r="P263" s="53" t="s">
        <v>804</v>
      </c>
      <c r="Q263" s="56" t="s">
        <v>1105</v>
      </c>
      <c r="R263" s="53" t="n">
        <v>2019</v>
      </c>
      <c r="S263" s="54" t="n">
        <f aca="false">IF($F263="CO",SUMIFS($M:$M,$A:$A,$A263)/COUNTIFS($A:$A,$A263,$F:$F,"CO"),0)</f>
        <v>0</v>
      </c>
    </row>
    <row r="264" customFormat="false" ht="76.5" hidden="false" customHeight="false" outlineLevel="0" collapsed="false">
      <c r="A264" s="56" t="s">
        <v>1106</v>
      </c>
      <c r="B264" s="64" t="n">
        <v>44067</v>
      </c>
      <c r="C264" s="98" t="s">
        <v>1107</v>
      </c>
      <c r="D264" s="69" t="s">
        <v>1108</v>
      </c>
      <c r="E264" s="59"/>
      <c r="F264" s="69" t="s">
        <v>24</v>
      </c>
      <c r="G264" s="69" t="s">
        <v>101</v>
      </c>
      <c r="H264" s="69" t="s">
        <v>959</v>
      </c>
      <c r="I264" s="69" t="s">
        <v>27</v>
      </c>
      <c r="J264" s="121" t="s">
        <v>276</v>
      </c>
      <c r="K264" s="64" t="n">
        <v>44091</v>
      </c>
      <c r="L264" s="64" t="n">
        <v>45917</v>
      </c>
      <c r="M264" s="65"/>
      <c r="N264" s="87" t="s">
        <v>47</v>
      </c>
      <c r="O264" s="59"/>
      <c r="P264" s="69" t="s">
        <v>40</v>
      </c>
      <c r="Q264" s="59"/>
      <c r="R264" s="53" t="n">
        <v>2018</v>
      </c>
      <c r="S264" s="54" t="n">
        <f aca="false">IF($F264="CO",SUMIFS($M:$M,$A:$A,$A264)/COUNTIFS($A:$A,$A264,$F:$F,"CO"),0)</f>
        <v>0</v>
      </c>
    </row>
    <row r="265" customFormat="false" ht="94.5" hidden="false" customHeight="false" outlineLevel="0" collapsed="false">
      <c r="A265" s="100" t="s">
        <v>1109</v>
      </c>
      <c r="B265" s="64" t="n">
        <v>42594</v>
      </c>
      <c r="C265" s="98" t="s">
        <v>1110</v>
      </c>
      <c r="D265" s="66" t="s">
        <v>1111</v>
      </c>
      <c r="E265" s="59"/>
      <c r="F265" s="67" t="s">
        <v>24</v>
      </c>
      <c r="G265" s="222" t="s">
        <v>59</v>
      </c>
      <c r="H265" s="95" t="s">
        <v>114</v>
      </c>
      <c r="I265" s="67" t="s">
        <v>27</v>
      </c>
      <c r="J265" s="94" t="s">
        <v>133</v>
      </c>
      <c r="K265" s="64" t="n">
        <v>42593</v>
      </c>
      <c r="L265" s="64" t="n">
        <v>44419</v>
      </c>
      <c r="M265" s="65"/>
      <c r="N265" s="67" t="s">
        <v>47</v>
      </c>
      <c r="O265" s="59"/>
      <c r="P265" s="67" t="s">
        <v>30</v>
      </c>
      <c r="Q265" s="59"/>
      <c r="R265" s="53"/>
      <c r="S265" s="54" t="n">
        <f aca="false">IF($F265="CO",SUMIFS($M:$M,$A:$A,$A265)/COUNTIFS($A:$A,$A265,$F:$F,"CO"),0)</f>
        <v>0</v>
      </c>
    </row>
    <row r="266" customFormat="false" ht="89.25" hidden="false" customHeight="true" outlineLevel="0" collapsed="false">
      <c r="A266" s="55" t="s">
        <v>1112</v>
      </c>
      <c r="B266" s="64" t="n">
        <v>44406</v>
      </c>
      <c r="C266" s="80" t="s">
        <v>1113</v>
      </c>
      <c r="D266" s="56" t="s">
        <v>1114</v>
      </c>
      <c r="E266" s="59"/>
      <c r="F266" s="60" t="s">
        <v>24</v>
      </c>
      <c r="G266" s="60" t="s">
        <v>1115</v>
      </c>
      <c r="H266" s="67" t="s">
        <v>1116</v>
      </c>
      <c r="I266" s="62" t="s">
        <v>27</v>
      </c>
      <c r="J266" s="90" t="s">
        <v>165</v>
      </c>
      <c r="K266" s="64" t="n">
        <v>44410</v>
      </c>
      <c r="L266" s="64" t="n">
        <v>46236</v>
      </c>
      <c r="M266" s="65"/>
      <c r="N266" s="69" t="s">
        <v>47</v>
      </c>
      <c r="O266" s="59"/>
      <c r="P266" s="60" t="s">
        <v>40</v>
      </c>
      <c r="Q266" s="59"/>
      <c r="R266" s="59"/>
      <c r="S266" s="59"/>
    </row>
    <row r="267" customFormat="false" ht="114.75" hidden="false" customHeight="false" outlineLevel="0" collapsed="false">
      <c r="A267" s="56" t="s">
        <v>1117</v>
      </c>
      <c r="B267" s="64" t="n">
        <v>42954</v>
      </c>
      <c r="C267" s="85" t="s">
        <v>1118</v>
      </c>
      <c r="D267" s="56" t="s">
        <v>1119</v>
      </c>
      <c r="E267" s="53"/>
      <c r="F267" s="56" t="s">
        <v>24</v>
      </c>
      <c r="G267" s="56" t="s">
        <v>35</v>
      </c>
      <c r="H267" s="56" t="s">
        <v>240</v>
      </c>
      <c r="I267" s="53" t="s">
        <v>27</v>
      </c>
      <c r="J267" s="94" t="s">
        <v>68</v>
      </c>
      <c r="K267" s="64" t="n">
        <v>42962</v>
      </c>
      <c r="L267" s="64" t="n">
        <v>44788</v>
      </c>
      <c r="M267" s="88"/>
      <c r="N267" s="87" t="s">
        <v>47</v>
      </c>
      <c r="O267" s="59"/>
      <c r="P267" s="56" t="s">
        <v>789</v>
      </c>
      <c r="Q267" s="59"/>
      <c r="R267" s="53" t="n">
        <f aca="false">YEAR(K267)</f>
        <v>2017</v>
      </c>
      <c r="S267" s="54" t="n">
        <f aca="false">IF($F267="CO",SUMIFS($M:$M,$A:$A,$A267)/COUNTIFS($A:$A,$A267,$F:$F,"CO"),0)</f>
        <v>0</v>
      </c>
    </row>
    <row r="268" customFormat="false" ht="12.75" hidden="false" customHeight="true" outlineLevel="0" collapsed="false">
      <c r="A268" s="56" t="s">
        <v>1120</v>
      </c>
      <c r="B268" s="64" t="n">
        <v>43244</v>
      </c>
      <c r="C268" s="85" t="s">
        <v>1121</v>
      </c>
      <c r="D268" s="56" t="s">
        <v>1122</v>
      </c>
      <c r="E268" s="53"/>
      <c r="F268" s="56" t="s">
        <v>24</v>
      </c>
      <c r="G268" s="56" t="s">
        <v>66</v>
      </c>
      <c r="H268" s="87" t="s">
        <v>1123</v>
      </c>
      <c r="I268" s="56" t="s">
        <v>84</v>
      </c>
      <c r="J268" s="94" t="s">
        <v>68</v>
      </c>
      <c r="K268" s="64" t="n">
        <v>43258</v>
      </c>
      <c r="L268" s="64" t="n">
        <v>45084</v>
      </c>
      <c r="M268" s="88"/>
      <c r="N268" s="56" t="s">
        <v>47</v>
      </c>
      <c r="O268" s="59"/>
      <c r="P268" s="56" t="s">
        <v>323</v>
      </c>
      <c r="Q268" s="59"/>
      <c r="R268" s="53" t="n">
        <f aca="false">YEAR(K268)</f>
        <v>2018</v>
      </c>
      <c r="S268" s="54" t="n">
        <f aca="false">IF($F268="CO",SUMIFS($M:$M,$A:$A,$A268)/COUNTIFS($A:$A,$A268,$F:$F,"CO"),0)</f>
        <v>0</v>
      </c>
    </row>
    <row r="269" customFormat="false" ht="140.25" hidden="false" customHeight="false" outlineLevel="0" collapsed="false">
      <c r="A269" s="56" t="s">
        <v>1124</v>
      </c>
      <c r="B269" s="64" t="n">
        <v>43230</v>
      </c>
      <c r="C269" s="85" t="s">
        <v>1125</v>
      </c>
      <c r="D269" s="56" t="s">
        <v>1126</v>
      </c>
      <c r="E269" s="53"/>
      <c r="F269" s="56" t="s">
        <v>24</v>
      </c>
      <c r="G269" s="56" t="s">
        <v>66</v>
      </c>
      <c r="H269" s="87" t="s">
        <v>1127</v>
      </c>
      <c r="I269" s="56" t="s">
        <v>84</v>
      </c>
      <c r="J269" s="83" t="s">
        <v>46</v>
      </c>
      <c r="K269" s="64" t="n">
        <v>43301</v>
      </c>
      <c r="L269" s="64" t="n">
        <v>45127</v>
      </c>
      <c r="M269" s="88"/>
      <c r="N269" s="56" t="s">
        <v>47</v>
      </c>
      <c r="O269" s="59"/>
      <c r="P269" s="56" t="s">
        <v>323</v>
      </c>
      <c r="Q269" s="59"/>
      <c r="R269" s="53"/>
      <c r="S269" s="54" t="n">
        <f aca="false">IF($F269="CO",SUMIFS($M:$M,$A:$A,$A269)/COUNTIFS($A:$A,$A269,$F:$F,"CO"),0)</f>
        <v>0</v>
      </c>
    </row>
    <row r="270" customFormat="false" ht="89.25" hidden="false" customHeight="false" outlineLevel="0" collapsed="false">
      <c r="A270" s="56" t="s">
        <v>1128</v>
      </c>
      <c r="B270" s="64" t="n">
        <v>43171</v>
      </c>
      <c r="C270" s="86" t="s">
        <v>1129</v>
      </c>
      <c r="D270" s="56" t="s">
        <v>913</v>
      </c>
      <c r="E270" s="53"/>
      <c r="F270" s="53" t="s">
        <v>24</v>
      </c>
      <c r="G270" s="56" t="s">
        <v>44</v>
      </c>
      <c r="H270" s="87" t="s">
        <v>1130</v>
      </c>
      <c r="I270" s="56" t="s">
        <v>84</v>
      </c>
      <c r="J270" s="94" t="s">
        <v>68</v>
      </c>
      <c r="K270" s="64" t="n">
        <v>43192</v>
      </c>
      <c r="L270" s="64" t="n">
        <v>45018</v>
      </c>
      <c r="M270" s="88"/>
      <c r="N270" s="197" t="s">
        <v>47</v>
      </c>
      <c r="O270" s="59"/>
      <c r="P270" s="56" t="s">
        <v>40</v>
      </c>
      <c r="Q270" s="59"/>
      <c r="R270" s="48" t="n">
        <f aca="false">YEAR(K270)</f>
        <v>2018</v>
      </c>
      <c r="S270" s="102" t="n">
        <f aca="false">IF($F270="CO",SUMIFS($M:$M,$A:$A,$A270)/COUNTIFS($A:$A,$A270,$F:$F,"CO"),0)</f>
        <v>0</v>
      </c>
    </row>
    <row r="271" customFormat="false" ht="38.25" hidden="false" customHeight="false" outlineLevel="0" collapsed="false">
      <c r="A271" s="56" t="s">
        <v>1131</v>
      </c>
      <c r="B271" s="113" t="n">
        <v>43671</v>
      </c>
      <c r="C271" s="114" t="s">
        <v>1132</v>
      </c>
      <c r="D271" s="112" t="s">
        <v>1133</v>
      </c>
      <c r="E271" s="59"/>
      <c r="F271" s="53" t="s">
        <v>24</v>
      </c>
      <c r="G271" s="112" t="s">
        <v>508</v>
      </c>
      <c r="H271" s="119" t="s">
        <v>1134</v>
      </c>
      <c r="I271" s="67" t="s">
        <v>27</v>
      </c>
      <c r="J271" s="94" t="s">
        <v>230</v>
      </c>
      <c r="K271" s="64" t="n">
        <v>43686</v>
      </c>
      <c r="L271" s="64" t="n">
        <v>45513</v>
      </c>
      <c r="M271" s="65"/>
      <c r="N271" s="67" t="s">
        <v>47</v>
      </c>
      <c r="O271" s="115"/>
      <c r="P271" s="67" t="s">
        <v>30</v>
      </c>
      <c r="Q271" s="59"/>
      <c r="R271" s="53"/>
      <c r="S271" s="54" t="n">
        <f aca="false">IF($F271="CO",SUMIFS($M:$M,$A:$A,$A271)/COUNTIFS($A:$A,$A271,$F:$F,"CO"),0)</f>
        <v>0</v>
      </c>
    </row>
    <row r="272" customFormat="false" ht="51" hidden="false" customHeight="true" outlineLevel="0" collapsed="false">
      <c r="A272" s="66" t="s">
        <v>1135</v>
      </c>
      <c r="B272" s="64" t="n">
        <v>42606</v>
      </c>
      <c r="C272" s="98" t="s">
        <v>1136</v>
      </c>
      <c r="D272" s="53" t="s">
        <v>1137</v>
      </c>
      <c r="E272" s="53"/>
      <c r="F272" s="67" t="s">
        <v>24</v>
      </c>
      <c r="G272" s="53" t="s">
        <v>248</v>
      </c>
      <c r="H272" s="84" t="s">
        <v>263</v>
      </c>
      <c r="I272" s="67" t="s">
        <v>27</v>
      </c>
      <c r="J272" s="94" t="s">
        <v>68</v>
      </c>
      <c r="K272" s="64" t="n">
        <v>42612</v>
      </c>
      <c r="L272" s="64" t="n">
        <v>44438</v>
      </c>
      <c r="M272" s="88"/>
      <c r="N272" s="67" t="s">
        <v>47</v>
      </c>
      <c r="O272" s="59"/>
      <c r="P272" s="84" t="s">
        <v>40</v>
      </c>
      <c r="Q272" s="59"/>
      <c r="R272" s="53" t="n">
        <f aca="false">YEAR(K272)</f>
        <v>2016</v>
      </c>
      <c r="S272" s="54" t="n">
        <f aca="false">IF($F272="CO",SUMIFS($M:$M,$A:$A,$A272)/COUNTIFS($A:$A,$A272,$F:$F,"CO"),0)</f>
        <v>0</v>
      </c>
    </row>
    <row r="273" customFormat="false" ht="38.25" hidden="false" customHeight="false" outlineLevel="0" collapsed="false">
      <c r="A273" s="112" t="s">
        <v>1138</v>
      </c>
      <c r="B273" s="113" t="n">
        <v>43633</v>
      </c>
      <c r="C273" s="114" t="s">
        <v>1139</v>
      </c>
      <c r="D273" s="112" t="s">
        <v>1140</v>
      </c>
      <c r="E273" s="59"/>
      <c r="F273" s="56" t="s">
        <v>24</v>
      </c>
      <c r="G273" s="112" t="s">
        <v>568</v>
      </c>
      <c r="H273" s="112" t="s">
        <v>1141</v>
      </c>
      <c r="I273" s="112" t="s">
        <v>37</v>
      </c>
      <c r="J273" s="223" t="s">
        <v>1142</v>
      </c>
      <c r="K273" s="64" t="n">
        <v>43791</v>
      </c>
      <c r="L273" s="64" t="n">
        <v>45618</v>
      </c>
      <c r="M273" s="65"/>
      <c r="N273" s="69" t="s">
        <v>1143</v>
      </c>
      <c r="O273" s="59"/>
      <c r="P273" s="56" t="s">
        <v>221</v>
      </c>
      <c r="Q273" s="56" t="s">
        <v>233</v>
      </c>
      <c r="R273" s="59"/>
      <c r="S273" s="59"/>
    </row>
    <row r="274" customFormat="false" ht="79.5" hidden="false" customHeight="true" outlineLevel="0" collapsed="false">
      <c r="A274" s="66" t="s">
        <v>1144</v>
      </c>
      <c r="B274" s="64" t="n">
        <v>42984</v>
      </c>
      <c r="C274" s="98" t="s">
        <v>1139</v>
      </c>
      <c r="D274" s="53" t="s">
        <v>1145</v>
      </c>
      <c r="E274" s="53"/>
      <c r="F274" s="67" t="s">
        <v>24</v>
      </c>
      <c r="G274" s="53" t="s">
        <v>73</v>
      </c>
      <c r="H274" s="84" t="s">
        <v>1146</v>
      </c>
      <c r="I274" s="67" t="s">
        <v>514</v>
      </c>
      <c r="J274" s="94" t="s">
        <v>1147</v>
      </c>
      <c r="K274" s="64" t="n">
        <v>43039</v>
      </c>
      <c r="L274" s="64" t="n">
        <v>44865</v>
      </c>
      <c r="M274" s="88"/>
      <c r="N274" s="67" t="s">
        <v>1148</v>
      </c>
      <c r="O274" s="59"/>
      <c r="P274" s="84" t="s">
        <v>214</v>
      </c>
      <c r="Q274" s="59"/>
      <c r="R274" s="53" t="n">
        <f aca="false">YEAR(K274)</f>
        <v>2017</v>
      </c>
      <c r="S274" s="54" t="n">
        <f aca="false">IF($F274="CO",SUMIFS($M:$M,$A:$A,$A274)/COUNTIFS($A:$A,$A274,$F:$F,"CO"),0)</f>
        <v>0</v>
      </c>
    </row>
    <row r="275" customFormat="false" ht="38.25" hidden="false" customHeight="false" outlineLevel="0" collapsed="false">
      <c r="A275" s="56" t="s">
        <v>1149</v>
      </c>
      <c r="B275" s="64" t="n">
        <v>43623</v>
      </c>
      <c r="C275" s="79" t="s">
        <v>1150</v>
      </c>
      <c r="D275" s="56" t="s">
        <v>1145</v>
      </c>
      <c r="E275" s="59"/>
      <c r="F275" s="53" t="s">
        <v>24</v>
      </c>
      <c r="G275" s="112" t="s">
        <v>1151</v>
      </c>
      <c r="H275" s="119" t="s">
        <v>1152</v>
      </c>
      <c r="I275" s="112" t="s">
        <v>590</v>
      </c>
      <c r="J275" s="224" t="s">
        <v>1153</v>
      </c>
      <c r="K275" s="113" t="n">
        <v>43711</v>
      </c>
      <c r="L275" s="113" t="n">
        <v>44077</v>
      </c>
      <c r="M275" s="225"/>
      <c r="N275" s="112"/>
      <c r="O275" s="53"/>
      <c r="P275" s="56" t="s">
        <v>214</v>
      </c>
      <c r="Q275" s="53"/>
      <c r="R275" s="53" t="n">
        <f aca="false">YEAR(K275)</f>
        <v>2019</v>
      </c>
      <c r="S275" s="54" t="n">
        <f aca="false">IF($F275="CO",SUMIFS($M:$M,$A:$A,$A275)/COUNTIFS($A:$A,$A275,$F:$F,"CO"),0)</f>
        <v>0</v>
      </c>
    </row>
    <row r="276" customFormat="false" ht="102" hidden="false" customHeight="false" outlineLevel="0" collapsed="false">
      <c r="A276" s="69" t="s">
        <v>1154</v>
      </c>
      <c r="B276" s="64" t="n">
        <v>43696</v>
      </c>
      <c r="C276" s="139" t="s">
        <v>1155</v>
      </c>
      <c r="D276" s="69" t="s">
        <v>1156</v>
      </c>
      <c r="E276" s="59"/>
      <c r="F276" s="69" t="s">
        <v>24</v>
      </c>
      <c r="G276" s="66" t="s">
        <v>101</v>
      </c>
      <c r="H276" s="81" t="s">
        <v>1157</v>
      </c>
      <c r="I276" s="67" t="s">
        <v>1158</v>
      </c>
      <c r="J276" s="139" t="s">
        <v>1159</v>
      </c>
      <c r="K276" s="64" t="n">
        <v>44075</v>
      </c>
      <c r="L276" s="64" t="n">
        <v>45931</v>
      </c>
      <c r="M276" s="59"/>
      <c r="N276" s="69" t="s">
        <v>101</v>
      </c>
      <c r="O276" s="59"/>
      <c r="P276" s="69" t="s">
        <v>221</v>
      </c>
      <c r="Q276" s="59"/>
      <c r="R276" s="59"/>
      <c r="S276" s="59"/>
    </row>
    <row r="277" customFormat="false" ht="63.75" hidden="false" customHeight="false" outlineLevel="0" collapsed="false">
      <c r="A277" s="56" t="s">
        <v>1160</v>
      </c>
      <c r="B277" s="64" t="n">
        <v>43019</v>
      </c>
      <c r="C277" s="86" t="s">
        <v>1161</v>
      </c>
      <c r="D277" s="56" t="s">
        <v>1162</v>
      </c>
      <c r="E277" s="53"/>
      <c r="F277" s="56" t="s">
        <v>24</v>
      </c>
      <c r="G277" s="56" t="s">
        <v>73</v>
      </c>
      <c r="H277" s="87" t="s">
        <v>1163</v>
      </c>
      <c r="I277" s="56" t="s">
        <v>1164</v>
      </c>
      <c r="J277" s="63" t="s">
        <v>1165</v>
      </c>
      <c r="K277" s="64" t="n">
        <v>43159</v>
      </c>
      <c r="L277" s="64" t="n">
        <v>44985</v>
      </c>
      <c r="M277" s="88"/>
      <c r="N277" s="226" t="s">
        <v>333</v>
      </c>
      <c r="O277" s="59"/>
      <c r="P277" s="56" t="s">
        <v>214</v>
      </c>
      <c r="Q277" s="59"/>
      <c r="R277" s="59"/>
      <c r="S277" s="59"/>
    </row>
    <row r="278" customFormat="false" ht="51" hidden="false" customHeight="false" outlineLevel="0" collapsed="false">
      <c r="A278" s="56" t="s">
        <v>1166</v>
      </c>
      <c r="B278" s="64" t="n">
        <v>43356</v>
      </c>
      <c r="C278" s="86" t="s">
        <v>1167</v>
      </c>
      <c r="D278" s="66" t="s">
        <v>1168</v>
      </c>
      <c r="E278" s="59"/>
      <c r="F278" s="66" t="s">
        <v>24</v>
      </c>
      <c r="G278" s="69" t="s">
        <v>1169</v>
      </c>
      <c r="H278" s="67" t="s">
        <v>1170</v>
      </c>
      <c r="I278" s="69" t="s">
        <v>27</v>
      </c>
      <c r="J278" s="79" t="s">
        <v>1171</v>
      </c>
      <c r="K278" s="64" t="n">
        <v>43608</v>
      </c>
      <c r="L278" s="64" t="n">
        <v>45435</v>
      </c>
      <c r="M278" s="65"/>
      <c r="N278" s="56" t="s">
        <v>201</v>
      </c>
      <c r="O278" s="59"/>
      <c r="P278" s="69" t="s">
        <v>221</v>
      </c>
      <c r="Q278" s="59"/>
      <c r="R278" s="53" t="n">
        <f aca="false">YEAR(K278)</f>
        <v>2019</v>
      </c>
      <c r="S278" s="54" t="n">
        <f aca="false">IF($F278="CO",SUMIFS($M:$M,$A:$A,$A278)/COUNTIFS($A:$A,$A278,$F:$F,"CO"),0)</f>
        <v>0</v>
      </c>
    </row>
    <row r="279" customFormat="false" ht="63.75" hidden="false" customHeight="false" outlineLevel="0" collapsed="false">
      <c r="A279" s="67" t="s">
        <v>1172</v>
      </c>
      <c r="B279" s="95" t="n">
        <v>43038</v>
      </c>
      <c r="C279" s="94" t="s">
        <v>1173</v>
      </c>
      <c r="D279" s="87" t="s">
        <v>1174</v>
      </c>
      <c r="E279" s="59"/>
      <c r="F279" s="67" t="s">
        <v>24</v>
      </c>
      <c r="G279" s="67" t="s">
        <v>51</v>
      </c>
      <c r="H279" s="67" t="s">
        <v>1175</v>
      </c>
      <c r="I279" s="67" t="s">
        <v>1164</v>
      </c>
      <c r="J279" s="94" t="s">
        <v>1176</v>
      </c>
      <c r="K279" s="95" t="n">
        <v>43003</v>
      </c>
      <c r="L279" s="95" t="n">
        <v>44829</v>
      </c>
      <c r="M279" s="96"/>
      <c r="N279" s="67" t="s">
        <v>1177</v>
      </c>
      <c r="O279" s="97"/>
      <c r="P279" s="67" t="s">
        <v>214</v>
      </c>
      <c r="Q279" s="67"/>
      <c r="R279" s="73"/>
      <c r="S279" s="73"/>
    </row>
    <row r="280" customFormat="false" ht="38.25" hidden="false" customHeight="false" outlineLevel="0" collapsed="false">
      <c r="A280" s="56" t="s">
        <v>1178</v>
      </c>
      <c r="B280" s="64" t="n">
        <v>43755</v>
      </c>
      <c r="C280" s="98" t="s">
        <v>1179</v>
      </c>
      <c r="D280" s="67" t="s">
        <v>1180</v>
      </c>
      <c r="E280" s="59"/>
      <c r="F280" s="69" t="s">
        <v>24</v>
      </c>
      <c r="G280" s="66" t="s">
        <v>363</v>
      </c>
      <c r="H280" s="81" t="s">
        <v>1181</v>
      </c>
      <c r="I280" s="69" t="s">
        <v>37</v>
      </c>
      <c r="J280" s="83" t="s">
        <v>1182</v>
      </c>
      <c r="K280" s="64" t="n">
        <v>44084</v>
      </c>
      <c r="L280" s="64" t="n">
        <v>45910</v>
      </c>
      <c r="M280" s="65"/>
      <c r="N280" s="81" t="s">
        <v>1181</v>
      </c>
      <c r="O280" s="59"/>
      <c r="P280" s="69" t="s">
        <v>221</v>
      </c>
      <c r="Q280" s="59"/>
      <c r="R280" s="53" t="n">
        <f aca="false">YEAR(K280)</f>
        <v>2020</v>
      </c>
      <c r="S280" s="54" t="n">
        <f aca="false">IF($F280="CO",SUMIFS($M:$M,$A:$A,$A280)/COUNTIFS($A:$A,$A280,$F:$F,"CO"),0)</f>
        <v>0</v>
      </c>
    </row>
    <row r="281" customFormat="false" ht="76.5" hidden="false" customHeight="false" outlineLevel="0" collapsed="false">
      <c r="A281" s="56" t="s">
        <v>1183</v>
      </c>
      <c r="B281" s="64" t="n">
        <v>44111</v>
      </c>
      <c r="C281" s="98" t="s">
        <v>1184</v>
      </c>
      <c r="D281" s="69" t="s">
        <v>1185</v>
      </c>
      <c r="E281" s="59"/>
      <c r="F281" s="69" t="s">
        <v>24</v>
      </c>
      <c r="G281" s="66" t="s">
        <v>73</v>
      </c>
      <c r="H281" s="81" t="s">
        <v>1186</v>
      </c>
      <c r="I281" s="56" t="s">
        <v>27</v>
      </c>
      <c r="J281" s="83" t="s">
        <v>46</v>
      </c>
      <c r="K281" s="64" t="n">
        <v>44151</v>
      </c>
      <c r="L281" s="64" t="n">
        <v>45977</v>
      </c>
      <c r="M281" s="65"/>
      <c r="N281" s="69" t="s">
        <v>47</v>
      </c>
      <c r="O281" s="59"/>
      <c r="P281" s="69" t="s">
        <v>30</v>
      </c>
      <c r="Q281" s="59"/>
      <c r="R281" s="53" t="n">
        <v>2017</v>
      </c>
      <c r="S281" s="54" t="n">
        <v>0</v>
      </c>
    </row>
    <row r="282" s="227" customFormat="true" ht="76.5" hidden="false" customHeight="false" outlineLevel="0" collapsed="false">
      <c r="A282" s="66" t="s">
        <v>1187</v>
      </c>
      <c r="B282" s="64" t="n">
        <v>42541</v>
      </c>
      <c r="C282" s="98" t="s">
        <v>1188</v>
      </c>
      <c r="D282" s="53" t="s">
        <v>1189</v>
      </c>
      <c r="E282" s="53"/>
      <c r="F282" s="67" t="s">
        <v>24</v>
      </c>
      <c r="G282" s="53" t="s">
        <v>35</v>
      </c>
      <c r="H282" s="53" t="s">
        <v>229</v>
      </c>
      <c r="I282" s="67" t="s">
        <v>27</v>
      </c>
      <c r="J282" s="82" t="s">
        <v>172</v>
      </c>
      <c r="K282" s="64" t="n">
        <v>42545</v>
      </c>
      <c r="L282" s="64" t="n">
        <v>44371</v>
      </c>
      <c r="M282" s="88"/>
      <c r="N282" s="67" t="s">
        <v>47</v>
      </c>
      <c r="O282" s="59"/>
      <c r="P282" s="84" t="s">
        <v>40</v>
      </c>
      <c r="Q282" s="59"/>
      <c r="R282" s="53" t="n">
        <f aca="false">YEAR(K282)</f>
        <v>2016</v>
      </c>
      <c r="S282" s="54"/>
    </row>
    <row r="283" s="227" customFormat="true" ht="38.25" hidden="false" customHeight="false" outlineLevel="0" collapsed="false">
      <c r="A283" s="56" t="s">
        <v>1190</v>
      </c>
      <c r="B283" s="64" t="n">
        <v>43299</v>
      </c>
      <c r="C283" s="85" t="s">
        <v>1191</v>
      </c>
      <c r="D283" s="56" t="s">
        <v>1192</v>
      </c>
      <c r="E283" s="53"/>
      <c r="F283" s="67" t="s">
        <v>24</v>
      </c>
      <c r="G283" s="56" t="s">
        <v>35</v>
      </c>
      <c r="H283" s="56" t="s">
        <v>240</v>
      </c>
      <c r="I283" s="56" t="s">
        <v>84</v>
      </c>
      <c r="J283" s="94" t="s">
        <v>68</v>
      </c>
      <c r="K283" s="64" t="n">
        <v>43312</v>
      </c>
      <c r="L283" s="64" t="n">
        <v>45138</v>
      </c>
      <c r="M283" s="88"/>
      <c r="N283" s="56" t="s">
        <v>47</v>
      </c>
      <c r="O283" s="59"/>
      <c r="P283" s="56" t="s">
        <v>40</v>
      </c>
      <c r="Q283" s="59"/>
      <c r="R283" s="48" t="n">
        <f aca="false">YEAR(K283)</f>
        <v>2018</v>
      </c>
      <c r="S283" s="102" t="n">
        <f aca="false">IF($F283="CO",SUMIFS($M:$M,$A:$A,$A283)/COUNTIFS($A:$A,$A283,$F:$F,"CO"),0)</f>
        <v>0</v>
      </c>
    </row>
    <row r="284" s="227" customFormat="true" ht="76.5" hidden="false" customHeight="false" outlineLevel="0" collapsed="false">
      <c r="A284" s="69" t="s">
        <v>1193</v>
      </c>
      <c r="B284" s="64" t="n">
        <v>42961</v>
      </c>
      <c r="C284" s="85" t="s">
        <v>1194</v>
      </c>
      <c r="D284" s="56" t="s">
        <v>1195</v>
      </c>
      <c r="E284" s="53"/>
      <c r="F284" s="56" t="s">
        <v>24</v>
      </c>
      <c r="G284" s="56" t="s">
        <v>59</v>
      </c>
      <c r="H284" s="56" t="s">
        <v>114</v>
      </c>
      <c r="I284" s="56" t="s">
        <v>27</v>
      </c>
      <c r="J284" s="83" t="s">
        <v>46</v>
      </c>
      <c r="K284" s="64" t="n">
        <v>42971</v>
      </c>
      <c r="L284" s="64" t="n">
        <v>44797</v>
      </c>
      <c r="M284" s="88"/>
      <c r="N284" s="87" t="s">
        <v>47</v>
      </c>
      <c r="O284" s="59"/>
      <c r="P284" s="56" t="s">
        <v>40</v>
      </c>
      <c r="Q284" s="59"/>
      <c r="R284" s="48" t="n">
        <f aca="false">YEAR(K284)</f>
        <v>2017</v>
      </c>
      <c r="S284" s="102" t="n">
        <f aca="false">IF($F284="CO",SUMIFS($M:$M,$A:$A,$A284)/COUNTIFS($A:$A,$A284,$F:$F,"CO"),0)</f>
        <v>0</v>
      </c>
    </row>
    <row r="285" s="227" customFormat="true" ht="38.25" hidden="false" customHeight="false" outlineLevel="0" collapsed="false">
      <c r="A285" s="56" t="s">
        <v>1196</v>
      </c>
      <c r="B285" s="64" t="n">
        <v>42391</v>
      </c>
      <c r="C285" s="86" t="s">
        <v>1197</v>
      </c>
      <c r="D285" s="56" t="s">
        <v>1198</v>
      </c>
      <c r="E285" s="53"/>
      <c r="F285" s="67" t="s">
        <v>24</v>
      </c>
      <c r="G285" s="56" t="s">
        <v>629</v>
      </c>
      <c r="H285" s="87" t="s">
        <v>1199</v>
      </c>
      <c r="I285" s="67" t="s">
        <v>27</v>
      </c>
      <c r="J285" s="94" t="s">
        <v>1200</v>
      </c>
      <c r="K285" s="64" t="n">
        <v>42443</v>
      </c>
      <c r="L285" s="64" t="n">
        <v>44269</v>
      </c>
      <c r="M285" s="65"/>
      <c r="N285" s="67" t="s">
        <v>47</v>
      </c>
      <c r="O285" s="53"/>
      <c r="P285" s="87" t="s">
        <v>221</v>
      </c>
      <c r="Q285" s="53"/>
      <c r="R285" s="59"/>
      <c r="S285" s="54" t="n">
        <f aca="false">IF($F285="CO",SUMIFS($M:$M,$A:$A,$A285)/COUNTIFS($A:$A,$A285,$F:$F,"CO"),0)</f>
        <v>0</v>
      </c>
    </row>
    <row r="286" s="227" customFormat="true" ht="51" hidden="false" customHeight="false" outlineLevel="0" collapsed="false">
      <c r="A286" s="120" t="s">
        <v>1201</v>
      </c>
      <c r="B286" s="64" t="n">
        <v>43315</v>
      </c>
      <c r="C286" s="85" t="s">
        <v>1202</v>
      </c>
      <c r="D286" s="56" t="s">
        <v>1203</v>
      </c>
      <c r="E286" s="53"/>
      <c r="F286" s="56" t="s">
        <v>24</v>
      </c>
      <c r="G286" s="56" t="s">
        <v>59</v>
      </c>
      <c r="H286" s="56" t="s">
        <v>558</v>
      </c>
      <c r="I286" s="56" t="s">
        <v>84</v>
      </c>
      <c r="J286" s="228" t="s">
        <v>1204</v>
      </c>
      <c r="K286" s="64" t="n">
        <v>43339</v>
      </c>
      <c r="L286" s="64" t="n">
        <v>45165</v>
      </c>
      <c r="M286" s="88"/>
      <c r="N286" s="197" t="s">
        <v>47</v>
      </c>
      <c r="O286" s="59"/>
      <c r="P286" s="56" t="s">
        <v>241</v>
      </c>
      <c r="Q286" s="59"/>
      <c r="R286" s="53" t="n">
        <f aca="false">YEAR(K286)</f>
        <v>2018</v>
      </c>
      <c r="S286" s="54" t="n">
        <f aca="false">IF($F286="CO",SUMIFS($M:$M,$A:$A,$A286)/COUNTIFS($A:$A,$A286,$F:$F,"CO"),0)</f>
        <v>0</v>
      </c>
    </row>
    <row r="287" s="227" customFormat="true" ht="51" hidden="false" customHeight="true" outlineLevel="0" collapsed="false">
      <c r="A287" s="127" t="s">
        <v>1205</v>
      </c>
      <c r="B287" s="64" t="n">
        <v>43306</v>
      </c>
      <c r="C287" s="79" t="s">
        <v>1206</v>
      </c>
      <c r="D287" s="53" t="s">
        <v>1207</v>
      </c>
      <c r="E287" s="53"/>
      <c r="F287" s="53" t="s">
        <v>24</v>
      </c>
      <c r="G287" s="53" t="s">
        <v>73</v>
      </c>
      <c r="H287" s="84" t="s">
        <v>1208</v>
      </c>
      <c r="I287" s="119" t="s">
        <v>27</v>
      </c>
      <c r="J287" s="83" t="s">
        <v>1209</v>
      </c>
      <c r="K287" s="64" t="n">
        <v>43340</v>
      </c>
      <c r="L287" s="64" t="n">
        <v>45166</v>
      </c>
      <c r="M287" s="88"/>
      <c r="N287" s="119" t="s">
        <v>47</v>
      </c>
      <c r="O287" s="59"/>
      <c r="P287" s="84" t="s">
        <v>214</v>
      </c>
      <c r="Q287" s="59"/>
      <c r="R287" s="59"/>
      <c r="S287" s="59"/>
    </row>
    <row r="288" s="227" customFormat="true" ht="256.5" hidden="false" customHeight="true" outlineLevel="0" collapsed="false">
      <c r="A288" s="66" t="s">
        <v>1210</v>
      </c>
      <c r="B288" s="64" t="n">
        <v>42614</v>
      </c>
      <c r="C288" s="98" t="s">
        <v>1211</v>
      </c>
      <c r="D288" s="53" t="s">
        <v>1212</v>
      </c>
      <c r="E288" s="53"/>
      <c r="F288" s="67" t="s">
        <v>24</v>
      </c>
      <c r="G288" s="53" t="s">
        <v>44</v>
      </c>
      <c r="H288" s="84" t="s">
        <v>45</v>
      </c>
      <c r="I288" s="67" t="s">
        <v>27</v>
      </c>
      <c r="J288" s="94" t="s">
        <v>158</v>
      </c>
      <c r="K288" s="64" t="n">
        <v>42642</v>
      </c>
      <c r="L288" s="64" t="n">
        <v>44468</v>
      </c>
      <c r="M288" s="88"/>
      <c r="N288" s="67" t="s">
        <v>47</v>
      </c>
      <c r="O288" s="59"/>
      <c r="P288" s="53" t="s">
        <v>30</v>
      </c>
      <c r="Q288" s="59"/>
      <c r="R288" s="59"/>
      <c r="S288" s="59"/>
    </row>
    <row r="289" customFormat="false" ht="12.75" hidden="false" customHeight="false" outlineLevel="0" collapsed="false">
      <c r="A289" s="56" t="s">
        <v>1213</v>
      </c>
      <c r="B289" s="64" t="n">
        <v>43125</v>
      </c>
      <c r="C289" s="90" t="s">
        <v>1214</v>
      </c>
      <c r="D289" s="56" t="s">
        <v>1215</v>
      </c>
      <c r="E289" s="53"/>
      <c r="F289" s="53" t="s">
        <v>24</v>
      </c>
      <c r="G289" s="56" t="s">
        <v>51</v>
      </c>
      <c r="H289" s="87" t="s">
        <v>1216</v>
      </c>
      <c r="I289" s="56" t="s">
        <v>84</v>
      </c>
      <c r="J289" s="90" t="s">
        <v>1217</v>
      </c>
      <c r="K289" s="64" t="n">
        <v>44075</v>
      </c>
      <c r="L289" s="64" t="n">
        <v>44805</v>
      </c>
      <c r="M289" s="88"/>
      <c r="N289" s="56" t="s">
        <v>47</v>
      </c>
      <c r="O289" s="59"/>
      <c r="P289" s="56" t="s">
        <v>69</v>
      </c>
      <c r="Q289" s="59"/>
      <c r="R289" s="59"/>
      <c r="S289" s="59"/>
    </row>
    <row r="290" customFormat="false" ht="89.25" hidden="false" customHeight="false" outlineLevel="0" collapsed="false">
      <c r="A290" s="69" t="s">
        <v>1218</v>
      </c>
      <c r="B290" s="64" t="n">
        <v>42786</v>
      </c>
      <c r="C290" s="85" t="s">
        <v>1219</v>
      </c>
      <c r="D290" s="56" t="s">
        <v>1220</v>
      </c>
      <c r="E290" s="53"/>
      <c r="F290" s="56" t="s">
        <v>24</v>
      </c>
      <c r="G290" s="56" t="s">
        <v>1221</v>
      </c>
      <c r="H290" s="87" t="s">
        <v>1222</v>
      </c>
      <c r="I290" s="56" t="s">
        <v>27</v>
      </c>
      <c r="J290" s="90" t="s">
        <v>1223</v>
      </c>
      <c r="K290" s="135" t="n">
        <v>42808</v>
      </c>
      <c r="L290" s="135" t="n">
        <v>44634</v>
      </c>
      <c r="M290" s="229"/>
      <c r="N290" s="87" t="s">
        <v>47</v>
      </c>
      <c r="O290" s="93"/>
      <c r="P290" s="56" t="s">
        <v>40</v>
      </c>
      <c r="Q290" s="93"/>
      <c r="R290" s="53" t="n">
        <f aca="false">YEAR(K290)</f>
        <v>2017</v>
      </c>
      <c r="S290" s="54" t="n">
        <f aca="false">IF($F290="CO",SUMIFS($M:$M,$A:$A,$A290)/COUNTIFS($A:$A,$A290,$F:$F,"CO"),0)</f>
        <v>0</v>
      </c>
    </row>
    <row r="291" customFormat="false" ht="51" hidden="false" customHeight="false" outlineLevel="0" collapsed="false">
      <c r="A291" s="230" t="s">
        <v>1224</v>
      </c>
      <c r="B291" s="231" t="n">
        <v>42095</v>
      </c>
      <c r="C291" s="215" t="s">
        <v>1225</v>
      </c>
      <c r="D291" s="214" t="s">
        <v>1226</v>
      </c>
      <c r="E291" s="232"/>
      <c r="F291" s="230" t="s">
        <v>24</v>
      </c>
      <c r="G291" s="230" t="s">
        <v>35</v>
      </c>
      <c r="H291" s="230" t="s">
        <v>1227</v>
      </c>
      <c r="I291" s="231" t="s">
        <v>1228</v>
      </c>
      <c r="J291" s="215" t="s">
        <v>1229</v>
      </c>
      <c r="K291" s="231" t="n">
        <v>42108</v>
      </c>
      <c r="L291" s="231" t="n">
        <v>43281</v>
      </c>
      <c r="M291" s="233"/>
      <c r="N291" s="230" t="s">
        <v>1230</v>
      </c>
      <c r="O291" s="234"/>
      <c r="P291" s="230" t="s">
        <v>150</v>
      </c>
      <c r="Q291" s="230" t="s">
        <v>1231</v>
      </c>
      <c r="R291" s="53" t="n">
        <f aca="false">YEAR(K291)</f>
        <v>2015</v>
      </c>
      <c r="S291" s="54" t="n">
        <f aca="false">IF($F291="CO",SUMIFS($M:$M,$A:$A,$A291)/COUNTIFS($A:$A,$A291,$F:$F,"CO"),0)</f>
        <v>144000</v>
      </c>
    </row>
    <row r="292" customFormat="false" ht="89.25" hidden="false" customHeight="false" outlineLevel="0" collapsed="false">
      <c r="A292" s="230" t="s">
        <v>1224</v>
      </c>
      <c r="B292" s="231" t="n">
        <v>42095</v>
      </c>
      <c r="C292" s="215" t="s">
        <v>1225</v>
      </c>
      <c r="D292" s="214" t="s">
        <v>1226</v>
      </c>
      <c r="E292" s="232"/>
      <c r="F292" s="230" t="s">
        <v>1232</v>
      </c>
      <c r="G292" s="230" t="s">
        <v>35</v>
      </c>
      <c r="H292" s="230" t="s">
        <v>1227</v>
      </c>
      <c r="I292" s="231" t="s">
        <v>1228</v>
      </c>
      <c r="J292" s="215" t="s">
        <v>1233</v>
      </c>
      <c r="K292" s="231" t="n">
        <v>42370</v>
      </c>
      <c r="L292" s="231"/>
      <c r="M292" s="233" t="n">
        <v>144000</v>
      </c>
      <c r="N292" s="230" t="s">
        <v>1230</v>
      </c>
      <c r="O292" s="234"/>
      <c r="P292" s="230" t="s">
        <v>150</v>
      </c>
      <c r="Q292" s="230" t="s">
        <v>1231</v>
      </c>
      <c r="R292" s="53" t="n">
        <f aca="false">YEAR(K292)</f>
        <v>2016</v>
      </c>
      <c r="S292" s="54"/>
    </row>
    <row r="293" customFormat="false" ht="143.25" hidden="false" customHeight="false" outlineLevel="0" collapsed="false">
      <c r="A293" s="230" t="s">
        <v>1224</v>
      </c>
      <c r="B293" s="231" t="n">
        <v>42095</v>
      </c>
      <c r="C293" s="235" t="s">
        <v>1225</v>
      </c>
      <c r="D293" s="214" t="s">
        <v>1226</v>
      </c>
      <c r="E293" s="232"/>
      <c r="F293" s="230" t="s">
        <v>518</v>
      </c>
      <c r="G293" s="230" t="s">
        <v>35</v>
      </c>
      <c r="H293" s="230" t="s">
        <v>1227</v>
      </c>
      <c r="I293" s="231" t="s">
        <v>1228</v>
      </c>
      <c r="J293" s="235" t="s">
        <v>1234</v>
      </c>
      <c r="K293" s="231" t="n">
        <v>43260</v>
      </c>
      <c r="L293" s="231" t="n">
        <v>44150</v>
      </c>
      <c r="M293" s="233"/>
      <c r="N293" s="230" t="s">
        <v>1230</v>
      </c>
      <c r="O293" s="234"/>
      <c r="P293" s="230" t="s">
        <v>150</v>
      </c>
      <c r="Q293" s="230" t="s">
        <v>1231</v>
      </c>
      <c r="R293" s="53" t="n">
        <f aca="false">YEAR(K293)</f>
        <v>2018</v>
      </c>
      <c r="S293" s="54" t="n">
        <f aca="false">IF($F293="CO",SUMIFS($M:$M,$A:$A,$A293)/COUNTIFS($A:$A,$A293,$F:$F,"CO"),0)</f>
        <v>0</v>
      </c>
    </row>
    <row r="294" customFormat="false" ht="38.25" hidden="false" customHeight="false" outlineLevel="0" collapsed="false">
      <c r="A294" s="56" t="s">
        <v>1235</v>
      </c>
      <c r="B294" s="166" t="n">
        <v>43669</v>
      </c>
      <c r="C294" s="90" t="s">
        <v>1236</v>
      </c>
      <c r="D294" s="56" t="s">
        <v>1237</v>
      </c>
      <c r="E294" s="53"/>
      <c r="F294" s="53" t="s">
        <v>24</v>
      </c>
      <c r="G294" s="56" t="s">
        <v>363</v>
      </c>
      <c r="H294" s="56" t="s">
        <v>513</v>
      </c>
      <c r="I294" s="56" t="s">
        <v>514</v>
      </c>
      <c r="J294" s="90" t="s">
        <v>1238</v>
      </c>
      <c r="K294" s="64" t="n">
        <v>43697</v>
      </c>
      <c r="L294" s="64" t="n">
        <v>45524</v>
      </c>
      <c r="M294" s="65"/>
      <c r="N294" s="56" t="s">
        <v>513</v>
      </c>
      <c r="O294" s="53"/>
      <c r="P294" s="56" t="s">
        <v>69</v>
      </c>
      <c r="Q294" s="59"/>
      <c r="R294" s="53" t="n">
        <f aca="false">YEAR(K294)</f>
        <v>2019</v>
      </c>
      <c r="S294" s="54" t="n">
        <f aca="false">IF($F294="CO",SUMIFS($M:$M,$A:$A,$A294)/COUNTIFS($A:$A,$A294,$F:$F,"CO"),0)</f>
        <v>0</v>
      </c>
    </row>
    <row r="295" customFormat="false" ht="51" hidden="false" customHeight="false" outlineLevel="0" collapsed="false">
      <c r="A295" s="53" t="s">
        <v>1239</v>
      </c>
      <c r="B295" s="64" t="n">
        <v>43377</v>
      </c>
      <c r="C295" s="85" t="s">
        <v>1240</v>
      </c>
      <c r="D295" s="56" t="s">
        <v>1241</v>
      </c>
      <c r="E295" s="53"/>
      <c r="F295" s="53" t="s">
        <v>24</v>
      </c>
      <c r="G295" s="56" t="s">
        <v>35</v>
      </c>
      <c r="H295" s="56" t="s">
        <v>240</v>
      </c>
      <c r="I295" s="56" t="s">
        <v>84</v>
      </c>
      <c r="J295" s="83" t="s">
        <v>46</v>
      </c>
      <c r="K295" s="64" t="n">
        <v>43390</v>
      </c>
      <c r="L295" s="64" t="n">
        <v>45216</v>
      </c>
      <c r="M295" s="88"/>
      <c r="N295" s="56" t="s">
        <v>47</v>
      </c>
      <c r="O295" s="59"/>
      <c r="P295" s="56" t="s">
        <v>40</v>
      </c>
      <c r="Q295" s="59"/>
      <c r="R295" s="53" t="n">
        <f aca="false">YEAR(K295)</f>
        <v>2018</v>
      </c>
      <c r="S295" s="54" t="n">
        <f aca="false">IF($F295="CO",SUMIFS($M:$M,$A:$A,$A295)/COUNTIFS($A:$A,$A295,$F:$F,"CO"),0)</f>
        <v>0</v>
      </c>
    </row>
    <row r="296" customFormat="false" ht="38.25" hidden="false" customHeight="false" outlineLevel="0" collapsed="false">
      <c r="A296" s="56" t="s">
        <v>1242</v>
      </c>
      <c r="B296" s="64" t="n">
        <v>43742</v>
      </c>
      <c r="C296" s="98" t="s">
        <v>1243</v>
      </c>
      <c r="D296" s="66" t="s">
        <v>1244</v>
      </c>
      <c r="E296" s="59"/>
      <c r="F296" s="66" t="s">
        <v>24</v>
      </c>
      <c r="G296" s="81" t="s">
        <v>73</v>
      </c>
      <c r="H296" s="81" t="s">
        <v>1245</v>
      </c>
      <c r="I296" s="81" t="s">
        <v>27</v>
      </c>
      <c r="J296" s="94" t="s">
        <v>230</v>
      </c>
      <c r="K296" s="64" t="n">
        <v>43735</v>
      </c>
      <c r="L296" s="64" t="n">
        <v>45562</v>
      </c>
      <c r="M296" s="65"/>
      <c r="N296" s="84" t="s">
        <v>231</v>
      </c>
      <c r="O296" s="59"/>
      <c r="P296" s="66" t="s">
        <v>30</v>
      </c>
      <c r="Q296" s="59"/>
      <c r="R296" s="232"/>
      <c r="S296" s="232"/>
    </row>
    <row r="297" customFormat="false" ht="38.25" hidden="false" customHeight="true" outlineLevel="0" collapsed="false">
      <c r="A297" s="69" t="s">
        <v>1246</v>
      </c>
      <c r="B297" s="64" t="n">
        <v>43714</v>
      </c>
      <c r="C297" s="151" t="s">
        <v>1247</v>
      </c>
      <c r="D297" s="69" t="s">
        <v>1248</v>
      </c>
      <c r="E297" s="59"/>
      <c r="F297" s="69" t="s">
        <v>24</v>
      </c>
      <c r="G297" s="67" t="s">
        <v>59</v>
      </c>
      <c r="H297" s="67" t="s">
        <v>1249</v>
      </c>
      <c r="I297" s="67" t="s">
        <v>1250</v>
      </c>
      <c r="J297" s="236" t="s">
        <v>1251</v>
      </c>
      <c r="K297" s="64" t="n">
        <v>43748</v>
      </c>
      <c r="L297" s="64" t="n">
        <v>45575</v>
      </c>
      <c r="M297" s="59"/>
      <c r="N297" s="67" t="s">
        <v>1249</v>
      </c>
      <c r="O297" s="59"/>
      <c r="P297" s="69" t="s">
        <v>40</v>
      </c>
      <c r="Q297" s="59"/>
      <c r="R297" s="53" t="n">
        <v>2016</v>
      </c>
      <c r="S297" s="54" t="n">
        <f aca="false">IF($F297="CO",SUMIFS($M:$M,$A:$A,$A297)/COUNTIFS($A:$A,$A297,$F:$F,"CO"),0)</f>
        <v>0</v>
      </c>
    </row>
    <row r="298" customFormat="false" ht="38.25" hidden="false" customHeight="false" outlineLevel="0" collapsed="false">
      <c r="A298" s="45" t="s">
        <v>1252</v>
      </c>
      <c r="B298" s="46" t="n">
        <v>42909</v>
      </c>
      <c r="C298" s="47" t="s">
        <v>1253</v>
      </c>
      <c r="D298" s="45" t="s">
        <v>1254</v>
      </c>
      <c r="E298" s="48"/>
      <c r="F298" s="45" t="s">
        <v>24</v>
      </c>
      <c r="G298" s="45" t="s">
        <v>59</v>
      </c>
      <c r="H298" s="49" t="s">
        <v>685</v>
      </c>
      <c r="I298" s="45" t="s">
        <v>1164</v>
      </c>
      <c r="J298" s="237" t="s">
        <v>1255</v>
      </c>
      <c r="K298" s="46" t="n">
        <v>43018</v>
      </c>
      <c r="L298" s="46" t="n">
        <v>43465</v>
      </c>
      <c r="M298" s="51"/>
      <c r="N298" s="52"/>
      <c r="O298" s="52"/>
      <c r="P298" s="48" t="s">
        <v>40</v>
      </c>
      <c r="Q298" s="52"/>
      <c r="R298" s="53" t="n">
        <v>2017</v>
      </c>
      <c r="S298" s="124" t="n">
        <f aca="false">IF($F298="CO",SUMIFS($M:$M,$A:$A,$A298)/COUNTIFS($A:$A,$A298,$F:$F,"CO"),0)</f>
        <v>0</v>
      </c>
    </row>
    <row r="299" customFormat="false" ht="38.25" hidden="false" customHeight="false" outlineLevel="0" collapsed="false">
      <c r="A299" s="45" t="s">
        <v>1252</v>
      </c>
      <c r="B299" s="46" t="n">
        <v>42909</v>
      </c>
      <c r="C299" s="47" t="s">
        <v>1253</v>
      </c>
      <c r="D299" s="45" t="s">
        <v>1254</v>
      </c>
      <c r="E299" s="48"/>
      <c r="F299" s="45" t="s">
        <v>518</v>
      </c>
      <c r="G299" s="45" t="s">
        <v>59</v>
      </c>
      <c r="H299" s="49" t="s">
        <v>685</v>
      </c>
      <c r="I299" s="45" t="s">
        <v>1164</v>
      </c>
      <c r="J299" s="238" t="s">
        <v>1256</v>
      </c>
      <c r="K299" s="46" t="n">
        <v>43444</v>
      </c>
      <c r="L299" s="46" t="n">
        <v>43830</v>
      </c>
      <c r="M299" s="51"/>
      <c r="N299" s="52"/>
      <c r="O299" s="52"/>
      <c r="P299" s="48" t="s">
        <v>40</v>
      </c>
      <c r="Q299" s="52"/>
      <c r="R299" s="53" t="n">
        <f aca="false">YEAR(K299)</f>
        <v>2018</v>
      </c>
      <c r="S299" s="54" t="n">
        <f aca="false">IF($F299="CO",SUMIFS($M:$M,$A:$A,$A299)/COUNTIFS($A:$A,$A299,$F:$F,"CO"),0)</f>
        <v>0</v>
      </c>
    </row>
    <row r="300" customFormat="false" ht="38.25" hidden="false" customHeight="false" outlineLevel="0" collapsed="false">
      <c r="A300" s="56" t="s">
        <v>1257</v>
      </c>
      <c r="B300" s="64" t="n">
        <v>42461</v>
      </c>
      <c r="C300" s="98" t="s">
        <v>1258</v>
      </c>
      <c r="D300" s="66" t="s">
        <v>1259</v>
      </c>
      <c r="E300" s="59"/>
      <c r="F300" s="67" t="s">
        <v>24</v>
      </c>
      <c r="G300" s="81" t="s">
        <v>363</v>
      </c>
      <c r="H300" s="95" t="s">
        <v>568</v>
      </c>
      <c r="I300" s="67" t="s">
        <v>37</v>
      </c>
      <c r="J300" s="121" t="s">
        <v>1260</v>
      </c>
      <c r="K300" s="64" t="n">
        <v>42493</v>
      </c>
      <c r="L300" s="64" t="n">
        <v>44319</v>
      </c>
      <c r="M300" s="65"/>
      <c r="N300" s="67" t="s">
        <v>568</v>
      </c>
      <c r="O300" s="59"/>
      <c r="P300" s="67" t="s">
        <v>30</v>
      </c>
      <c r="Q300" s="59"/>
      <c r="R300" s="53" t="n">
        <f aca="false">YEAR(K300)</f>
        <v>2016</v>
      </c>
      <c r="S300" s="54" t="n">
        <f aca="false">IF($F300="CO",SUMIFS($M:$M,$A:$A,$A300)/COUNTIFS($A:$A,$A300,$F:$F,"CO"),0)</f>
        <v>0</v>
      </c>
    </row>
    <row r="301" customFormat="false" ht="102" hidden="false" customHeight="false" outlineLevel="0" collapsed="false">
      <c r="A301" s="56" t="s">
        <v>1261</v>
      </c>
      <c r="B301" s="64" t="n">
        <v>43480</v>
      </c>
      <c r="C301" s="79" t="s">
        <v>1262</v>
      </c>
      <c r="D301" s="56" t="s">
        <v>1237</v>
      </c>
      <c r="E301" s="59"/>
      <c r="F301" s="56" t="s">
        <v>24</v>
      </c>
      <c r="G301" s="56" t="s">
        <v>1263</v>
      </c>
      <c r="H301" s="87" t="s">
        <v>1264</v>
      </c>
      <c r="I301" s="56" t="s">
        <v>90</v>
      </c>
      <c r="J301" s="123" t="s">
        <v>1265</v>
      </c>
      <c r="K301" s="64" t="n">
        <v>43598</v>
      </c>
      <c r="L301" s="64" t="n">
        <v>45425</v>
      </c>
      <c r="M301" s="65"/>
      <c r="N301" s="56" t="s">
        <v>1266</v>
      </c>
      <c r="O301" s="59"/>
      <c r="P301" s="56" t="s">
        <v>1267</v>
      </c>
      <c r="Q301" s="59"/>
      <c r="R301" s="59"/>
      <c r="S301" s="59"/>
    </row>
    <row r="302" customFormat="false" ht="51" hidden="false" customHeight="false" outlineLevel="0" collapsed="false">
      <c r="A302" s="56" t="s">
        <v>1268</v>
      </c>
      <c r="B302" s="64" t="n">
        <v>43984</v>
      </c>
      <c r="C302" s="98" t="s">
        <v>1269</v>
      </c>
      <c r="D302" s="69" t="s">
        <v>1270</v>
      </c>
      <c r="E302" s="59"/>
      <c r="F302" s="66" t="s">
        <v>24</v>
      </c>
      <c r="G302" s="69" t="s">
        <v>82</v>
      </c>
      <c r="H302" s="67" t="s">
        <v>1271</v>
      </c>
      <c r="I302" s="69" t="s">
        <v>37</v>
      </c>
      <c r="J302" s="121" t="s">
        <v>1272</v>
      </c>
      <c r="K302" s="64" t="n">
        <v>44074</v>
      </c>
      <c r="L302" s="64" t="n">
        <v>44196</v>
      </c>
      <c r="M302" s="65"/>
      <c r="N302" s="67" t="s">
        <v>1273</v>
      </c>
      <c r="O302" s="59"/>
      <c r="P302" s="69" t="s">
        <v>69</v>
      </c>
      <c r="Q302" s="59"/>
      <c r="R302" s="53" t="n">
        <f aca="false">YEAR(K302)</f>
        <v>2020</v>
      </c>
      <c r="S302" s="54" t="n">
        <f aca="false">IF($F302="CO",SUMIFS($M:$M,$A:$A,$A302)/COUNTIFS($A:$A,$A302,$F:$F,"CO"),0)</f>
        <v>0</v>
      </c>
    </row>
    <row r="303" customFormat="false" ht="127.5" hidden="false" customHeight="false" outlineLevel="0" collapsed="false">
      <c r="A303" s="56" t="s">
        <v>1274</v>
      </c>
      <c r="B303" s="64" t="n">
        <v>43402</v>
      </c>
      <c r="C303" s="85" t="s">
        <v>1275</v>
      </c>
      <c r="D303" s="56" t="s">
        <v>1276</v>
      </c>
      <c r="E303" s="53"/>
      <c r="F303" s="56" t="s">
        <v>24</v>
      </c>
      <c r="G303" s="56" t="s">
        <v>1277</v>
      </c>
      <c r="H303" s="87" t="s">
        <v>1278</v>
      </c>
      <c r="I303" s="56" t="s">
        <v>514</v>
      </c>
      <c r="J303" s="239" t="s">
        <v>1279</v>
      </c>
      <c r="K303" s="64" t="n">
        <v>43490</v>
      </c>
      <c r="L303" s="64" t="n">
        <v>44221</v>
      </c>
      <c r="M303" s="88"/>
      <c r="N303" s="56" t="s">
        <v>1280</v>
      </c>
      <c r="O303" s="59"/>
      <c r="P303" s="56" t="s">
        <v>1267</v>
      </c>
      <c r="Q303" s="59"/>
      <c r="R303" s="53" t="n">
        <v>2019</v>
      </c>
      <c r="S303" s="54" t="n">
        <f aca="false">IF($F303="CO",SUMIFS($M:$M,$A:$A,$A303)/COUNTIFS($A:$A,$A303,$F:$F,"CO"),0)</f>
        <v>0</v>
      </c>
    </row>
    <row r="304" customFormat="false" ht="63.75" hidden="false" customHeight="false" outlineLevel="0" collapsed="false">
      <c r="A304" s="56" t="s">
        <v>1281</v>
      </c>
      <c r="B304" s="64" t="n">
        <v>43698</v>
      </c>
      <c r="C304" s="98" t="s">
        <v>1282</v>
      </c>
      <c r="D304" s="53" t="s">
        <v>1283</v>
      </c>
      <c r="E304" s="59"/>
      <c r="F304" s="53" t="s">
        <v>24</v>
      </c>
      <c r="G304" s="53" t="s">
        <v>73</v>
      </c>
      <c r="H304" s="53" t="s">
        <v>344</v>
      </c>
      <c r="I304" s="53" t="s">
        <v>27</v>
      </c>
      <c r="J304" s="240" t="s">
        <v>1284</v>
      </c>
      <c r="K304" s="64" t="n">
        <v>43707</v>
      </c>
      <c r="L304" s="64" t="n">
        <v>45534</v>
      </c>
      <c r="M304" s="65"/>
      <c r="N304" s="66" t="s">
        <v>47</v>
      </c>
      <c r="O304" s="59"/>
      <c r="P304" s="53" t="s">
        <v>40</v>
      </c>
      <c r="Q304" s="59"/>
      <c r="R304" s="53" t="n">
        <f aca="false">YEAR(K304)</f>
        <v>2019</v>
      </c>
      <c r="S304" s="54" t="n">
        <f aca="false">IF($F304="CO",SUMIFS($M:$M,$A:$A,$A304)/COUNTIFS($A:$A,$A304,$F:$F,"CO"),0)</f>
        <v>0</v>
      </c>
    </row>
    <row r="305" customFormat="false" ht="51" hidden="false" customHeight="false" outlineLevel="0" collapsed="false">
      <c r="A305" s="66" t="s">
        <v>1285</v>
      </c>
      <c r="B305" s="64" t="n">
        <v>42566</v>
      </c>
      <c r="C305" s="98" t="s">
        <v>1286</v>
      </c>
      <c r="D305" s="53" t="s">
        <v>1287</v>
      </c>
      <c r="E305" s="53"/>
      <c r="F305" s="67" t="s">
        <v>24</v>
      </c>
      <c r="G305" s="53" t="s">
        <v>1288</v>
      </c>
      <c r="H305" s="84" t="s">
        <v>1289</v>
      </c>
      <c r="I305" s="67" t="s">
        <v>27</v>
      </c>
      <c r="J305" s="94" t="s">
        <v>158</v>
      </c>
      <c r="K305" s="64" t="n">
        <v>42577</v>
      </c>
      <c r="L305" s="64" t="n">
        <v>44403</v>
      </c>
      <c r="M305" s="88"/>
      <c r="N305" s="67" t="s">
        <v>47</v>
      </c>
      <c r="O305" s="59"/>
      <c r="P305" s="53" t="s">
        <v>30</v>
      </c>
      <c r="Q305" s="59"/>
      <c r="R305" s="48" t="n">
        <f aca="false">YEAR(K305)</f>
        <v>2016</v>
      </c>
      <c r="S305" s="102" t="n">
        <f aca="false">IF($F305="CO",SUMIFS($M:$M,$A:$A,$A305)/COUNTIFS($A:$A,$A305,$F:$F,"CO"),0)</f>
        <v>0</v>
      </c>
    </row>
    <row r="306" customFormat="false" ht="38.25" hidden="false" customHeight="false" outlineLevel="0" collapsed="false">
      <c r="A306" s="56" t="s">
        <v>1290</v>
      </c>
      <c r="B306" s="64" t="n">
        <v>43277</v>
      </c>
      <c r="C306" s="85" t="s">
        <v>1291</v>
      </c>
      <c r="D306" s="56" t="s">
        <v>1292</v>
      </c>
      <c r="E306" s="53"/>
      <c r="F306" s="67" t="s">
        <v>24</v>
      </c>
      <c r="G306" s="56" t="s">
        <v>73</v>
      </c>
      <c r="H306" s="56" t="s">
        <v>1293</v>
      </c>
      <c r="I306" s="56" t="s">
        <v>84</v>
      </c>
      <c r="J306" s="83" t="s">
        <v>46</v>
      </c>
      <c r="K306" s="64" t="n">
        <v>43306</v>
      </c>
      <c r="L306" s="64" t="n">
        <v>45132</v>
      </c>
      <c r="M306" s="88"/>
      <c r="N306" s="56" t="s">
        <v>47</v>
      </c>
      <c r="O306" s="59"/>
      <c r="P306" s="56" t="s">
        <v>241</v>
      </c>
      <c r="Q306" s="59"/>
      <c r="R306" s="53" t="n">
        <f aca="false">YEAR(K306)</f>
        <v>2018</v>
      </c>
      <c r="S306" s="54" t="n">
        <f aca="false">IF($F306="CO",SUMIFS($M:$M,$A:$A,$A306)/COUNTIFS($A:$A,$A306,$F:$F,"CO"),0)</f>
        <v>0</v>
      </c>
    </row>
    <row r="307" customFormat="false" ht="66" hidden="false" customHeight="true" outlineLevel="0" collapsed="false">
      <c r="A307" s="56" t="s">
        <v>1294</v>
      </c>
      <c r="B307" s="64" t="n">
        <v>43530</v>
      </c>
      <c r="C307" s="85" t="s">
        <v>1295</v>
      </c>
      <c r="D307" s="56" t="s">
        <v>1296</v>
      </c>
      <c r="E307" s="53"/>
      <c r="F307" s="56" t="s">
        <v>24</v>
      </c>
      <c r="G307" s="197" t="s">
        <v>73</v>
      </c>
      <c r="H307" s="56" t="s">
        <v>1293</v>
      </c>
      <c r="I307" s="197" t="s">
        <v>84</v>
      </c>
      <c r="J307" s="83" t="s">
        <v>46</v>
      </c>
      <c r="K307" s="64" t="n">
        <v>43543</v>
      </c>
      <c r="L307" s="64" t="n">
        <v>45370</v>
      </c>
      <c r="M307" s="88"/>
      <c r="N307" s="56" t="s">
        <v>47</v>
      </c>
      <c r="O307" s="59"/>
      <c r="P307" s="56" t="s">
        <v>121</v>
      </c>
      <c r="Q307" s="59"/>
      <c r="R307" s="53" t="n">
        <f aca="false">YEAR(K307)</f>
        <v>2019</v>
      </c>
      <c r="S307" s="54" t="n">
        <f aca="false">IF($F307="CO",SUMIFS($M:$M,$A:$A,$A307)/COUNTIFS($A:$A,$A307,$F:$F,"CO"),0)</f>
        <v>0</v>
      </c>
    </row>
    <row r="308" customFormat="false" ht="84" hidden="false" customHeight="true" outlineLevel="0" collapsed="false">
      <c r="A308" s="66" t="s">
        <v>1297</v>
      </c>
      <c r="B308" s="64" t="n">
        <v>42548</v>
      </c>
      <c r="C308" s="98" t="s">
        <v>1298</v>
      </c>
      <c r="D308" s="53" t="s">
        <v>1299</v>
      </c>
      <c r="E308" s="53"/>
      <c r="F308" s="67" t="s">
        <v>24</v>
      </c>
      <c r="G308" s="53" t="s">
        <v>248</v>
      </c>
      <c r="H308" s="84" t="s">
        <v>308</v>
      </c>
      <c r="I308" s="67" t="s">
        <v>27</v>
      </c>
      <c r="J308" s="241" t="s">
        <v>172</v>
      </c>
      <c r="K308" s="64" t="n">
        <v>42555</v>
      </c>
      <c r="L308" s="64" t="n">
        <v>44381</v>
      </c>
      <c r="M308" s="88"/>
      <c r="N308" s="67" t="s">
        <v>47</v>
      </c>
      <c r="O308" s="59"/>
      <c r="P308" s="84" t="s">
        <v>40</v>
      </c>
      <c r="Q308" s="59"/>
      <c r="R308" s="66" t="n">
        <f aca="false">YEAR(K308)</f>
        <v>2016</v>
      </c>
      <c r="S308" s="124" t="n">
        <f aca="false">IF($F308="CO",SUMIFS($M:$M,$A:$A,$A308)/COUNTIFS($A:$A,$A308,$F:$F,"CO"),0)</f>
        <v>0</v>
      </c>
    </row>
    <row r="309" customFormat="false" ht="38.25" hidden="false" customHeight="false" outlineLevel="0" collapsed="false">
      <c r="A309" s="55" t="s">
        <v>1300</v>
      </c>
      <c r="B309" s="242" t="n">
        <v>44286</v>
      </c>
      <c r="C309" s="195" t="s">
        <v>1301</v>
      </c>
      <c r="D309" s="53" t="s">
        <v>1302</v>
      </c>
      <c r="E309" s="59"/>
      <c r="F309" s="69" t="s">
        <v>24</v>
      </c>
      <c r="G309" s="66" t="s">
        <v>59</v>
      </c>
      <c r="H309" s="81" t="s">
        <v>417</v>
      </c>
      <c r="I309" s="69" t="s">
        <v>27</v>
      </c>
      <c r="J309" s="83" t="s">
        <v>46</v>
      </c>
      <c r="K309" s="64" t="n">
        <v>44313</v>
      </c>
      <c r="L309" s="64" t="n">
        <v>46139</v>
      </c>
      <c r="M309" s="59"/>
      <c r="N309" s="56" t="s">
        <v>47</v>
      </c>
      <c r="O309" s="59"/>
      <c r="P309" s="69" t="s">
        <v>97</v>
      </c>
      <c r="Q309" s="59"/>
      <c r="R309" s="59"/>
      <c r="S309" s="59"/>
    </row>
    <row r="310" customFormat="false" ht="96.75" hidden="false" customHeight="true" outlineLevel="0" collapsed="false">
      <c r="A310" s="67" t="s">
        <v>1303</v>
      </c>
      <c r="B310" s="64" t="n">
        <v>42368</v>
      </c>
      <c r="C310" s="82" t="s">
        <v>1304</v>
      </c>
      <c r="D310" s="66" t="s">
        <v>1305</v>
      </c>
      <c r="E310" s="53"/>
      <c r="F310" s="67" t="s">
        <v>24</v>
      </c>
      <c r="G310" s="67" t="s">
        <v>35</v>
      </c>
      <c r="H310" s="67" t="s">
        <v>229</v>
      </c>
      <c r="I310" s="95" t="s">
        <v>27</v>
      </c>
      <c r="J310" s="82" t="s">
        <v>172</v>
      </c>
      <c r="K310" s="64" t="n">
        <v>42380</v>
      </c>
      <c r="L310" s="64" t="n">
        <v>44207</v>
      </c>
      <c r="M310" s="88"/>
      <c r="N310" s="67" t="s">
        <v>47</v>
      </c>
      <c r="O310" s="59"/>
      <c r="P310" s="67" t="s">
        <v>30</v>
      </c>
      <c r="Q310" s="59"/>
      <c r="R310" s="53" t="n">
        <v>2019</v>
      </c>
      <c r="S310" s="54" t="n">
        <f aca="false">IF($F310="CO",SUMIFS($M:$M,$A:$A,$A310)/COUNTIFS($A:$A,$A310,$F:$F,"CO"),0)</f>
        <v>0</v>
      </c>
    </row>
    <row r="311" customFormat="false" ht="96.75" hidden="false" customHeight="true" outlineLevel="0" collapsed="false">
      <c r="A311" s="56" t="s">
        <v>1306</v>
      </c>
      <c r="B311" s="64" t="n">
        <v>43301</v>
      </c>
      <c r="C311" s="85" t="s">
        <v>1307</v>
      </c>
      <c r="D311" s="56" t="s">
        <v>1308</v>
      </c>
      <c r="E311" s="53"/>
      <c r="F311" s="56" t="s">
        <v>24</v>
      </c>
      <c r="G311" s="56" t="s">
        <v>66</v>
      </c>
      <c r="H311" s="87" t="s">
        <v>205</v>
      </c>
      <c r="I311" s="56" t="s">
        <v>61</v>
      </c>
      <c r="J311" s="90" t="s">
        <v>559</v>
      </c>
      <c r="K311" s="64" t="n">
        <v>43327</v>
      </c>
      <c r="L311" s="64" t="n">
        <v>45153</v>
      </c>
      <c r="M311" s="88"/>
      <c r="N311" s="56" t="s">
        <v>47</v>
      </c>
      <c r="O311" s="59"/>
      <c r="P311" s="56" t="s">
        <v>40</v>
      </c>
      <c r="Q311" s="59"/>
      <c r="R311" s="73"/>
      <c r="S311" s="73"/>
    </row>
    <row r="312" customFormat="false" ht="38.25" hidden="false" customHeight="false" outlineLevel="0" collapsed="false">
      <c r="A312" s="69" t="s">
        <v>1309</v>
      </c>
      <c r="B312" s="64" t="n">
        <v>42803</v>
      </c>
      <c r="C312" s="98" t="s">
        <v>1310</v>
      </c>
      <c r="D312" s="69" t="s">
        <v>1311</v>
      </c>
      <c r="E312" s="59"/>
      <c r="F312" s="56" t="s">
        <v>24</v>
      </c>
      <c r="G312" s="56" t="s">
        <v>59</v>
      </c>
      <c r="H312" s="95" t="s">
        <v>114</v>
      </c>
      <c r="I312" s="56" t="s">
        <v>27</v>
      </c>
      <c r="J312" s="94" t="s">
        <v>154</v>
      </c>
      <c r="K312" s="64" t="n">
        <v>42815</v>
      </c>
      <c r="L312" s="64" t="n">
        <v>44641</v>
      </c>
      <c r="M312" s="65"/>
      <c r="N312" s="87" t="s">
        <v>47</v>
      </c>
      <c r="O312" s="59"/>
      <c r="P312" s="67" t="s">
        <v>97</v>
      </c>
      <c r="Q312" s="59"/>
      <c r="R312" s="53" t="n">
        <v>2019</v>
      </c>
      <c r="S312" s="59"/>
    </row>
    <row r="313" customFormat="false" ht="50.1" hidden="false" customHeight="true" outlineLevel="0" collapsed="false">
      <c r="A313" s="69" t="s">
        <v>1312</v>
      </c>
      <c r="B313" s="64" t="n">
        <v>42656</v>
      </c>
      <c r="C313" s="86" t="s">
        <v>1313</v>
      </c>
      <c r="D313" s="56" t="s">
        <v>1314</v>
      </c>
      <c r="E313" s="53"/>
      <c r="F313" s="56" t="s">
        <v>24</v>
      </c>
      <c r="G313" s="87" t="s">
        <v>986</v>
      </c>
      <c r="H313" s="87" t="s">
        <v>1315</v>
      </c>
      <c r="I313" s="56" t="s">
        <v>590</v>
      </c>
      <c r="J313" s="63" t="s">
        <v>1316</v>
      </c>
      <c r="K313" s="64" t="n">
        <v>42720</v>
      </c>
      <c r="L313" s="64" t="n">
        <v>44546</v>
      </c>
      <c r="M313" s="88"/>
      <c r="N313" s="84" t="s">
        <v>1317</v>
      </c>
      <c r="O313" s="87"/>
      <c r="P313" s="56" t="s">
        <v>30</v>
      </c>
      <c r="Q313" s="59"/>
      <c r="R313" s="53" t="n">
        <f aca="false">YEAR(K313)</f>
        <v>2016</v>
      </c>
      <c r="S313" s="54" t="n">
        <f aca="false">IF($F313="CO",SUMIFS($M:$M,$A:$A,$A313)/COUNTIFS($A:$A,$A313,$F:$F,"CO"),0)</f>
        <v>0</v>
      </c>
    </row>
    <row r="314" customFormat="false" ht="50.1" hidden="false" customHeight="true" outlineLevel="0" collapsed="false">
      <c r="A314" s="69" t="s">
        <v>1312</v>
      </c>
      <c r="B314" s="64" t="n">
        <v>42656</v>
      </c>
      <c r="C314" s="86" t="s">
        <v>1313</v>
      </c>
      <c r="D314" s="56" t="s">
        <v>1314</v>
      </c>
      <c r="E314" s="53"/>
      <c r="F314" s="56" t="s">
        <v>518</v>
      </c>
      <c r="G314" s="87" t="s">
        <v>986</v>
      </c>
      <c r="H314" s="87" t="s">
        <v>1315</v>
      </c>
      <c r="I314" s="56" t="s">
        <v>590</v>
      </c>
      <c r="J314" s="243" t="s">
        <v>1318</v>
      </c>
      <c r="K314" s="64" t="n">
        <v>44523</v>
      </c>
      <c r="L314" s="64" t="n">
        <v>44911</v>
      </c>
      <c r="M314" s="88"/>
      <c r="N314" s="244" t="s">
        <v>1317</v>
      </c>
      <c r="O314" s="87"/>
      <c r="P314" s="56" t="s">
        <v>30</v>
      </c>
      <c r="Q314" s="59"/>
      <c r="R314" s="53" t="n">
        <f aca="false">YEAR(K314)</f>
        <v>2021</v>
      </c>
      <c r="S314" s="54"/>
    </row>
    <row r="315" customFormat="false" ht="38.25" hidden="false" customHeight="false" outlineLevel="0" collapsed="false">
      <c r="A315" s="53" t="s">
        <v>1319</v>
      </c>
      <c r="B315" s="64" t="n">
        <v>42451</v>
      </c>
      <c r="C315" s="93" t="s">
        <v>1320</v>
      </c>
      <c r="D315" s="53" t="s">
        <v>1321</v>
      </c>
      <c r="E315" s="53"/>
      <c r="F315" s="67" t="s">
        <v>24</v>
      </c>
      <c r="G315" s="53" t="s">
        <v>248</v>
      </c>
      <c r="H315" s="84" t="s">
        <v>259</v>
      </c>
      <c r="I315" s="67" t="s">
        <v>27</v>
      </c>
      <c r="J315" s="94" t="s">
        <v>158</v>
      </c>
      <c r="K315" s="64" t="n">
        <v>42471</v>
      </c>
      <c r="L315" s="64" t="n">
        <v>44297</v>
      </c>
      <c r="M315" s="88"/>
      <c r="N315" s="67" t="s">
        <v>47</v>
      </c>
      <c r="O315" s="53"/>
      <c r="P315" s="84" t="s">
        <v>97</v>
      </c>
      <c r="Q315" s="59"/>
      <c r="R315" s="53" t="n">
        <v>2019</v>
      </c>
      <c r="S315" s="54" t="n">
        <f aca="false">IF($F315="CO",SUMIFS($M:$M,$A:$A,$A315)/COUNTIFS($A:$A,$A315,$F:$F,"CO"),0)</f>
        <v>0</v>
      </c>
    </row>
    <row r="316" customFormat="false" ht="51" hidden="false" customHeight="false" outlineLevel="0" collapsed="false">
      <c r="A316" s="53" t="s">
        <v>1322</v>
      </c>
      <c r="B316" s="64" t="n">
        <v>43685</v>
      </c>
      <c r="C316" s="93" t="s">
        <v>1323</v>
      </c>
      <c r="D316" s="53" t="s">
        <v>1324</v>
      </c>
      <c r="E316" s="53"/>
      <c r="F316" s="53" t="s">
        <v>24</v>
      </c>
      <c r="G316" s="53" t="s">
        <v>35</v>
      </c>
      <c r="H316" s="53" t="s">
        <v>1325</v>
      </c>
      <c r="I316" s="53" t="s">
        <v>27</v>
      </c>
      <c r="J316" s="245" t="s">
        <v>564</v>
      </c>
      <c r="K316" s="64" t="n">
        <v>43706</v>
      </c>
      <c r="L316" s="64" t="n">
        <v>45533</v>
      </c>
      <c r="M316" s="88"/>
      <c r="N316" s="53" t="s">
        <v>47</v>
      </c>
      <c r="O316" s="53"/>
      <c r="P316" s="53" t="s">
        <v>121</v>
      </c>
      <c r="Q316" s="59"/>
      <c r="R316" s="53" t="n">
        <f aca="false">YEAR(K316)</f>
        <v>2019</v>
      </c>
      <c r="S316" s="54" t="n">
        <f aca="false">IF($F316="CO",SUMIFS($M:$M,$A:$A,$A316)/COUNTIFS($A:$A,$A316,$F:$F,"CO"),0)</f>
        <v>0</v>
      </c>
    </row>
    <row r="317" s="227" customFormat="true" ht="51" hidden="false" customHeight="false" outlineLevel="0" collapsed="false">
      <c r="A317" s="69" t="s">
        <v>1326</v>
      </c>
      <c r="B317" s="64" t="n">
        <v>42786</v>
      </c>
      <c r="C317" s="86" t="s">
        <v>1327</v>
      </c>
      <c r="D317" s="56" t="s">
        <v>1328</v>
      </c>
      <c r="E317" s="53"/>
      <c r="F317" s="56" t="s">
        <v>24</v>
      </c>
      <c r="G317" s="87" t="s">
        <v>1329</v>
      </c>
      <c r="H317" s="87" t="s">
        <v>1330</v>
      </c>
      <c r="I317" s="56" t="s">
        <v>27</v>
      </c>
      <c r="J317" s="79" t="s">
        <v>1331</v>
      </c>
      <c r="K317" s="64" t="n">
        <v>42800</v>
      </c>
      <c r="L317" s="64" t="n">
        <v>44626</v>
      </c>
      <c r="M317" s="65"/>
      <c r="N317" s="87" t="s">
        <v>47</v>
      </c>
      <c r="O317" s="53"/>
      <c r="P317" s="56" t="s">
        <v>40</v>
      </c>
      <c r="Q317" s="53"/>
      <c r="R317" s="53" t="n">
        <v>2019</v>
      </c>
      <c r="S317" s="54" t="n">
        <f aca="false">IF($F317="CO",SUMIFS($M:$M,$A:$A,$A317)/COUNTIFS($A:$A,$A317,$F:$F,"CO"),0)</f>
        <v>0</v>
      </c>
    </row>
    <row r="318" s="227" customFormat="true" ht="38.25" hidden="false" customHeight="false" outlineLevel="0" collapsed="false">
      <c r="A318" s="53" t="s">
        <v>1332</v>
      </c>
      <c r="B318" s="64" t="n">
        <v>42430</v>
      </c>
      <c r="C318" s="98" t="s">
        <v>1333</v>
      </c>
      <c r="D318" s="53" t="s">
        <v>1334</v>
      </c>
      <c r="E318" s="53"/>
      <c r="F318" s="67" t="s">
        <v>24</v>
      </c>
      <c r="G318" s="53" t="s">
        <v>1335</v>
      </c>
      <c r="H318" s="53" t="s">
        <v>1336</v>
      </c>
      <c r="I318" s="67" t="s">
        <v>27</v>
      </c>
      <c r="J318" s="82" t="s">
        <v>172</v>
      </c>
      <c r="K318" s="64" t="n">
        <v>42437</v>
      </c>
      <c r="L318" s="64" t="n">
        <v>44263</v>
      </c>
      <c r="M318" s="65"/>
      <c r="N318" s="67" t="s">
        <v>47</v>
      </c>
      <c r="O318" s="53"/>
      <c r="P318" s="84" t="s">
        <v>40</v>
      </c>
      <c r="Q318" s="53"/>
      <c r="R318" s="53" t="n">
        <v>2019</v>
      </c>
      <c r="S318" s="59" t="n">
        <v>0</v>
      </c>
    </row>
    <row r="319" s="227" customFormat="true" ht="38.25" hidden="false" customHeight="false" outlineLevel="0" collapsed="false">
      <c r="A319" s="53" t="s">
        <v>1337</v>
      </c>
      <c r="B319" s="64" t="n">
        <v>42395</v>
      </c>
      <c r="C319" s="79" t="s">
        <v>1338</v>
      </c>
      <c r="D319" s="56" t="s">
        <v>1339</v>
      </c>
      <c r="E319" s="53"/>
      <c r="F319" s="56" t="s">
        <v>24</v>
      </c>
      <c r="G319" s="56" t="s">
        <v>1340</v>
      </c>
      <c r="H319" s="87" t="s">
        <v>1341</v>
      </c>
      <c r="I319" s="56" t="s">
        <v>27</v>
      </c>
      <c r="J319" s="82" t="s">
        <v>172</v>
      </c>
      <c r="K319" s="64" t="n">
        <v>42401</v>
      </c>
      <c r="L319" s="64" t="n">
        <v>44228</v>
      </c>
      <c r="M319" s="65"/>
      <c r="N319" s="87" t="s">
        <v>47</v>
      </c>
      <c r="O319" s="53"/>
      <c r="P319" s="87" t="s">
        <v>40</v>
      </c>
      <c r="Q319" s="53"/>
      <c r="R319" s="53"/>
      <c r="S319" s="54" t="n">
        <f aca="false">IF($F319="CO",SUMIFS($M:$M,$A:$A,$A319)/COUNTIFS($A:$A,$A319,$F:$F,"CO"),0)</f>
        <v>0</v>
      </c>
    </row>
    <row r="320" s="227" customFormat="true" ht="38.25" hidden="false" customHeight="false" outlineLevel="0" collapsed="false">
      <c r="A320" s="56" t="s">
        <v>1342</v>
      </c>
      <c r="B320" s="64" t="n">
        <v>43789</v>
      </c>
      <c r="C320" s="86" t="s">
        <v>1343</v>
      </c>
      <c r="D320" s="69" t="s">
        <v>1344</v>
      </c>
      <c r="E320" s="59"/>
      <c r="F320" s="69" t="s">
        <v>24</v>
      </c>
      <c r="G320" s="67" t="s">
        <v>1345</v>
      </c>
      <c r="H320" s="67" t="s">
        <v>229</v>
      </c>
      <c r="I320" s="67" t="s">
        <v>27</v>
      </c>
      <c r="J320" s="123" t="s">
        <v>280</v>
      </c>
      <c r="K320" s="64" t="n">
        <v>43804</v>
      </c>
      <c r="L320" s="64" t="n">
        <v>45631</v>
      </c>
      <c r="M320" s="65"/>
      <c r="N320" s="56" t="s">
        <v>120</v>
      </c>
      <c r="O320" s="59"/>
      <c r="P320" s="69" t="s">
        <v>97</v>
      </c>
      <c r="Q320" s="59"/>
      <c r="R320" s="53" t="n">
        <f aca="false">YEAR(K320)</f>
        <v>2019</v>
      </c>
      <c r="S320" s="54" t="n">
        <f aca="false">IF($F320="CO",SUMIFS($M:$M,$A:$A,$A320)/COUNTIFS($A:$A,$A320,$F:$F,"CO"),0)</f>
        <v>0</v>
      </c>
    </row>
    <row r="321" s="227" customFormat="true" ht="38.25" hidden="false" customHeight="false" outlineLevel="0" collapsed="false">
      <c r="A321" s="69" t="s">
        <v>1346</v>
      </c>
      <c r="B321" s="64" t="n">
        <v>42933</v>
      </c>
      <c r="C321" s="86" t="s">
        <v>1347</v>
      </c>
      <c r="D321" s="56" t="s">
        <v>1348</v>
      </c>
      <c r="E321" s="53"/>
      <c r="F321" s="56" t="s">
        <v>24</v>
      </c>
      <c r="G321" s="56" t="s">
        <v>35</v>
      </c>
      <c r="H321" s="87" t="s">
        <v>1045</v>
      </c>
      <c r="I321" s="53" t="s">
        <v>27</v>
      </c>
      <c r="J321" s="83" t="s">
        <v>46</v>
      </c>
      <c r="K321" s="64" t="n">
        <v>42942</v>
      </c>
      <c r="L321" s="64" t="n">
        <v>44768</v>
      </c>
      <c r="M321" s="65"/>
      <c r="N321" s="87" t="s">
        <v>47</v>
      </c>
      <c r="O321" s="53"/>
      <c r="P321" s="56" t="s">
        <v>40</v>
      </c>
      <c r="Q321" s="53"/>
      <c r="R321" s="53" t="n">
        <v>2019</v>
      </c>
      <c r="S321" s="93"/>
    </row>
    <row r="322" customFormat="false" ht="38.25" hidden="false" customHeight="false" outlineLevel="0" collapsed="false">
      <c r="A322" s="55" t="s">
        <v>1349</v>
      </c>
      <c r="B322" s="64" t="n">
        <v>44211</v>
      </c>
      <c r="C322" s="85" t="s">
        <v>1350</v>
      </c>
      <c r="D322" s="56" t="s">
        <v>1351</v>
      </c>
      <c r="E322" s="59"/>
      <c r="F322" s="69" t="s">
        <v>24</v>
      </c>
      <c r="G322" s="66" t="s">
        <v>35</v>
      </c>
      <c r="H322" s="67" t="s">
        <v>229</v>
      </c>
      <c r="I322" s="69" t="s">
        <v>27</v>
      </c>
      <c r="J322" s="83" t="s">
        <v>46</v>
      </c>
      <c r="K322" s="64" t="n">
        <v>44267</v>
      </c>
      <c r="L322" s="64" t="n">
        <v>46093</v>
      </c>
      <c r="M322" s="65"/>
      <c r="N322" s="56" t="s">
        <v>47</v>
      </c>
      <c r="O322" s="59"/>
      <c r="P322" s="67" t="s">
        <v>97</v>
      </c>
      <c r="Q322" s="59"/>
      <c r="R322" s="53" t="n">
        <f aca="false">YEAR(K322)</f>
        <v>2021</v>
      </c>
      <c r="S322" s="54" t="n">
        <f aca="false">IF($F322="CO",SUMIFS($M:$M,$A:$A,$A322)/COUNTIFS($A:$A,$A322,$F:$F,"CO"),0)</f>
        <v>0</v>
      </c>
    </row>
    <row r="323" customFormat="false" ht="51" hidden="false" customHeight="false" outlineLevel="0" collapsed="false">
      <c r="A323" s="69" t="s">
        <v>1352</v>
      </c>
      <c r="B323" s="64" t="n">
        <v>42950</v>
      </c>
      <c r="C323" s="85" t="s">
        <v>1353</v>
      </c>
      <c r="D323" s="56" t="s">
        <v>1354</v>
      </c>
      <c r="E323" s="53"/>
      <c r="F323" s="56" t="s">
        <v>24</v>
      </c>
      <c r="G323" s="56" t="s">
        <v>35</v>
      </c>
      <c r="H323" s="56" t="s">
        <v>240</v>
      </c>
      <c r="I323" s="56" t="s">
        <v>27</v>
      </c>
      <c r="J323" s="94" t="s">
        <v>68</v>
      </c>
      <c r="K323" s="64" t="n">
        <v>42968</v>
      </c>
      <c r="L323" s="64" t="n">
        <v>44794</v>
      </c>
      <c r="M323" s="88"/>
      <c r="N323" s="87" t="s">
        <v>47</v>
      </c>
      <c r="O323" s="59"/>
      <c r="P323" s="56" t="s">
        <v>40</v>
      </c>
      <c r="Q323" s="59"/>
      <c r="R323" s="53" t="n">
        <f aca="false">YEAR(K323)</f>
        <v>2017</v>
      </c>
      <c r="S323" s="54" t="n">
        <f aca="false">IF($F323="CO",SUMIFS($M:$M,$A:$A,$A323)/COUNTIFS($A:$A,$A323,$F:$F,"CO"),0)</f>
        <v>0</v>
      </c>
    </row>
    <row r="324" customFormat="false" ht="38.25" hidden="false" customHeight="false" outlineLevel="0" collapsed="false">
      <c r="A324" s="69" t="s">
        <v>1355</v>
      </c>
      <c r="B324" s="71" t="n">
        <v>43082</v>
      </c>
      <c r="C324" s="136" t="s">
        <v>1356</v>
      </c>
      <c r="D324" s="66" t="s">
        <v>1357</v>
      </c>
      <c r="E324" s="73"/>
      <c r="F324" s="67" t="s">
        <v>24</v>
      </c>
      <c r="G324" s="81" t="s">
        <v>82</v>
      </c>
      <c r="H324" s="95" t="s">
        <v>1358</v>
      </c>
      <c r="I324" s="67" t="s">
        <v>27</v>
      </c>
      <c r="J324" s="246" t="s">
        <v>1359</v>
      </c>
      <c r="K324" s="71" t="n">
        <v>43091</v>
      </c>
      <c r="L324" s="71" t="n">
        <v>44917</v>
      </c>
      <c r="M324" s="75"/>
      <c r="N324" s="67" t="s">
        <v>47</v>
      </c>
      <c r="O324" s="73"/>
      <c r="P324" s="81" t="s">
        <v>97</v>
      </c>
      <c r="Q324" s="73"/>
      <c r="R324" s="53" t="n">
        <f aca="false">YEAR(K324)</f>
        <v>2017</v>
      </c>
      <c r="S324" s="54" t="n">
        <f aca="false">IF($F324="CO",SUMIFS($M:$M,$A:$A,$A324)/COUNTIFS($A:$A,$A324,$F:$F,"CO"),0)</f>
        <v>0</v>
      </c>
    </row>
    <row r="325" customFormat="false" ht="38.25" hidden="false" customHeight="false" outlineLevel="0" collapsed="false">
      <c r="A325" s="56" t="s">
        <v>1360</v>
      </c>
      <c r="B325" s="64" t="n">
        <v>43329</v>
      </c>
      <c r="C325" s="90" t="s">
        <v>1361</v>
      </c>
      <c r="D325" s="56" t="s">
        <v>1362</v>
      </c>
      <c r="E325" s="53"/>
      <c r="F325" s="56" t="s">
        <v>24</v>
      </c>
      <c r="G325" s="56" t="s">
        <v>88</v>
      </c>
      <c r="H325" s="56" t="s">
        <v>1363</v>
      </c>
      <c r="I325" s="56" t="s">
        <v>84</v>
      </c>
      <c r="J325" s="94" t="s">
        <v>68</v>
      </c>
      <c r="K325" s="64" t="n">
        <v>43335</v>
      </c>
      <c r="L325" s="64" t="n">
        <v>45161</v>
      </c>
      <c r="M325" s="88"/>
      <c r="N325" s="56" t="s">
        <v>47</v>
      </c>
      <c r="O325" s="59"/>
      <c r="P325" s="56" t="s">
        <v>241</v>
      </c>
      <c r="Q325" s="59"/>
      <c r="R325" s="66" t="n">
        <f aca="false">YEAR(K325)</f>
        <v>2018</v>
      </c>
      <c r="S325" s="54" t="n">
        <f aca="false">IF($F325="CO",SUMIFS($M:$M,$A:$A,$A325)/COUNTIFS($A:$A,$A325,$F:$F,"CO"),0)</f>
        <v>0</v>
      </c>
    </row>
    <row r="326" customFormat="false" ht="153" hidden="false" customHeight="false" outlineLevel="0" collapsed="false">
      <c r="A326" s="69" t="s">
        <v>1364</v>
      </c>
      <c r="B326" s="64" t="n">
        <v>42895</v>
      </c>
      <c r="C326" s="98" t="s">
        <v>1365</v>
      </c>
      <c r="D326" s="53" t="s">
        <v>1366</v>
      </c>
      <c r="E326" s="59"/>
      <c r="F326" s="67" t="s">
        <v>24</v>
      </c>
      <c r="G326" s="81" t="s">
        <v>88</v>
      </c>
      <c r="H326" s="95" t="s">
        <v>1367</v>
      </c>
      <c r="I326" s="67" t="s">
        <v>27</v>
      </c>
      <c r="J326" s="94" t="s">
        <v>133</v>
      </c>
      <c r="K326" s="64" t="n">
        <v>42914</v>
      </c>
      <c r="L326" s="64" t="n">
        <v>44740</v>
      </c>
      <c r="M326" s="65"/>
      <c r="N326" s="67" t="s">
        <v>47</v>
      </c>
      <c r="O326" s="59"/>
      <c r="P326" s="81" t="s">
        <v>40</v>
      </c>
      <c r="Q326" s="59"/>
      <c r="R326" s="53" t="n">
        <f aca="false">YEAR(K326)</f>
        <v>2017</v>
      </c>
      <c r="S326" s="54" t="n">
        <f aca="false">IF($F326="CO",SUMIFS($M:$M,$A:$A,$A326)/COUNTIFS($A:$A,$A326,$F:$F,"CO"),0)</f>
        <v>0</v>
      </c>
    </row>
    <row r="327" customFormat="false" ht="38.25" hidden="false" customHeight="false" outlineLevel="0" collapsed="false">
      <c r="A327" s="56" t="s">
        <v>1368</v>
      </c>
      <c r="B327" s="64" t="n">
        <v>43269</v>
      </c>
      <c r="C327" s="247" t="s">
        <v>1369</v>
      </c>
      <c r="D327" s="56" t="s">
        <v>1370</v>
      </c>
      <c r="E327" s="149"/>
      <c r="F327" s="53" t="s">
        <v>24</v>
      </c>
      <c r="G327" s="56" t="s">
        <v>363</v>
      </c>
      <c r="H327" s="56" t="s">
        <v>513</v>
      </c>
      <c r="I327" s="56" t="s">
        <v>1371</v>
      </c>
      <c r="J327" s="111" t="s">
        <v>1372</v>
      </c>
      <c r="K327" s="64" t="n">
        <v>43269</v>
      </c>
      <c r="L327" s="64" t="n">
        <v>45095</v>
      </c>
      <c r="M327" s="65"/>
      <c r="N327" s="69" t="s">
        <v>528</v>
      </c>
      <c r="O327" s="53"/>
      <c r="P327" s="56" t="s">
        <v>323</v>
      </c>
      <c r="Q327" s="149"/>
      <c r="R327" s="99" t="n">
        <v>2019</v>
      </c>
      <c r="S327" s="248"/>
    </row>
    <row r="328" customFormat="false" ht="38.25" hidden="false" customHeight="false" outlineLevel="0" collapsed="false">
      <c r="A328" s="56" t="s">
        <v>1373</v>
      </c>
      <c r="B328" s="64" t="n">
        <v>42802</v>
      </c>
      <c r="C328" s="249" t="s">
        <v>1374</v>
      </c>
      <c r="D328" s="53" t="s">
        <v>1375</v>
      </c>
      <c r="E328" s="149"/>
      <c r="F328" s="53" t="s">
        <v>24</v>
      </c>
      <c r="G328" s="53" t="s">
        <v>59</v>
      </c>
      <c r="H328" s="53" t="s">
        <v>114</v>
      </c>
      <c r="I328" s="53" t="s">
        <v>27</v>
      </c>
      <c r="J328" s="121" t="s">
        <v>46</v>
      </c>
      <c r="K328" s="64" t="n">
        <v>42815</v>
      </c>
      <c r="L328" s="64" t="n">
        <v>44641</v>
      </c>
      <c r="M328" s="65"/>
      <c r="N328" s="66" t="s">
        <v>47</v>
      </c>
      <c r="O328" s="53"/>
      <c r="P328" s="53" t="s">
        <v>40</v>
      </c>
      <c r="Q328" s="149"/>
      <c r="R328" s="53" t="n">
        <f aca="false">YEAR(K328)</f>
        <v>2017</v>
      </c>
      <c r="S328" s="54" t="n">
        <f aca="false">IF($F328="CO",SUMIFS($M:$M,$A:$A,$A328)/COUNTIFS($A:$A,$A328,$F:$F,"CO"),0)</f>
        <v>0</v>
      </c>
    </row>
    <row r="329" customFormat="false" ht="38.25" hidden="false" customHeight="false" outlineLevel="0" collapsed="false">
      <c r="A329" s="141" t="s">
        <v>1376</v>
      </c>
      <c r="B329" s="64" t="n">
        <v>42807</v>
      </c>
      <c r="C329" s="86" t="s">
        <v>1377</v>
      </c>
      <c r="D329" s="56" t="s">
        <v>1378</v>
      </c>
      <c r="E329" s="53"/>
      <c r="F329" s="53" t="s">
        <v>24</v>
      </c>
      <c r="G329" s="56" t="s">
        <v>629</v>
      </c>
      <c r="H329" s="87" t="s">
        <v>1379</v>
      </c>
      <c r="I329" s="53" t="s">
        <v>27</v>
      </c>
      <c r="J329" s="94" t="s">
        <v>68</v>
      </c>
      <c r="K329" s="64" t="n">
        <v>42838</v>
      </c>
      <c r="L329" s="64" t="n">
        <v>44664</v>
      </c>
      <c r="M329" s="65"/>
      <c r="N329" s="87" t="s">
        <v>47</v>
      </c>
      <c r="O329" s="53"/>
      <c r="P329" s="56" t="s">
        <v>40</v>
      </c>
      <c r="Q329" s="53"/>
      <c r="R329" s="59"/>
      <c r="S329" s="59"/>
    </row>
    <row r="330" customFormat="false" ht="51" hidden="false" customHeight="false" outlineLevel="0" collapsed="false">
      <c r="A330" s="53" t="s">
        <v>1380</v>
      </c>
      <c r="B330" s="64" t="n">
        <v>42522</v>
      </c>
      <c r="C330" s="98" t="s">
        <v>1381</v>
      </c>
      <c r="D330" s="53" t="s">
        <v>1382</v>
      </c>
      <c r="E330" s="53"/>
      <c r="F330" s="67" t="s">
        <v>24</v>
      </c>
      <c r="G330" s="53" t="s">
        <v>248</v>
      </c>
      <c r="H330" s="84" t="s">
        <v>308</v>
      </c>
      <c r="I330" s="67" t="s">
        <v>27</v>
      </c>
      <c r="J330" s="82" t="s">
        <v>172</v>
      </c>
      <c r="K330" s="64" t="n">
        <v>42528</v>
      </c>
      <c r="L330" s="64" t="n">
        <v>44354</v>
      </c>
      <c r="M330" s="88"/>
      <c r="N330" s="67" t="s">
        <v>47</v>
      </c>
      <c r="O330" s="59"/>
      <c r="P330" s="84" t="s">
        <v>40</v>
      </c>
      <c r="Q330" s="59"/>
      <c r="R330" s="53" t="n">
        <f aca="false">YEAR(K330)</f>
        <v>2016</v>
      </c>
      <c r="S330" s="54" t="n">
        <f aca="false">IF($F330="CO",SUMIFS($M:$M,$A:$A,$A330)/COUNTIFS($A:$A,$A330,$F:$F,"CO"),0)</f>
        <v>0</v>
      </c>
    </row>
    <row r="331" customFormat="false" ht="38.25" hidden="false" customHeight="false" outlineLevel="0" collapsed="false">
      <c r="A331" s="56" t="s">
        <v>1383</v>
      </c>
      <c r="B331" s="64" t="n">
        <v>42935</v>
      </c>
      <c r="C331" s="90" t="s">
        <v>1384</v>
      </c>
      <c r="D331" s="56" t="s">
        <v>1385</v>
      </c>
      <c r="E331" s="53"/>
      <c r="F331" s="56" t="s">
        <v>24</v>
      </c>
      <c r="G331" s="56" t="s">
        <v>35</v>
      </c>
      <c r="H331" s="87" t="s">
        <v>1386</v>
      </c>
      <c r="I331" s="53" t="s">
        <v>27</v>
      </c>
      <c r="J331" s="83" t="s">
        <v>46</v>
      </c>
      <c r="K331" s="64" t="n">
        <v>42961</v>
      </c>
      <c r="L331" s="64" t="n">
        <v>44787</v>
      </c>
      <c r="M331" s="88"/>
      <c r="N331" s="87" t="s">
        <v>47</v>
      </c>
      <c r="O331" s="59"/>
      <c r="P331" s="56" t="s">
        <v>30</v>
      </c>
      <c r="Q331" s="59"/>
      <c r="R331" s="53" t="n">
        <f aca="false">YEAR(K331)</f>
        <v>2017</v>
      </c>
      <c r="S331" s="54" t="n">
        <f aca="false">IF($F331="CO",SUMIFS($M:$M,$A:$A,$A331)/COUNTIFS($A:$A,$A331,$F:$F,"CO"),0)</f>
        <v>0</v>
      </c>
    </row>
    <row r="332" customFormat="false" ht="38.25" hidden="false" customHeight="false" outlineLevel="0" collapsed="false">
      <c r="A332" s="66" t="s">
        <v>1387</v>
      </c>
      <c r="B332" s="64" t="n">
        <v>42895</v>
      </c>
      <c r="C332" s="98" t="s">
        <v>1388</v>
      </c>
      <c r="D332" s="53" t="s">
        <v>1389</v>
      </c>
      <c r="E332" s="53"/>
      <c r="F332" s="56" t="s">
        <v>24</v>
      </c>
      <c r="G332" s="84" t="s">
        <v>549</v>
      </c>
      <c r="H332" s="56" t="s">
        <v>563</v>
      </c>
      <c r="I332" s="53" t="s">
        <v>27</v>
      </c>
      <c r="J332" s="94" t="s">
        <v>68</v>
      </c>
      <c r="K332" s="64" t="n">
        <v>42914</v>
      </c>
      <c r="L332" s="64" t="n">
        <v>44740</v>
      </c>
      <c r="M332" s="65"/>
      <c r="N332" s="87" t="s">
        <v>47</v>
      </c>
      <c r="O332" s="53"/>
      <c r="P332" s="53" t="s">
        <v>69</v>
      </c>
      <c r="Q332" s="53"/>
      <c r="R332" s="53"/>
      <c r="S332" s="54" t="n">
        <f aca="false">IF($F332="CO",SUMIFS($M:$M,$A:$A,$A332)/COUNTIFS($A:$A,$A332,$F:$F,"CO"),0)</f>
        <v>0</v>
      </c>
    </row>
    <row r="333" customFormat="false" ht="89.25" hidden="false" customHeight="false" outlineLevel="0" collapsed="false">
      <c r="A333" s="53" t="s">
        <v>1390</v>
      </c>
      <c r="B333" s="64" t="n">
        <v>42453</v>
      </c>
      <c r="C333" s="184" t="s">
        <v>1391</v>
      </c>
      <c r="D333" s="53" t="s">
        <v>1392</v>
      </c>
      <c r="E333" s="53"/>
      <c r="F333" s="67" t="s">
        <v>24</v>
      </c>
      <c r="G333" s="53" t="s">
        <v>35</v>
      </c>
      <c r="H333" s="84" t="s">
        <v>340</v>
      </c>
      <c r="I333" s="67" t="s">
        <v>27</v>
      </c>
      <c r="J333" s="94" t="s">
        <v>158</v>
      </c>
      <c r="K333" s="64" t="n">
        <v>42510</v>
      </c>
      <c r="L333" s="64" t="n">
        <v>44336</v>
      </c>
      <c r="M333" s="88"/>
      <c r="N333" s="67" t="s">
        <v>47</v>
      </c>
      <c r="O333" s="53"/>
      <c r="P333" s="84" t="s">
        <v>40</v>
      </c>
      <c r="Q333" s="59"/>
      <c r="R333" s="53" t="n">
        <v>2019</v>
      </c>
      <c r="S333" s="59"/>
    </row>
    <row r="334" customFormat="false" ht="36.75" hidden="false" customHeight="true" outlineLevel="0" collapsed="false">
      <c r="A334" s="66" t="s">
        <v>1393</v>
      </c>
      <c r="B334" s="64" t="n">
        <v>42577</v>
      </c>
      <c r="C334" s="83" t="s">
        <v>1394</v>
      </c>
      <c r="D334" s="53" t="s">
        <v>1395</v>
      </c>
      <c r="E334" s="53"/>
      <c r="F334" s="67" t="s">
        <v>24</v>
      </c>
      <c r="G334" s="84" t="s">
        <v>1396</v>
      </c>
      <c r="H334" s="53" t="s">
        <v>229</v>
      </c>
      <c r="I334" s="67" t="s">
        <v>27</v>
      </c>
      <c r="J334" s="82" t="s">
        <v>172</v>
      </c>
      <c r="K334" s="64" t="n">
        <v>42590</v>
      </c>
      <c r="L334" s="64" t="n">
        <v>44416</v>
      </c>
      <c r="M334" s="88"/>
      <c r="N334" s="67" t="s">
        <v>47</v>
      </c>
      <c r="O334" s="59"/>
      <c r="P334" s="84" t="s">
        <v>97</v>
      </c>
      <c r="Q334" s="59"/>
      <c r="R334" s="53" t="n">
        <f aca="false">YEAR(K334)</f>
        <v>2016</v>
      </c>
      <c r="S334" s="54" t="n">
        <f aca="false">IF($F334="CO",SUMIFS($M:$M,$A:$A,$A334)/COUNTIFS($A:$A,$A334,$F:$F,"CO"),0)</f>
        <v>0</v>
      </c>
    </row>
    <row r="335" customFormat="false" ht="75" hidden="false" customHeight="true" outlineLevel="0" collapsed="false">
      <c r="A335" s="56" t="s">
        <v>1397</v>
      </c>
      <c r="B335" s="166" t="n">
        <v>43294</v>
      </c>
      <c r="C335" s="85" t="s">
        <v>1398</v>
      </c>
      <c r="D335" s="56" t="s">
        <v>1399</v>
      </c>
      <c r="E335" s="53"/>
      <c r="F335" s="67" t="s">
        <v>24</v>
      </c>
      <c r="G335" s="87" t="s">
        <v>82</v>
      </c>
      <c r="H335" s="87" t="s">
        <v>1400</v>
      </c>
      <c r="I335" s="56" t="s">
        <v>84</v>
      </c>
      <c r="J335" s="83" t="s">
        <v>46</v>
      </c>
      <c r="K335" s="64" t="n">
        <v>43304</v>
      </c>
      <c r="L335" s="64" t="n">
        <v>45130</v>
      </c>
      <c r="M335" s="88"/>
      <c r="N335" s="56" t="s">
        <v>47</v>
      </c>
      <c r="O335" s="59"/>
      <c r="P335" s="56" t="s">
        <v>40</v>
      </c>
      <c r="Q335" s="59"/>
      <c r="R335" s="59"/>
      <c r="S335" s="59"/>
    </row>
    <row r="336" customFormat="false" ht="75" hidden="false" customHeight="true" outlineLevel="0" collapsed="false">
      <c r="A336" s="56" t="s">
        <v>1401</v>
      </c>
      <c r="B336" s="64" t="n">
        <v>43551</v>
      </c>
      <c r="C336" s="86" t="s">
        <v>1402</v>
      </c>
      <c r="D336" s="56" t="s">
        <v>1403</v>
      </c>
      <c r="E336" s="53"/>
      <c r="F336" s="56" t="s">
        <v>24</v>
      </c>
      <c r="G336" s="87" t="s">
        <v>1404</v>
      </c>
      <c r="H336" s="87" t="s">
        <v>1405</v>
      </c>
      <c r="I336" s="56" t="s">
        <v>90</v>
      </c>
      <c r="J336" s="122" t="s">
        <v>1406</v>
      </c>
      <c r="K336" s="64" t="n">
        <v>43620</v>
      </c>
      <c r="L336" s="64" t="s">
        <v>1</v>
      </c>
      <c r="M336" s="88"/>
      <c r="N336" s="56" t="s">
        <v>1407</v>
      </c>
      <c r="O336" s="59"/>
      <c r="P336" s="56" t="s">
        <v>121</v>
      </c>
      <c r="Q336" s="59"/>
      <c r="R336" s="53" t="n">
        <f aca="false">YEAR(K336)</f>
        <v>2019</v>
      </c>
      <c r="S336" s="54" t="n">
        <f aca="false">IF($F336="CO",SUMIFS($M:$M,$A:$A,$A336)/COUNTIFS($A:$A,$A336,$F:$F,"CO"),0)</f>
        <v>0</v>
      </c>
    </row>
    <row r="337" customFormat="false" ht="75" hidden="false" customHeight="true" outlineLevel="0" collapsed="false">
      <c r="A337" s="56" t="s">
        <v>1408</v>
      </c>
      <c r="B337" s="64" t="n">
        <v>44015</v>
      </c>
      <c r="C337" s="98" t="s">
        <v>1409</v>
      </c>
      <c r="D337" s="69" t="s">
        <v>1410</v>
      </c>
      <c r="E337" s="59"/>
      <c r="F337" s="69" t="s">
        <v>24</v>
      </c>
      <c r="G337" s="69" t="s">
        <v>35</v>
      </c>
      <c r="H337" s="67" t="s">
        <v>229</v>
      </c>
      <c r="I337" s="69" t="s">
        <v>27</v>
      </c>
      <c r="J337" s="83" t="s">
        <v>284</v>
      </c>
      <c r="K337" s="64" t="n">
        <v>44117</v>
      </c>
      <c r="L337" s="64" t="n">
        <v>45943</v>
      </c>
      <c r="M337" s="65"/>
      <c r="N337" s="87" t="s">
        <v>47</v>
      </c>
      <c r="O337" s="59"/>
      <c r="P337" s="69" t="s">
        <v>40</v>
      </c>
      <c r="Q337" s="59"/>
      <c r="R337" s="53" t="n">
        <v>2019</v>
      </c>
      <c r="S337" s="59"/>
    </row>
    <row r="338" customFormat="false" ht="75" hidden="false" customHeight="true" outlineLevel="0" collapsed="false">
      <c r="A338" s="56" t="s">
        <v>1411</v>
      </c>
      <c r="B338" s="64" t="n">
        <v>44076</v>
      </c>
      <c r="C338" s="98" t="s">
        <v>1412</v>
      </c>
      <c r="D338" s="193" t="s">
        <v>1413</v>
      </c>
      <c r="E338" s="59"/>
      <c r="F338" s="69" t="s">
        <v>24</v>
      </c>
      <c r="G338" s="66" t="s">
        <v>82</v>
      </c>
      <c r="H338" s="81" t="s">
        <v>1358</v>
      </c>
      <c r="I338" s="69" t="s">
        <v>27</v>
      </c>
      <c r="J338" s="94" t="s">
        <v>68</v>
      </c>
      <c r="K338" s="64" t="n">
        <v>44133</v>
      </c>
      <c r="L338" s="64" t="n">
        <v>45959</v>
      </c>
      <c r="M338" s="65"/>
      <c r="N338" s="56" t="s">
        <v>47</v>
      </c>
      <c r="O338" s="59"/>
      <c r="P338" s="56" t="s">
        <v>40</v>
      </c>
      <c r="Q338" s="59"/>
      <c r="R338" s="53" t="n">
        <f aca="false">YEAR(K338)</f>
        <v>2020</v>
      </c>
      <c r="S338" s="54"/>
    </row>
    <row r="339" customFormat="false" ht="75" hidden="false" customHeight="true" outlineLevel="0" collapsed="false">
      <c r="A339" s="170" t="s">
        <v>1414</v>
      </c>
      <c r="B339" s="250" t="n">
        <v>42954</v>
      </c>
      <c r="C339" s="251" t="s">
        <v>1415</v>
      </c>
      <c r="D339" s="179" t="s">
        <v>1416</v>
      </c>
      <c r="E339" s="252"/>
      <c r="F339" s="179" t="s">
        <v>24</v>
      </c>
      <c r="G339" s="179" t="s">
        <v>35</v>
      </c>
      <c r="H339" s="179" t="s">
        <v>240</v>
      </c>
      <c r="I339" s="179" t="s">
        <v>27</v>
      </c>
      <c r="J339" s="253" t="s">
        <v>68</v>
      </c>
      <c r="K339" s="250" t="n">
        <v>42968</v>
      </c>
      <c r="L339" s="250" t="n">
        <v>44794</v>
      </c>
      <c r="M339" s="254"/>
      <c r="N339" s="255" t="s">
        <v>47</v>
      </c>
      <c r="O339" s="256"/>
      <c r="P339" s="179" t="s">
        <v>40</v>
      </c>
      <c r="Q339" s="256"/>
      <c r="R339" s="59"/>
      <c r="S339" s="59"/>
    </row>
    <row r="340" customFormat="false" ht="75" hidden="false" customHeight="true" outlineLevel="0" collapsed="false">
      <c r="A340" s="56" t="s">
        <v>1417</v>
      </c>
      <c r="B340" s="64" t="n">
        <v>42383</v>
      </c>
      <c r="C340" s="79" t="s">
        <v>1418</v>
      </c>
      <c r="D340" s="56" t="s">
        <v>1419</v>
      </c>
      <c r="E340" s="53"/>
      <c r="F340" s="56" t="s">
        <v>24</v>
      </c>
      <c r="G340" s="56" t="s">
        <v>35</v>
      </c>
      <c r="H340" s="56" t="s">
        <v>229</v>
      </c>
      <c r="I340" s="56" t="s">
        <v>27</v>
      </c>
      <c r="J340" s="94" t="s">
        <v>230</v>
      </c>
      <c r="K340" s="64" t="n">
        <v>42396</v>
      </c>
      <c r="L340" s="64" t="n">
        <v>44223</v>
      </c>
      <c r="M340" s="88"/>
      <c r="N340" s="87" t="s">
        <v>47</v>
      </c>
      <c r="O340" s="59"/>
      <c r="P340" s="87" t="s">
        <v>40</v>
      </c>
      <c r="Q340" s="59"/>
      <c r="R340" s="257"/>
      <c r="S340" s="59"/>
    </row>
    <row r="341" customFormat="false" ht="75" hidden="false" customHeight="true" outlineLevel="0" collapsed="false">
      <c r="A341" s="56" t="s">
        <v>1420</v>
      </c>
      <c r="B341" s="64" t="n">
        <v>43537</v>
      </c>
      <c r="C341" s="85" t="s">
        <v>1421</v>
      </c>
      <c r="D341" s="56" t="s">
        <v>1422</v>
      </c>
      <c r="E341" s="53"/>
      <c r="F341" s="56" t="s">
        <v>24</v>
      </c>
      <c r="G341" s="87" t="s">
        <v>633</v>
      </c>
      <c r="H341" s="87" t="s">
        <v>1423</v>
      </c>
      <c r="I341" s="56" t="s">
        <v>84</v>
      </c>
      <c r="J341" s="94" t="s">
        <v>68</v>
      </c>
      <c r="K341" s="113" t="n">
        <v>43543</v>
      </c>
      <c r="L341" s="113" t="n">
        <v>45370</v>
      </c>
      <c r="M341" s="88"/>
      <c r="N341" s="56" t="s">
        <v>47</v>
      </c>
      <c r="O341" s="59"/>
      <c r="P341" s="56" t="s">
        <v>241</v>
      </c>
      <c r="Q341" s="59"/>
      <c r="R341" s="257"/>
      <c r="S341" s="59"/>
    </row>
    <row r="342" customFormat="false" ht="38.25" hidden="false" customHeight="true" outlineLevel="0" collapsed="false">
      <c r="A342" s="55" t="s">
        <v>1424</v>
      </c>
      <c r="B342" s="64" t="n">
        <v>44237</v>
      </c>
      <c r="C342" s="186" t="s">
        <v>1425</v>
      </c>
      <c r="D342" s="53" t="s">
        <v>1426</v>
      </c>
      <c r="E342" s="59"/>
      <c r="F342" s="69" t="s">
        <v>24</v>
      </c>
      <c r="G342" s="66" t="s">
        <v>974</v>
      </c>
      <c r="H342" s="67" t="s">
        <v>229</v>
      </c>
      <c r="I342" s="69" t="s">
        <v>27</v>
      </c>
      <c r="J342" s="83" t="s">
        <v>46</v>
      </c>
      <c r="K342" s="64" t="n">
        <v>44403</v>
      </c>
      <c r="L342" s="64" t="n">
        <v>46229</v>
      </c>
      <c r="M342" s="59"/>
      <c r="N342" s="69" t="s">
        <v>47</v>
      </c>
      <c r="O342" s="59"/>
      <c r="P342" s="69" t="s">
        <v>97</v>
      </c>
      <c r="Q342" s="59"/>
      <c r="R342" s="59"/>
      <c r="S342" s="59"/>
    </row>
    <row r="343" customFormat="false" ht="38.25" hidden="false" customHeight="false" outlineLevel="0" collapsed="false">
      <c r="A343" s="66" t="s">
        <v>1427</v>
      </c>
      <c r="B343" s="64" t="n">
        <v>42355</v>
      </c>
      <c r="C343" s="98" t="s">
        <v>1428</v>
      </c>
      <c r="D343" s="53" t="s">
        <v>1220</v>
      </c>
      <c r="E343" s="53"/>
      <c r="F343" s="67" t="s">
        <v>24</v>
      </c>
      <c r="G343" s="53" t="s">
        <v>363</v>
      </c>
      <c r="H343" s="53" t="s">
        <v>364</v>
      </c>
      <c r="I343" s="53" t="s">
        <v>1429</v>
      </c>
      <c r="J343" s="215" t="s">
        <v>1430</v>
      </c>
      <c r="K343" s="64" t="n">
        <v>42569</v>
      </c>
      <c r="L343" s="64" t="n">
        <v>44395</v>
      </c>
      <c r="M343" s="88"/>
      <c r="N343" s="53" t="s">
        <v>1431</v>
      </c>
      <c r="O343" s="59"/>
      <c r="P343" s="84" t="s">
        <v>40</v>
      </c>
      <c r="Q343" s="67"/>
      <c r="R343" s="66" t="n">
        <f aca="false">YEAR(K343)</f>
        <v>2016</v>
      </c>
      <c r="S343" s="258" t="n">
        <f aca="false">IF($F343="CO",SUMIFS($M:$M,$A:$A,$A343)/COUNTIFS($A:$A,$A343,$F:$F,"CO"),0)</f>
        <v>0</v>
      </c>
    </row>
    <row r="344" customFormat="false" ht="51" hidden="false" customHeight="true" outlineLevel="0" collapsed="false">
      <c r="A344" s="67" t="s">
        <v>1432</v>
      </c>
      <c r="B344" s="95" t="n">
        <v>42283</v>
      </c>
      <c r="C344" s="259" t="s">
        <v>1433</v>
      </c>
      <c r="D344" s="56" t="s">
        <v>1434</v>
      </c>
      <c r="E344" s="59"/>
      <c r="F344" s="67" t="s">
        <v>24</v>
      </c>
      <c r="G344" s="67" t="s">
        <v>248</v>
      </c>
      <c r="H344" s="67" t="s">
        <v>1435</v>
      </c>
      <c r="I344" s="67" t="s">
        <v>27</v>
      </c>
      <c r="J344" s="94" t="s">
        <v>1436</v>
      </c>
      <c r="K344" s="95" t="n">
        <v>42285</v>
      </c>
      <c r="L344" s="95" t="n">
        <v>44112</v>
      </c>
      <c r="M344" s="96"/>
      <c r="N344" s="67" t="s">
        <v>47</v>
      </c>
      <c r="O344" s="97"/>
      <c r="P344" s="67" t="s">
        <v>40</v>
      </c>
      <c r="Q344" s="67"/>
      <c r="R344" s="59"/>
      <c r="S344" s="59"/>
    </row>
    <row r="345" customFormat="false" ht="63.75" hidden="false" customHeight="true" outlineLevel="0" collapsed="false">
      <c r="A345" s="69" t="s">
        <v>1437</v>
      </c>
      <c r="B345" s="64" t="n">
        <v>42731</v>
      </c>
      <c r="C345" s="86" t="s">
        <v>1438</v>
      </c>
      <c r="D345" s="66" t="s">
        <v>1439</v>
      </c>
      <c r="E345" s="59"/>
      <c r="F345" s="67" t="s">
        <v>24</v>
      </c>
      <c r="G345" s="81" t="s">
        <v>35</v>
      </c>
      <c r="H345" s="95" t="s">
        <v>229</v>
      </c>
      <c r="I345" s="67" t="s">
        <v>27</v>
      </c>
      <c r="J345" s="121" t="s">
        <v>133</v>
      </c>
      <c r="K345" s="64" t="n">
        <v>42752</v>
      </c>
      <c r="L345" s="64" t="n">
        <v>44578</v>
      </c>
      <c r="M345" s="163"/>
      <c r="N345" s="67" t="s">
        <v>47</v>
      </c>
      <c r="O345" s="95"/>
      <c r="P345" s="81" t="s">
        <v>40</v>
      </c>
      <c r="Q345" s="59"/>
      <c r="R345" s="66" t="n">
        <f aca="false">YEAR(K345)</f>
        <v>2017</v>
      </c>
      <c r="S345" s="124" t="n">
        <f aca="false">IF($F345="CO",SUMIFS($M:$M,$A:$A,$A345)/COUNTIFS($A:$A,$A345,$F:$F,"CO"),0)</f>
        <v>0</v>
      </c>
    </row>
    <row r="346" customFormat="false" ht="51" hidden="false" customHeight="true" outlineLevel="0" collapsed="false">
      <c r="A346" s="56" t="s">
        <v>1440</v>
      </c>
      <c r="B346" s="64" t="n">
        <v>42466</v>
      </c>
      <c r="C346" s="98" t="s">
        <v>1441</v>
      </c>
      <c r="D346" s="66" t="s">
        <v>1442</v>
      </c>
      <c r="E346" s="59"/>
      <c r="F346" s="67" t="s">
        <v>24</v>
      </c>
      <c r="G346" s="67" t="s">
        <v>59</v>
      </c>
      <c r="H346" s="95" t="s">
        <v>114</v>
      </c>
      <c r="I346" s="67" t="s">
        <v>27</v>
      </c>
      <c r="J346" s="94" t="s">
        <v>154</v>
      </c>
      <c r="K346" s="64" t="n">
        <v>42450</v>
      </c>
      <c r="L346" s="64" t="n">
        <v>44276</v>
      </c>
      <c r="M346" s="65"/>
      <c r="N346" s="67" t="s">
        <v>47</v>
      </c>
      <c r="O346" s="59"/>
      <c r="P346" s="67" t="s">
        <v>30</v>
      </c>
      <c r="Q346" s="59"/>
      <c r="R346" s="59"/>
      <c r="S346" s="59"/>
    </row>
    <row r="347" customFormat="false" ht="63.75" hidden="false" customHeight="true" outlineLevel="0" collapsed="false">
      <c r="A347" s="69" t="s">
        <v>1443</v>
      </c>
      <c r="B347" s="64" t="n">
        <v>42724</v>
      </c>
      <c r="C347" s="86" t="s">
        <v>1444</v>
      </c>
      <c r="D347" s="56" t="s">
        <v>1442</v>
      </c>
      <c r="E347" s="53"/>
      <c r="F347" s="56" t="s">
        <v>24</v>
      </c>
      <c r="G347" s="56" t="s">
        <v>59</v>
      </c>
      <c r="H347" s="87" t="s">
        <v>1445</v>
      </c>
      <c r="I347" s="56" t="s">
        <v>27</v>
      </c>
      <c r="J347" s="94" t="s">
        <v>46</v>
      </c>
      <c r="K347" s="64" t="n">
        <v>42737</v>
      </c>
      <c r="L347" s="64" t="n">
        <v>44563</v>
      </c>
      <c r="M347" s="88"/>
      <c r="N347" s="87" t="s">
        <v>47</v>
      </c>
      <c r="O347" s="59"/>
      <c r="P347" s="56" t="s">
        <v>30</v>
      </c>
      <c r="Q347" s="59"/>
      <c r="R347" s="59"/>
      <c r="S347" s="54" t="n">
        <f aca="false">IF($F347="CO",SUMIFS($M:$M,$A:$A,$A347)/COUNTIFS($A:$A,$A347,$F:$F,"CO"),0)</f>
        <v>0</v>
      </c>
    </row>
    <row r="348" customFormat="false" ht="63.75" hidden="false" customHeight="true" outlineLevel="0" collapsed="false">
      <c r="A348" s="69" t="s">
        <v>1446</v>
      </c>
      <c r="B348" s="64" t="n">
        <v>42888</v>
      </c>
      <c r="C348" s="86" t="s">
        <v>1447</v>
      </c>
      <c r="D348" s="166" t="s">
        <v>1448</v>
      </c>
      <c r="E348" s="86"/>
      <c r="F348" s="56" t="s">
        <v>24</v>
      </c>
      <c r="G348" s="56" t="s">
        <v>59</v>
      </c>
      <c r="H348" s="87" t="s">
        <v>1449</v>
      </c>
      <c r="I348" s="56" t="s">
        <v>1450</v>
      </c>
      <c r="J348" s="79" t="s">
        <v>1451</v>
      </c>
      <c r="K348" s="64" t="n">
        <v>42912</v>
      </c>
      <c r="L348" s="64" t="n">
        <v>44738</v>
      </c>
      <c r="M348" s="65"/>
      <c r="N348" s="87" t="s">
        <v>47</v>
      </c>
      <c r="O348" s="53"/>
      <c r="P348" s="56" t="s">
        <v>40</v>
      </c>
      <c r="Q348" s="53"/>
      <c r="R348" s="53" t="n">
        <f aca="false">YEAR(K348)</f>
        <v>2017</v>
      </c>
      <c r="S348" s="54" t="n">
        <f aca="false">IF($F348="CO",SUMIFS($M:$M,$A:$A,$A348)/COUNTIFS($A:$A,$A348,$F:$F,"CO"),0)</f>
        <v>0</v>
      </c>
    </row>
    <row r="349" customFormat="false" ht="99.95" hidden="false" customHeight="true" outlineLevel="0" collapsed="false">
      <c r="A349" s="53" t="s">
        <v>1452</v>
      </c>
      <c r="B349" s="64" t="n">
        <v>43483</v>
      </c>
      <c r="C349" s="86" t="s">
        <v>1453</v>
      </c>
      <c r="D349" s="56" t="s">
        <v>1454</v>
      </c>
      <c r="E349" s="86"/>
      <c r="F349" s="56" t="s">
        <v>24</v>
      </c>
      <c r="G349" s="56" t="s">
        <v>35</v>
      </c>
      <c r="H349" s="56" t="s">
        <v>229</v>
      </c>
      <c r="I349" s="56" t="s">
        <v>84</v>
      </c>
      <c r="J349" s="83" t="s">
        <v>46</v>
      </c>
      <c r="K349" s="64" t="n">
        <v>43507</v>
      </c>
      <c r="L349" s="64" t="n">
        <v>45333</v>
      </c>
      <c r="M349" s="65"/>
      <c r="N349" s="56" t="s">
        <v>47</v>
      </c>
      <c r="O349" s="59"/>
      <c r="P349" s="56" t="s">
        <v>97</v>
      </c>
      <c r="Q349" s="53"/>
      <c r="R349" s="53" t="n">
        <f aca="false">YEAR(K349)</f>
        <v>2019</v>
      </c>
      <c r="S349" s="54" t="n">
        <f aca="false">IF($F349="CO",SUMIFS($M:$M,$A:$A,$A349)/COUNTIFS($A:$A,$A349,$F:$F,"CO"),0)</f>
        <v>0</v>
      </c>
    </row>
    <row r="350" customFormat="false" ht="63.75" hidden="false" customHeight="true" outlineLevel="0" collapsed="false">
      <c r="A350" s="85" t="s">
        <v>1455</v>
      </c>
      <c r="B350" s="64" t="n">
        <v>43717</v>
      </c>
      <c r="C350" s="86" t="s">
        <v>1456</v>
      </c>
      <c r="D350" s="66" t="s">
        <v>1457</v>
      </c>
      <c r="E350" s="59"/>
      <c r="F350" s="67" t="s">
        <v>24</v>
      </c>
      <c r="G350" s="67" t="s">
        <v>44</v>
      </c>
      <c r="H350" s="56" t="s">
        <v>45</v>
      </c>
      <c r="I350" s="56" t="s">
        <v>27</v>
      </c>
      <c r="J350" s="83" t="s">
        <v>1458</v>
      </c>
      <c r="K350" s="64" t="n">
        <v>43787</v>
      </c>
      <c r="L350" s="64" t="n">
        <v>45614</v>
      </c>
      <c r="M350" s="65"/>
      <c r="N350" s="67" t="s">
        <v>1459</v>
      </c>
      <c r="O350" s="59"/>
      <c r="P350" s="67" t="s">
        <v>30</v>
      </c>
      <c r="Q350" s="56" t="s">
        <v>233</v>
      </c>
      <c r="R350" s="73"/>
      <c r="S350" s="73"/>
    </row>
    <row r="351" customFormat="false" ht="63.75" hidden="false" customHeight="true" outlineLevel="0" collapsed="false">
      <c r="A351" s="69" t="s">
        <v>1460</v>
      </c>
      <c r="B351" s="64" t="n">
        <v>43326</v>
      </c>
      <c r="C351" s="86" t="s">
        <v>1461</v>
      </c>
      <c r="D351" s="166" t="s">
        <v>1462</v>
      </c>
      <c r="E351" s="86"/>
      <c r="F351" s="56" t="s">
        <v>24</v>
      </c>
      <c r="G351" s="56" t="s">
        <v>35</v>
      </c>
      <c r="H351" s="87" t="s">
        <v>1463</v>
      </c>
      <c r="I351" s="56" t="s">
        <v>27</v>
      </c>
      <c r="J351" s="94" t="s">
        <v>230</v>
      </c>
      <c r="K351" s="64" t="n">
        <v>43321</v>
      </c>
      <c r="L351" s="64" t="n">
        <v>45147</v>
      </c>
      <c r="M351" s="65"/>
      <c r="N351" s="87" t="s">
        <v>47</v>
      </c>
      <c r="O351" s="53"/>
      <c r="P351" s="56" t="s">
        <v>30</v>
      </c>
      <c r="Q351" s="53"/>
      <c r="R351" s="53" t="n">
        <f aca="false">YEAR(K351)</f>
        <v>2018</v>
      </c>
      <c r="S351" s="54" t="n">
        <f aca="false">IF($F351="CO",SUMIFS($M:$M,$A:$A,$A351)/COUNTIFS($A:$A,$A351,$F:$F,"CO"),0)</f>
        <v>0</v>
      </c>
    </row>
    <row r="352" customFormat="false" ht="63.75" hidden="false" customHeight="true" outlineLevel="0" collapsed="false">
      <c r="A352" s="69" t="s">
        <v>1464</v>
      </c>
      <c r="B352" s="64" t="n">
        <v>44117</v>
      </c>
      <c r="C352" s="93" t="s">
        <v>1465</v>
      </c>
      <c r="D352" s="53" t="s">
        <v>1466</v>
      </c>
      <c r="E352" s="59"/>
      <c r="F352" s="69" t="s">
        <v>24</v>
      </c>
      <c r="G352" s="66" t="s">
        <v>35</v>
      </c>
      <c r="H352" s="81" t="s">
        <v>316</v>
      </c>
      <c r="I352" s="56" t="s">
        <v>27</v>
      </c>
      <c r="J352" s="83" t="s">
        <v>46</v>
      </c>
      <c r="K352" s="64" t="n">
        <v>44167</v>
      </c>
      <c r="L352" s="64" t="n">
        <v>45993</v>
      </c>
      <c r="M352" s="59"/>
      <c r="N352" s="56" t="s">
        <v>47</v>
      </c>
      <c r="O352" s="59"/>
      <c r="P352" s="69" t="s">
        <v>40</v>
      </c>
      <c r="Q352" s="59"/>
      <c r="R352" s="59"/>
      <c r="S352" s="59"/>
    </row>
    <row r="353" customFormat="false" ht="63.75" hidden="false" customHeight="true" outlineLevel="0" collapsed="false">
      <c r="A353" s="69" t="s">
        <v>1467</v>
      </c>
      <c r="B353" s="64" t="n">
        <v>42696</v>
      </c>
      <c r="C353" s="86" t="s">
        <v>1468</v>
      </c>
      <c r="D353" s="56" t="s">
        <v>1469</v>
      </c>
      <c r="E353" s="53"/>
      <c r="F353" s="56" t="s">
        <v>24</v>
      </c>
      <c r="G353" s="56" t="s">
        <v>35</v>
      </c>
      <c r="H353" s="56" t="s">
        <v>229</v>
      </c>
      <c r="I353" s="56" t="s">
        <v>27</v>
      </c>
      <c r="J353" s="94" t="s">
        <v>68</v>
      </c>
      <c r="K353" s="64" t="n">
        <v>42725</v>
      </c>
      <c r="L353" s="64" t="n">
        <v>44551</v>
      </c>
      <c r="M353" s="88"/>
      <c r="N353" s="67" t="s">
        <v>47</v>
      </c>
      <c r="O353" s="59"/>
      <c r="P353" s="87" t="s">
        <v>97</v>
      </c>
      <c r="Q353" s="59"/>
      <c r="R353" s="53" t="n">
        <f aca="false">YEAR(K353)</f>
        <v>2016</v>
      </c>
      <c r="S353" s="54" t="n">
        <f aca="false">IF($F353="CO",SUMIFS($M:$M,$A:$A,$A353)/COUNTIFS($A:$A,$A353,$F:$F,"CO"),0)</f>
        <v>0</v>
      </c>
    </row>
    <row r="354" customFormat="false" ht="63.75" hidden="false" customHeight="true" outlineLevel="0" collapsed="false">
      <c r="A354" s="66" t="s">
        <v>1470</v>
      </c>
      <c r="B354" s="64" t="n">
        <v>42562</v>
      </c>
      <c r="C354" s="98" t="s">
        <v>1471</v>
      </c>
      <c r="D354" s="53" t="s">
        <v>1472</v>
      </c>
      <c r="E354" s="53"/>
      <c r="F354" s="67" t="s">
        <v>24</v>
      </c>
      <c r="G354" s="53" t="s">
        <v>248</v>
      </c>
      <c r="H354" s="84" t="s">
        <v>1473</v>
      </c>
      <c r="I354" s="67" t="s">
        <v>27</v>
      </c>
      <c r="J354" s="82" t="s">
        <v>172</v>
      </c>
      <c r="K354" s="64" t="n">
        <v>42566</v>
      </c>
      <c r="L354" s="64" t="n">
        <v>44392</v>
      </c>
      <c r="M354" s="88"/>
      <c r="N354" s="67" t="s">
        <v>47</v>
      </c>
      <c r="O354" s="59"/>
      <c r="P354" s="84" t="s">
        <v>40</v>
      </c>
      <c r="Q354" s="59"/>
      <c r="R354" s="53" t="n">
        <f aca="false">YEAR(K354)</f>
        <v>2016</v>
      </c>
      <c r="S354" s="54" t="n">
        <f aca="false">IF($F354="CO",SUMIFS($M:$M,$A:$A,$A354)/COUNTIFS($A:$A,$A354,$F:$F,"CO"),0)</f>
        <v>0</v>
      </c>
    </row>
    <row r="355" customFormat="false" ht="63.75" hidden="false" customHeight="false" outlineLevel="0" collapsed="false">
      <c r="A355" s="56" t="s">
        <v>1474</v>
      </c>
      <c r="B355" s="64" t="n">
        <v>43315</v>
      </c>
      <c r="C355" s="86" t="s">
        <v>1475</v>
      </c>
      <c r="D355" s="56" t="s">
        <v>1476</v>
      </c>
      <c r="E355" s="53"/>
      <c r="F355" s="56" t="s">
        <v>24</v>
      </c>
      <c r="G355" s="56" t="s">
        <v>35</v>
      </c>
      <c r="H355" s="56" t="s">
        <v>229</v>
      </c>
      <c r="I355" s="56" t="s">
        <v>84</v>
      </c>
      <c r="J355" s="94" t="s">
        <v>68</v>
      </c>
      <c r="K355" s="64" t="n">
        <v>43332</v>
      </c>
      <c r="L355" s="64" t="n">
        <v>45158</v>
      </c>
      <c r="M355" s="88"/>
      <c r="N355" s="56" t="s">
        <v>47</v>
      </c>
      <c r="O355" s="59"/>
      <c r="P355" s="56" t="s">
        <v>40</v>
      </c>
      <c r="Q355" s="59"/>
      <c r="R355" s="66" t="n">
        <f aca="false">YEAR(K355)</f>
        <v>2018</v>
      </c>
      <c r="S355" s="54" t="n">
        <f aca="false">IF($F355="CO",SUMIFS($M:$M,$A:$A,$A355)/COUNTIFS($A:$A,$A355,$F:$F,"CO"),0)</f>
        <v>0</v>
      </c>
    </row>
    <row r="356" customFormat="false" ht="63.75" hidden="false" customHeight="true" outlineLevel="0" collapsed="false">
      <c r="A356" s="67" t="s">
        <v>1477</v>
      </c>
      <c r="B356" s="64" t="n">
        <v>42355</v>
      </c>
      <c r="C356" s="82" t="s">
        <v>1478</v>
      </c>
      <c r="D356" s="66"/>
      <c r="E356" s="53"/>
      <c r="F356" s="67" t="s">
        <v>24</v>
      </c>
      <c r="G356" s="84" t="s">
        <v>629</v>
      </c>
      <c r="H356" s="95" t="s">
        <v>1479</v>
      </c>
      <c r="I356" s="95" t="s">
        <v>27</v>
      </c>
      <c r="J356" s="82" t="s">
        <v>1480</v>
      </c>
      <c r="K356" s="64" t="n">
        <v>42380</v>
      </c>
      <c r="L356" s="64" t="n">
        <v>44207</v>
      </c>
      <c r="M356" s="88"/>
      <c r="N356" s="67" t="s">
        <v>47</v>
      </c>
      <c r="O356" s="59"/>
      <c r="P356" s="67" t="s">
        <v>97</v>
      </c>
      <c r="Q356" s="59"/>
      <c r="R356" s="53" t="n">
        <f aca="false">YEAR(K356)</f>
        <v>2016</v>
      </c>
      <c r="S356" s="54" t="n">
        <f aca="false">IF($F356="CO",SUMIFS($M:$M,$A:$A,$A356)/COUNTIFS($A:$A,$A356,$F:$F,"CO"),0)</f>
        <v>0</v>
      </c>
    </row>
    <row r="357" customFormat="false" ht="63.75" hidden="false" customHeight="true" outlineLevel="0" collapsed="false">
      <c r="A357" s="69" t="s">
        <v>1481</v>
      </c>
      <c r="B357" s="64" t="n">
        <v>42965</v>
      </c>
      <c r="C357" s="93" t="s">
        <v>1482</v>
      </c>
      <c r="D357" s="69" t="s">
        <v>1483</v>
      </c>
      <c r="E357" s="59"/>
      <c r="F357" s="67" t="s">
        <v>24</v>
      </c>
      <c r="G357" s="81" t="s">
        <v>1484</v>
      </c>
      <c r="H357" s="67" t="s">
        <v>1485</v>
      </c>
      <c r="I357" s="67" t="s">
        <v>27</v>
      </c>
      <c r="J357" s="94" t="s">
        <v>133</v>
      </c>
      <c r="K357" s="64" t="n">
        <v>42971</v>
      </c>
      <c r="L357" s="64" t="n">
        <v>44797</v>
      </c>
      <c r="M357" s="65"/>
      <c r="N357" s="87" t="s">
        <v>47</v>
      </c>
      <c r="O357" s="59"/>
      <c r="P357" s="56" t="s">
        <v>40</v>
      </c>
      <c r="Q357" s="59"/>
      <c r="R357" s="53" t="n">
        <v>2019</v>
      </c>
      <c r="S357" s="54" t="n">
        <f aca="false">IF($F357="CO",SUMIFS($M:$M,$A:$A,$A357)/COUNTIFS($A:$A,$A357,$F:$F,"CO"),0)</f>
        <v>0</v>
      </c>
    </row>
    <row r="358" customFormat="false" ht="63.75" hidden="false" customHeight="true" outlineLevel="0" collapsed="false">
      <c r="A358" s="56" t="s">
        <v>1486</v>
      </c>
      <c r="B358" s="64" t="n">
        <v>43418</v>
      </c>
      <c r="C358" s="85" t="s">
        <v>1487</v>
      </c>
      <c r="D358" s="56" t="s">
        <v>1488</v>
      </c>
      <c r="E358" s="53"/>
      <c r="F358" s="56" t="s">
        <v>24</v>
      </c>
      <c r="G358" s="87" t="s">
        <v>59</v>
      </c>
      <c r="H358" s="87" t="s">
        <v>1489</v>
      </c>
      <c r="I358" s="56" t="s">
        <v>84</v>
      </c>
      <c r="J358" s="83" t="s">
        <v>46</v>
      </c>
      <c r="K358" s="64" t="n">
        <v>43430</v>
      </c>
      <c r="L358" s="64" t="n">
        <v>45256</v>
      </c>
      <c r="M358" s="88"/>
      <c r="N358" s="56" t="s">
        <v>47</v>
      </c>
      <c r="O358" s="59"/>
      <c r="P358" s="56" t="s">
        <v>40</v>
      </c>
      <c r="Q358" s="59"/>
      <c r="R358" s="53" t="n">
        <f aca="false">YEAR(K358)</f>
        <v>2018</v>
      </c>
      <c r="S358" s="54" t="n">
        <f aca="false">IF($F358="CO",SUMIFS($M:$M,$A:$A,$A358)/COUNTIFS($A:$A,$A358,$F:$F,"CO"),0)</f>
        <v>0</v>
      </c>
    </row>
    <row r="359" customFormat="false" ht="63.75" hidden="false" customHeight="true" outlineLevel="0" collapsed="false">
      <c r="A359" s="53" t="s">
        <v>1490</v>
      </c>
      <c r="B359" s="64" t="n">
        <v>43720</v>
      </c>
      <c r="C359" s="98" t="s">
        <v>1491</v>
      </c>
      <c r="D359" s="53" t="s">
        <v>1492</v>
      </c>
      <c r="E359" s="53"/>
      <c r="F359" s="53" t="s">
        <v>24</v>
      </c>
      <c r="G359" s="53" t="s">
        <v>59</v>
      </c>
      <c r="H359" s="84" t="s">
        <v>114</v>
      </c>
      <c r="I359" s="53" t="s">
        <v>27</v>
      </c>
      <c r="J359" s="79" t="s">
        <v>154</v>
      </c>
      <c r="K359" s="64" t="n">
        <v>43753</v>
      </c>
      <c r="L359" s="64" t="n">
        <v>45580</v>
      </c>
      <c r="M359" s="53"/>
      <c r="N359" s="84" t="s">
        <v>47</v>
      </c>
      <c r="O359" s="53"/>
      <c r="P359" s="53" t="s">
        <v>30</v>
      </c>
      <c r="Q359" s="53"/>
      <c r="R359" s="59"/>
      <c r="S359" s="59"/>
    </row>
    <row r="360" customFormat="false" ht="63.75" hidden="false" customHeight="true" outlineLevel="0" collapsed="false">
      <c r="A360" s="56" t="s">
        <v>1493</v>
      </c>
      <c r="B360" s="64" t="n">
        <v>44125</v>
      </c>
      <c r="C360" s="83" t="s">
        <v>1494</v>
      </c>
      <c r="D360" s="66" t="s">
        <v>1495</v>
      </c>
      <c r="E360" s="59"/>
      <c r="F360" s="69" t="s">
        <v>24</v>
      </c>
      <c r="G360" s="66" t="s">
        <v>59</v>
      </c>
      <c r="H360" s="81" t="s">
        <v>199</v>
      </c>
      <c r="I360" s="56" t="s">
        <v>27</v>
      </c>
      <c r="J360" s="240" t="s">
        <v>1496</v>
      </c>
      <c r="K360" s="64" t="n">
        <v>44175</v>
      </c>
      <c r="L360" s="64" t="n">
        <v>46001</v>
      </c>
      <c r="M360" s="65"/>
      <c r="N360" s="56" t="s">
        <v>47</v>
      </c>
      <c r="O360" s="59"/>
      <c r="P360" s="69" t="s">
        <v>69</v>
      </c>
      <c r="Q360" s="59"/>
      <c r="R360" s="53" t="n">
        <f aca="false">YEAR(K360)</f>
        <v>2020</v>
      </c>
      <c r="S360" s="54" t="n">
        <f aca="false">IF($F360="CO",SUMIFS($M:$M,$A:$A,$A360)/COUNTIFS($A:$A,$A360,$F:$F,"CO"),0)</f>
        <v>0</v>
      </c>
    </row>
    <row r="361" s="227" customFormat="true" ht="63.75" hidden="false" customHeight="true" outlineLevel="0" collapsed="false">
      <c r="A361" s="69" t="s">
        <v>1497</v>
      </c>
      <c r="B361" s="64" t="n">
        <v>42563</v>
      </c>
      <c r="C361" s="93" t="s">
        <v>1498</v>
      </c>
      <c r="D361" s="66" t="s">
        <v>1499</v>
      </c>
      <c r="E361" s="59"/>
      <c r="F361" s="67" t="s">
        <v>24</v>
      </c>
      <c r="G361" s="84" t="s">
        <v>508</v>
      </c>
      <c r="H361" s="95" t="s">
        <v>1315</v>
      </c>
      <c r="I361" s="67" t="s">
        <v>37</v>
      </c>
      <c r="J361" s="121" t="s">
        <v>1500</v>
      </c>
      <c r="K361" s="64" t="n">
        <v>42598</v>
      </c>
      <c r="L361" s="64" t="n">
        <v>44424</v>
      </c>
      <c r="M361" s="65"/>
      <c r="N361" s="67" t="s">
        <v>1315</v>
      </c>
      <c r="O361" s="59"/>
      <c r="P361" s="81" t="s">
        <v>221</v>
      </c>
      <c r="Q361" s="59"/>
      <c r="R361" s="59"/>
      <c r="S361" s="59"/>
      <c r="T361" s="0"/>
      <c r="U361" s="0"/>
      <c r="V361" s="0"/>
      <c r="W361" s="0"/>
      <c r="X361" s="0"/>
      <c r="Y361" s="0"/>
      <c r="Z361" s="0"/>
      <c r="AA361" s="0"/>
      <c r="AB361" s="0"/>
      <c r="AC361" s="0"/>
      <c r="AD361" s="0"/>
      <c r="AE361" s="0"/>
      <c r="AF361" s="0"/>
      <c r="AG361" s="0"/>
      <c r="AH361" s="0"/>
      <c r="AI361" s="0"/>
      <c r="AJ361" s="0"/>
      <c r="AK361" s="0"/>
      <c r="AL361" s="0"/>
      <c r="AM361" s="0"/>
      <c r="AN361" s="0"/>
      <c r="AO361" s="0"/>
      <c r="AP361" s="0"/>
      <c r="AQ361" s="0"/>
      <c r="AR361" s="0"/>
      <c r="AS361" s="0"/>
      <c r="AT361" s="0"/>
      <c r="AU361" s="0"/>
      <c r="AV361" s="0"/>
      <c r="AW361" s="0"/>
      <c r="AX361" s="0"/>
      <c r="AY361" s="0"/>
      <c r="AZ361" s="0"/>
      <c r="BA361" s="0"/>
      <c r="BB361" s="0"/>
      <c r="BC361" s="0"/>
      <c r="BD361" s="0"/>
      <c r="BE361" s="0"/>
      <c r="BF361" s="0"/>
      <c r="BG361" s="0"/>
      <c r="BH361" s="0"/>
      <c r="BI361" s="0"/>
      <c r="BJ361" s="0"/>
      <c r="BK361" s="0"/>
      <c r="BL361" s="0"/>
      <c r="BM361" s="0"/>
      <c r="BN361" s="0"/>
      <c r="BO361" s="0"/>
      <c r="BP361" s="0"/>
      <c r="BQ361" s="0"/>
      <c r="BR361" s="0"/>
      <c r="BS361" s="0"/>
      <c r="BT361" s="0"/>
      <c r="BU361" s="0"/>
      <c r="BV361" s="0"/>
      <c r="BW361" s="0"/>
      <c r="BX361" s="0"/>
      <c r="BY361" s="0"/>
      <c r="BZ361" s="0"/>
      <c r="CA361" s="0"/>
      <c r="CB361" s="0"/>
      <c r="CC361" s="0"/>
      <c r="CD361" s="0"/>
      <c r="CE361" s="0"/>
      <c r="CF361" s="0"/>
      <c r="CG361" s="0"/>
      <c r="CH361" s="0"/>
      <c r="CI361" s="0"/>
      <c r="CJ361" s="0"/>
      <c r="CK361" s="0"/>
      <c r="CL361" s="0"/>
      <c r="CM361" s="0"/>
      <c r="CN361" s="0"/>
      <c r="CO361" s="0"/>
      <c r="CP361" s="0"/>
      <c r="CQ361" s="0"/>
      <c r="CR361" s="0"/>
      <c r="CS361" s="0"/>
      <c r="CT361" s="0"/>
      <c r="CU361" s="0"/>
      <c r="CV361" s="0"/>
      <c r="CW361" s="0"/>
      <c r="CX361" s="0"/>
      <c r="CY361" s="0"/>
      <c r="CZ361" s="0"/>
      <c r="DA361" s="0"/>
      <c r="DB361" s="0"/>
      <c r="DC361" s="0"/>
      <c r="DD361" s="0"/>
      <c r="DE361" s="0"/>
      <c r="DF361" s="0"/>
      <c r="DG361" s="0"/>
      <c r="DH361" s="0"/>
      <c r="DI361" s="0"/>
      <c r="DJ361" s="0"/>
      <c r="DK361" s="0"/>
      <c r="DL361" s="0"/>
      <c r="DM361" s="0"/>
      <c r="DN361" s="0"/>
      <c r="DO361" s="0"/>
      <c r="DP361" s="0"/>
      <c r="DQ361" s="0"/>
      <c r="DR361" s="0"/>
      <c r="DS361" s="0"/>
      <c r="DT361" s="0"/>
      <c r="DU361" s="0"/>
      <c r="DV361" s="0"/>
      <c r="DW361" s="0"/>
      <c r="DX361" s="0"/>
      <c r="DY361" s="0"/>
      <c r="DZ361" s="0"/>
      <c r="EA361" s="0"/>
      <c r="EB361" s="0"/>
      <c r="EC361" s="0"/>
      <c r="ED361" s="0"/>
      <c r="EE361" s="0"/>
      <c r="EF361" s="0"/>
      <c r="EG361" s="0"/>
      <c r="EH361" s="0"/>
      <c r="EI361" s="0"/>
      <c r="EJ361" s="0"/>
      <c r="EK361" s="0"/>
      <c r="EL361" s="0"/>
      <c r="EM361" s="0"/>
      <c r="EN361" s="0"/>
      <c r="EO361" s="0"/>
      <c r="EP361" s="0"/>
      <c r="EQ361" s="0"/>
      <c r="ER361" s="0"/>
      <c r="ES361" s="0"/>
      <c r="ET361" s="0"/>
      <c r="EU361" s="0"/>
      <c r="EV361" s="0"/>
      <c r="EW361" s="0"/>
      <c r="EX361" s="0"/>
      <c r="EY361" s="0"/>
      <c r="EZ361" s="0"/>
      <c r="FA361" s="0"/>
      <c r="FB361" s="0"/>
      <c r="FC361" s="0"/>
      <c r="FD361" s="0"/>
      <c r="FE361" s="0"/>
      <c r="FF361" s="0"/>
      <c r="FG361" s="0"/>
      <c r="FH361" s="0"/>
      <c r="FI361" s="0"/>
      <c r="FJ361" s="0"/>
      <c r="FK361" s="0"/>
      <c r="FL361" s="0"/>
      <c r="FM361" s="0"/>
      <c r="FN361" s="0"/>
      <c r="FO361" s="0"/>
      <c r="FP361" s="0"/>
      <c r="FQ361" s="0"/>
      <c r="FR361" s="0"/>
      <c r="FS361" s="0"/>
      <c r="FT361" s="0"/>
      <c r="FU361" s="0"/>
      <c r="FV361" s="0"/>
      <c r="FW361" s="0"/>
      <c r="FX361" s="0"/>
      <c r="FY361" s="0"/>
      <c r="FZ361" s="0"/>
      <c r="GA361" s="0"/>
      <c r="GB361" s="0"/>
      <c r="GC361" s="0"/>
      <c r="GD361" s="0"/>
      <c r="GE361" s="0"/>
      <c r="GF361" s="0"/>
      <c r="GG361" s="0"/>
      <c r="GH361" s="0"/>
      <c r="GI361" s="0"/>
      <c r="GJ361" s="0"/>
      <c r="GK361" s="0"/>
      <c r="GL361" s="0"/>
      <c r="GM361" s="0"/>
      <c r="GN361" s="0"/>
      <c r="GO361" s="0"/>
      <c r="GP361" s="0"/>
      <c r="GQ361" s="0"/>
      <c r="GR361" s="0"/>
      <c r="GS361" s="0"/>
      <c r="GT361" s="0"/>
      <c r="GU361" s="0"/>
      <c r="GV361" s="0"/>
      <c r="GW361" s="0"/>
      <c r="GX361" s="0"/>
      <c r="GY361" s="0"/>
      <c r="GZ361" s="0"/>
      <c r="HA361" s="0"/>
      <c r="HB361" s="0"/>
      <c r="HC361" s="0"/>
      <c r="HD361" s="0"/>
      <c r="HE361" s="0"/>
      <c r="HF361" s="0"/>
      <c r="HG361" s="0"/>
      <c r="HH361" s="0"/>
      <c r="HI361" s="0"/>
      <c r="HJ361" s="0"/>
      <c r="HK361" s="0"/>
      <c r="HL361" s="0"/>
      <c r="HM361" s="0"/>
      <c r="HN361" s="0"/>
      <c r="HO361" s="0"/>
      <c r="HP361" s="0"/>
      <c r="HQ361" s="0"/>
      <c r="HR361" s="0"/>
      <c r="HS361" s="0"/>
      <c r="HT361" s="0"/>
      <c r="HU361" s="0"/>
      <c r="HV361" s="0"/>
      <c r="HW361" s="0"/>
      <c r="HX361" s="0"/>
      <c r="HY361" s="0"/>
      <c r="HZ361" s="0"/>
      <c r="IA361" s="0"/>
      <c r="IB361" s="0"/>
      <c r="IC361" s="0"/>
      <c r="ID361" s="0"/>
      <c r="IE361" s="0"/>
      <c r="IF361" s="0"/>
      <c r="IG361" s="0"/>
      <c r="IH361" s="0"/>
      <c r="II361" s="0"/>
      <c r="IJ361" s="0"/>
      <c r="IK361" s="0"/>
      <c r="IL361" s="0"/>
      <c r="IM361" s="0"/>
      <c r="IN361" s="0"/>
      <c r="IO361" s="0"/>
      <c r="IP361" s="0"/>
      <c r="IQ361" s="0"/>
      <c r="IR361" s="0"/>
      <c r="IS361" s="0"/>
      <c r="IT361" s="0"/>
      <c r="IU361" s="0"/>
      <c r="IV361" s="0"/>
    </row>
    <row r="362" customFormat="false" ht="63.75" hidden="false" customHeight="true" outlineLevel="0" collapsed="false">
      <c r="A362" s="69" t="s">
        <v>1497</v>
      </c>
      <c r="B362" s="64" t="n">
        <v>42563</v>
      </c>
      <c r="C362" s="93" t="s">
        <v>1498</v>
      </c>
      <c r="D362" s="66" t="s">
        <v>1499</v>
      </c>
      <c r="E362" s="59"/>
      <c r="F362" s="67" t="s">
        <v>1501</v>
      </c>
      <c r="G362" s="84" t="s">
        <v>508</v>
      </c>
      <c r="H362" s="95" t="s">
        <v>1315</v>
      </c>
      <c r="I362" s="67" t="s">
        <v>37</v>
      </c>
      <c r="J362" s="63" t="s">
        <v>1502</v>
      </c>
      <c r="K362" s="64" t="n">
        <v>44425</v>
      </c>
      <c r="L362" s="64" t="n">
        <v>44790</v>
      </c>
      <c r="M362" s="65"/>
      <c r="N362" s="67" t="s">
        <v>1315</v>
      </c>
      <c r="O362" s="59"/>
      <c r="P362" s="81" t="s">
        <v>221</v>
      </c>
      <c r="Q362" s="59"/>
      <c r="R362" s="59"/>
      <c r="S362" s="59"/>
    </row>
    <row r="363" customFormat="false" ht="51" hidden="false" customHeight="false" outlineLevel="0" collapsed="false">
      <c r="A363" s="66" t="s">
        <v>1503</v>
      </c>
      <c r="B363" s="64" t="n">
        <v>42810</v>
      </c>
      <c r="C363" s="98" t="s">
        <v>1504</v>
      </c>
      <c r="D363" s="56" t="s">
        <v>1505</v>
      </c>
      <c r="E363" s="53"/>
      <c r="F363" s="56" t="s">
        <v>24</v>
      </c>
      <c r="G363" s="56" t="s">
        <v>59</v>
      </c>
      <c r="H363" s="56" t="s">
        <v>417</v>
      </c>
      <c r="I363" s="56" t="s">
        <v>27</v>
      </c>
      <c r="J363" s="79" t="s">
        <v>1223</v>
      </c>
      <c r="K363" s="64" t="n">
        <v>42814</v>
      </c>
      <c r="L363" s="64" t="n">
        <v>44640</v>
      </c>
      <c r="M363" s="65"/>
      <c r="N363" s="87" t="s">
        <v>47</v>
      </c>
      <c r="O363" s="53"/>
      <c r="P363" s="56" t="s">
        <v>1506</v>
      </c>
      <c r="Q363" s="53"/>
      <c r="R363" s="53" t="n">
        <f aca="false">YEAR(K363)</f>
        <v>2017</v>
      </c>
      <c r="S363" s="54" t="n">
        <f aca="false">IF($F363="CO",SUMIFS($M:$M,$A:$A,$A363)/COUNTIFS($A:$A,$A363,$F:$F,"CO"),0)</f>
        <v>0</v>
      </c>
    </row>
    <row r="364" customFormat="false" ht="38.25" hidden="false" customHeight="false" outlineLevel="0" collapsed="false">
      <c r="A364" s="56" t="s">
        <v>1507</v>
      </c>
      <c r="B364" s="64" t="n">
        <v>42457</v>
      </c>
      <c r="C364" s="98" t="s">
        <v>1508</v>
      </c>
      <c r="D364" s="69" t="s">
        <v>1509</v>
      </c>
      <c r="E364" s="59"/>
      <c r="F364" s="69" t="s">
        <v>24</v>
      </c>
      <c r="G364" s="69" t="s">
        <v>59</v>
      </c>
      <c r="H364" s="67" t="s">
        <v>114</v>
      </c>
      <c r="I364" s="56" t="s">
        <v>27</v>
      </c>
      <c r="J364" s="104" t="s">
        <v>299</v>
      </c>
      <c r="K364" s="64" t="n">
        <v>43878</v>
      </c>
      <c r="L364" s="64" t="n">
        <v>45705</v>
      </c>
      <c r="M364" s="65"/>
      <c r="N364" s="56" t="s">
        <v>231</v>
      </c>
      <c r="O364" s="59"/>
      <c r="P364" s="69" t="s">
        <v>30</v>
      </c>
      <c r="Q364" s="59"/>
      <c r="R364" s="66" t="n">
        <f aca="false">YEAR(K364)</f>
        <v>2020</v>
      </c>
      <c r="S364" s="54" t="n">
        <f aca="false">IF($F364="CO",SUMIFS($M:$M,$A:$A,$A364)/COUNTIFS($A:$A,$A364,$F:$F,"CO"),0)</f>
        <v>0</v>
      </c>
    </row>
    <row r="365" customFormat="false" ht="38.25" hidden="false" customHeight="false" outlineLevel="0" collapsed="false">
      <c r="A365" s="67" t="s">
        <v>1510</v>
      </c>
      <c r="B365" s="91" t="n">
        <v>40077</v>
      </c>
      <c r="C365" s="218" t="s">
        <v>1511</v>
      </c>
      <c r="D365" s="53" t="s">
        <v>1512</v>
      </c>
      <c r="E365" s="59"/>
      <c r="F365" s="81" t="s">
        <v>24</v>
      </c>
      <c r="G365" s="81" t="s">
        <v>363</v>
      </c>
      <c r="H365" s="67" t="s">
        <v>1513</v>
      </c>
      <c r="I365" s="81" t="s">
        <v>1514</v>
      </c>
      <c r="J365" s="94" t="s">
        <v>1515</v>
      </c>
      <c r="K365" s="91" t="n">
        <v>40252</v>
      </c>
      <c r="L365" s="67" t="s">
        <v>943</v>
      </c>
      <c r="M365" s="260"/>
      <c r="N365" s="67" t="s">
        <v>1513</v>
      </c>
      <c r="O365" s="66"/>
      <c r="P365" s="81" t="s">
        <v>221</v>
      </c>
      <c r="Q365" s="67"/>
      <c r="R365" s="53" t="n">
        <f aca="false">YEAR(K365)</f>
        <v>2010</v>
      </c>
      <c r="S365" s="124" t="n">
        <f aca="false">IF($F365="CO",SUMIFS($M:$M,$A:$A,$A365)/COUNTIFS($A:$A,$A365,$F:$F,"CO"),0)</f>
        <v>0</v>
      </c>
    </row>
    <row r="366" customFormat="false" ht="50.1" hidden="false" customHeight="true" outlineLevel="0" collapsed="false">
      <c r="A366" s="53" t="s">
        <v>1516</v>
      </c>
      <c r="B366" s="64" t="n">
        <v>43542</v>
      </c>
      <c r="C366" s="98" t="s">
        <v>1517</v>
      </c>
      <c r="D366" s="53" t="s">
        <v>1518</v>
      </c>
      <c r="E366" s="53"/>
      <c r="F366" s="53" t="s">
        <v>24</v>
      </c>
      <c r="G366" s="53" t="s">
        <v>59</v>
      </c>
      <c r="H366" s="56" t="s">
        <v>558</v>
      </c>
      <c r="I366" s="53" t="s">
        <v>84</v>
      </c>
      <c r="J366" s="202" t="s">
        <v>742</v>
      </c>
      <c r="K366" s="64" t="n">
        <v>43579</v>
      </c>
      <c r="L366" s="64" t="n">
        <v>45406</v>
      </c>
      <c r="M366" s="88"/>
      <c r="N366" s="53" t="s">
        <v>120</v>
      </c>
      <c r="O366" s="59"/>
      <c r="P366" s="56" t="s">
        <v>30</v>
      </c>
      <c r="Q366" s="67"/>
      <c r="R366" s="53" t="n">
        <v>2019</v>
      </c>
      <c r="S366" s="59"/>
    </row>
    <row r="367" customFormat="false" ht="50.1" hidden="false" customHeight="true" outlineLevel="0" collapsed="false">
      <c r="A367" s="56" t="s">
        <v>1519</v>
      </c>
      <c r="B367" s="64" t="n">
        <v>43542</v>
      </c>
      <c r="C367" s="86" t="s">
        <v>1520</v>
      </c>
      <c r="D367" s="56" t="s">
        <v>1521</v>
      </c>
      <c r="E367" s="53"/>
      <c r="F367" s="56" t="s">
        <v>24</v>
      </c>
      <c r="G367" s="56" t="s">
        <v>59</v>
      </c>
      <c r="H367" s="56" t="s">
        <v>558</v>
      </c>
      <c r="I367" s="56" t="s">
        <v>84</v>
      </c>
      <c r="J367" s="202" t="s">
        <v>742</v>
      </c>
      <c r="K367" s="64" t="n">
        <v>43579</v>
      </c>
      <c r="L367" s="64" t="n">
        <v>45406</v>
      </c>
      <c r="M367" s="88"/>
      <c r="N367" s="56" t="s">
        <v>120</v>
      </c>
      <c r="O367" s="59"/>
      <c r="P367" s="56" t="s">
        <v>323</v>
      </c>
      <c r="Q367" s="67"/>
      <c r="R367" s="53" t="n">
        <f aca="false">YEAR(K367)</f>
        <v>2019</v>
      </c>
      <c r="S367" s="54" t="n">
        <f aca="false">IF($F367="CO",SUMIFS($M:$M,$A:$A,$A367)/COUNTIFS($A:$A,$A367,$F:$F,"CO"),0)</f>
        <v>0</v>
      </c>
    </row>
    <row r="368" customFormat="false" ht="63.75" hidden="false" customHeight="true" outlineLevel="0" collapsed="false">
      <c r="A368" s="56" t="s">
        <v>1522</v>
      </c>
      <c r="B368" s="64" t="n">
        <v>43158</v>
      </c>
      <c r="C368" s="85" t="s">
        <v>1523</v>
      </c>
      <c r="D368" s="56" t="s">
        <v>1524</v>
      </c>
      <c r="E368" s="53"/>
      <c r="F368" s="53" t="s">
        <v>24</v>
      </c>
      <c r="G368" s="87" t="s">
        <v>59</v>
      </c>
      <c r="H368" s="87" t="s">
        <v>1525</v>
      </c>
      <c r="I368" s="56" t="s">
        <v>84</v>
      </c>
      <c r="J368" s="94" t="s">
        <v>68</v>
      </c>
      <c r="K368" s="64" t="n">
        <v>43195</v>
      </c>
      <c r="L368" s="64" t="n">
        <v>45021</v>
      </c>
      <c r="M368" s="88"/>
      <c r="N368" s="56" t="s">
        <v>47</v>
      </c>
      <c r="O368" s="59"/>
      <c r="P368" s="56" t="s">
        <v>30</v>
      </c>
      <c r="Q368" s="59"/>
      <c r="R368" s="59"/>
      <c r="S368" s="59"/>
    </row>
    <row r="369" customFormat="false" ht="63.75" hidden="false" customHeight="true" outlineLevel="0" collapsed="false">
      <c r="A369" s="53" t="s">
        <v>1526</v>
      </c>
      <c r="B369" s="64" t="n">
        <v>42446</v>
      </c>
      <c r="C369" s="98" t="s">
        <v>1527</v>
      </c>
      <c r="D369" s="53" t="s">
        <v>1528</v>
      </c>
      <c r="E369" s="53"/>
      <c r="F369" s="67" t="s">
        <v>24</v>
      </c>
      <c r="G369" s="53" t="s">
        <v>59</v>
      </c>
      <c r="H369" s="53" t="s">
        <v>114</v>
      </c>
      <c r="I369" s="67" t="s">
        <v>27</v>
      </c>
      <c r="J369" s="94" t="s">
        <v>158</v>
      </c>
      <c r="K369" s="64" t="n">
        <v>42457</v>
      </c>
      <c r="L369" s="64" t="n">
        <v>44283</v>
      </c>
      <c r="M369" s="65"/>
      <c r="N369" s="67" t="s">
        <v>47</v>
      </c>
      <c r="O369" s="53"/>
      <c r="P369" s="53" t="s">
        <v>30</v>
      </c>
      <c r="Q369" s="53"/>
      <c r="R369" s="199" t="n">
        <f aca="false">YEAR(K369)</f>
        <v>2016</v>
      </c>
      <c r="S369" s="200"/>
    </row>
    <row r="370" customFormat="false" ht="63.75" hidden="false" customHeight="true" outlineLevel="0" collapsed="false">
      <c r="A370" s="56" t="s">
        <v>1529</v>
      </c>
      <c r="B370" s="64" t="n">
        <v>43556</v>
      </c>
      <c r="C370" s="86" t="s">
        <v>1530</v>
      </c>
      <c r="D370" s="56" t="s">
        <v>1531</v>
      </c>
      <c r="E370" s="59"/>
      <c r="F370" s="56" t="s">
        <v>24</v>
      </c>
      <c r="G370" s="56" t="s">
        <v>59</v>
      </c>
      <c r="H370" s="56" t="s">
        <v>558</v>
      </c>
      <c r="I370" s="56" t="s">
        <v>84</v>
      </c>
      <c r="J370" s="94" t="s">
        <v>68</v>
      </c>
      <c r="K370" s="64" t="n">
        <v>43556</v>
      </c>
      <c r="L370" s="64" t="n">
        <v>45383</v>
      </c>
      <c r="M370" s="88"/>
      <c r="N370" s="56" t="s">
        <v>120</v>
      </c>
      <c r="O370" s="59"/>
      <c r="P370" s="56" t="s">
        <v>121</v>
      </c>
      <c r="Q370" s="67"/>
      <c r="R370" s="59"/>
      <c r="S370" s="59"/>
    </row>
    <row r="371" customFormat="false" ht="63.75" hidden="false" customHeight="true" outlineLevel="0" collapsed="false">
      <c r="A371" s="56" t="s">
        <v>1532</v>
      </c>
      <c r="B371" s="64" t="n">
        <v>43566</v>
      </c>
      <c r="C371" s="86" t="s">
        <v>1533</v>
      </c>
      <c r="D371" s="56" t="s">
        <v>1534</v>
      </c>
      <c r="E371" s="53"/>
      <c r="F371" s="56" t="s">
        <v>24</v>
      </c>
      <c r="G371" s="56" t="s">
        <v>1535</v>
      </c>
      <c r="H371" s="87" t="s">
        <v>45</v>
      </c>
      <c r="I371" s="56" t="s">
        <v>954</v>
      </c>
      <c r="J371" s="63" t="s">
        <v>757</v>
      </c>
      <c r="K371" s="64" t="n">
        <v>43588</v>
      </c>
      <c r="L371" s="64" t="n">
        <v>45415</v>
      </c>
      <c r="M371" s="88"/>
      <c r="N371" s="56" t="s">
        <v>120</v>
      </c>
      <c r="O371" s="59"/>
      <c r="P371" s="56" t="s">
        <v>121</v>
      </c>
      <c r="Q371" s="59"/>
      <c r="R371" s="66" t="n">
        <f aca="false">YEAR(K371)</f>
        <v>2019</v>
      </c>
      <c r="S371" s="54" t="n">
        <f aca="false">IF($F371="CO",SUMIFS($M:$M,$A:$A,$A371)/COUNTIFS($A:$A,$A371,$F:$F,"CO"),0)</f>
        <v>0</v>
      </c>
    </row>
    <row r="372" customFormat="false" ht="63.75" hidden="false" customHeight="true" outlineLevel="0" collapsed="false">
      <c r="A372" s="53" t="s">
        <v>1536</v>
      </c>
      <c r="B372" s="64" t="n">
        <v>43096</v>
      </c>
      <c r="C372" s="98" t="s">
        <v>1537</v>
      </c>
      <c r="D372" s="53" t="s">
        <v>1538</v>
      </c>
      <c r="E372" s="53"/>
      <c r="F372" s="56" t="s">
        <v>24</v>
      </c>
      <c r="G372" s="53" t="s">
        <v>73</v>
      </c>
      <c r="H372" s="84" t="s">
        <v>812</v>
      </c>
      <c r="I372" s="53" t="s">
        <v>84</v>
      </c>
      <c r="J372" s="83" t="s">
        <v>46</v>
      </c>
      <c r="K372" s="64" t="n">
        <v>43171</v>
      </c>
      <c r="L372" s="64" t="n">
        <v>44997</v>
      </c>
      <c r="M372" s="88"/>
      <c r="N372" s="87" t="s">
        <v>47</v>
      </c>
      <c r="O372" s="59"/>
      <c r="P372" s="56" t="s">
        <v>40</v>
      </c>
      <c r="Q372" s="59"/>
      <c r="R372" s="53" t="n">
        <f aca="false">YEAR(K372)</f>
        <v>2018</v>
      </c>
      <c r="S372" s="54" t="n">
        <f aca="false">IF($F372="CO",SUMIFS($M:$M,$A:$A,$A372)/COUNTIFS($A:$A,$A372,$F:$F,"CO"),0)</f>
        <v>0</v>
      </c>
    </row>
    <row r="373" customFormat="false" ht="63.75" hidden="false" customHeight="true" outlineLevel="0" collapsed="false">
      <c r="A373" s="66" t="s">
        <v>1539</v>
      </c>
      <c r="B373" s="64" t="n">
        <v>42604</v>
      </c>
      <c r="C373" s="98" t="s">
        <v>1540</v>
      </c>
      <c r="D373" s="53" t="s">
        <v>1541</v>
      </c>
      <c r="E373" s="53"/>
      <c r="F373" s="67" t="s">
        <v>24</v>
      </c>
      <c r="G373" s="53" t="s">
        <v>59</v>
      </c>
      <c r="H373" s="53" t="s">
        <v>114</v>
      </c>
      <c r="I373" s="67" t="s">
        <v>27</v>
      </c>
      <c r="J373" s="94" t="s">
        <v>158</v>
      </c>
      <c r="K373" s="64" t="n">
        <v>42614</v>
      </c>
      <c r="L373" s="64" t="n">
        <v>44440</v>
      </c>
      <c r="M373" s="88"/>
      <c r="N373" s="67" t="s">
        <v>47</v>
      </c>
      <c r="O373" s="59"/>
      <c r="P373" s="53" t="s">
        <v>30</v>
      </c>
      <c r="Q373" s="59"/>
      <c r="R373" s="53" t="n">
        <f aca="false">YEAR(K373)</f>
        <v>2016</v>
      </c>
      <c r="S373" s="54" t="n">
        <f aca="false">IF($F373="CO",SUMIFS($M:$M,$A:$A,$A373)/COUNTIFS($A:$A,$A373,$F:$F,"CO"),0)</f>
        <v>0</v>
      </c>
    </row>
    <row r="374" customFormat="false" ht="63.75" hidden="false" customHeight="true" outlineLevel="0" collapsed="false">
      <c r="A374" s="69" t="s">
        <v>1542</v>
      </c>
      <c r="B374" s="71" t="n">
        <v>43070</v>
      </c>
      <c r="C374" s="182" t="s">
        <v>1543</v>
      </c>
      <c r="D374" s="69" t="s">
        <v>1544</v>
      </c>
      <c r="E374" s="66"/>
      <c r="F374" s="66" t="s">
        <v>24</v>
      </c>
      <c r="G374" s="69" t="s">
        <v>35</v>
      </c>
      <c r="H374" s="67" t="s">
        <v>229</v>
      </c>
      <c r="I374" s="69" t="s">
        <v>27</v>
      </c>
      <c r="J374" s="139" t="s">
        <v>46</v>
      </c>
      <c r="K374" s="71" t="n">
        <v>43091</v>
      </c>
      <c r="L374" s="71" t="n">
        <v>44917</v>
      </c>
      <c r="M374" s="75"/>
      <c r="N374" s="67" t="s">
        <v>47</v>
      </c>
      <c r="O374" s="66"/>
      <c r="P374" s="69" t="s">
        <v>30</v>
      </c>
      <c r="Q374" s="73"/>
      <c r="R374" s="53" t="n">
        <f aca="false">YEAR(K374)</f>
        <v>2017</v>
      </c>
      <c r="S374" s="54" t="n">
        <f aca="false">IF($F374="CO",SUMIFS($M:$M,$A:$A,$A374)/COUNTIFS($A:$A,$A374,$F:$F,"CO"),0)</f>
        <v>0</v>
      </c>
    </row>
    <row r="375" customFormat="false" ht="75" hidden="false" customHeight="true" outlineLevel="0" collapsed="false">
      <c r="A375" s="69" t="s">
        <v>1545</v>
      </c>
      <c r="B375" s="64" t="n">
        <v>42759</v>
      </c>
      <c r="C375" s="86" t="s">
        <v>1546</v>
      </c>
      <c r="D375" s="53" t="s">
        <v>1547</v>
      </c>
      <c r="E375" s="53"/>
      <c r="F375" s="53" t="s">
        <v>24</v>
      </c>
      <c r="G375" s="56" t="s">
        <v>59</v>
      </c>
      <c r="H375" s="56" t="s">
        <v>114</v>
      </c>
      <c r="I375" s="56" t="s">
        <v>27</v>
      </c>
      <c r="J375" s="79" t="s">
        <v>1548</v>
      </c>
      <c r="K375" s="64" t="n">
        <v>42775</v>
      </c>
      <c r="L375" s="64" t="n">
        <v>44601</v>
      </c>
      <c r="M375" s="65"/>
      <c r="N375" s="87" t="s">
        <v>47</v>
      </c>
      <c r="O375" s="53"/>
      <c r="P375" s="56" t="s">
        <v>30</v>
      </c>
      <c r="Q375" s="53"/>
      <c r="R375" s="53" t="n">
        <f aca="false">YEAR(K375)</f>
        <v>2017</v>
      </c>
      <c r="S375" s="54" t="n">
        <f aca="false">IF($F375="CO",SUMIFS($M:$M,$A:$A,$A375)/COUNTIFS($A:$A,$A375,$F:$F,"CO"),0)</f>
        <v>0</v>
      </c>
    </row>
    <row r="376" customFormat="false" ht="75" hidden="false" customHeight="true" outlineLevel="0" collapsed="false">
      <c r="A376" s="53" t="s">
        <v>1549</v>
      </c>
      <c r="B376" s="64" t="n">
        <v>43354</v>
      </c>
      <c r="C376" s="93" t="s">
        <v>1550</v>
      </c>
      <c r="D376" s="53" t="s">
        <v>1551</v>
      </c>
      <c r="E376" s="53"/>
      <c r="F376" s="56" t="s">
        <v>24</v>
      </c>
      <c r="G376" s="81" t="s">
        <v>59</v>
      </c>
      <c r="H376" s="84" t="s">
        <v>1552</v>
      </c>
      <c r="I376" s="56" t="s">
        <v>84</v>
      </c>
      <c r="J376" s="83" t="s">
        <v>46</v>
      </c>
      <c r="K376" s="64" t="n">
        <v>43368</v>
      </c>
      <c r="L376" s="64" t="n">
        <v>45194</v>
      </c>
      <c r="M376" s="88"/>
      <c r="N376" s="56" t="s">
        <v>47</v>
      </c>
      <c r="O376" s="59"/>
      <c r="P376" s="53" t="s">
        <v>30</v>
      </c>
      <c r="Q376" s="59"/>
      <c r="R376" s="53" t="n">
        <f aca="false">YEAR(K376)</f>
        <v>2018</v>
      </c>
      <c r="S376" s="59"/>
    </row>
    <row r="377" customFormat="false" ht="75" hidden="false" customHeight="true" outlineLevel="0" collapsed="false">
      <c r="A377" s="69" t="s">
        <v>1553</v>
      </c>
      <c r="B377" s="64" t="n">
        <v>42982</v>
      </c>
      <c r="C377" s="86" t="s">
        <v>1554</v>
      </c>
      <c r="D377" s="53" t="s">
        <v>1555</v>
      </c>
      <c r="E377" s="53"/>
      <c r="F377" s="53" t="s">
        <v>24</v>
      </c>
      <c r="G377" s="56" t="s">
        <v>59</v>
      </c>
      <c r="H377" s="56" t="s">
        <v>114</v>
      </c>
      <c r="I377" s="56" t="s">
        <v>27</v>
      </c>
      <c r="J377" s="79" t="s">
        <v>1548</v>
      </c>
      <c r="K377" s="64" t="n">
        <v>42982</v>
      </c>
      <c r="L377" s="64" t="n">
        <v>44808</v>
      </c>
      <c r="M377" s="65"/>
      <c r="N377" s="87" t="s">
        <v>47</v>
      </c>
      <c r="O377" s="53"/>
      <c r="P377" s="56" t="s">
        <v>30</v>
      </c>
      <c r="Q377" s="53"/>
      <c r="R377" s="53"/>
      <c r="S377" s="54" t="n">
        <f aca="false">IF($F377="CO",SUMIFS($M:$M,$A:$A,$A377)/COUNTIFS($A:$A,$A377,$F:$F,"CO"),0)</f>
        <v>0</v>
      </c>
    </row>
    <row r="378" customFormat="false" ht="75" hidden="false" customHeight="true" outlineLevel="0" collapsed="false">
      <c r="A378" s="56" t="s">
        <v>1556</v>
      </c>
      <c r="B378" s="64" t="n">
        <v>43871</v>
      </c>
      <c r="C378" s="98" t="s">
        <v>1557</v>
      </c>
      <c r="D378" s="69" t="s">
        <v>1558</v>
      </c>
      <c r="E378" s="59"/>
      <c r="F378" s="66" t="s">
        <v>24</v>
      </c>
      <c r="G378" s="69" t="s">
        <v>73</v>
      </c>
      <c r="H378" s="67" t="s">
        <v>1559</v>
      </c>
      <c r="I378" s="69" t="s">
        <v>1158</v>
      </c>
      <c r="J378" s="83" t="s">
        <v>46</v>
      </c>
      <c r="K378" s="64" t="n">
        <v>43501</v>
      </c>
      <c r="L378" s="64" t="n">
        <v>45327</v>
      </c>
      <c r="M378" s="65"/>
      <c r="N378" s="69" t="s">
        <v>47</v>
      </c>
      <c r="O378" s="59"/>
      <c r="P378" s="69" t="s">
        <v>30</v>
      </c>
      <c r="Q378" s="59"/>
      <c r="R378" s="59"/>
      <c r="S378" s="59"/>
    </row>
    <row r="379" customFormat="false" ht="75" hidden="false" customHeight="true" outlineLevel="0" collapsed="false">
      <c r="A379" s="55" t="s">
        <v>1560</v>
      </c>
      <c r="B379" s="64" t="n">
        <v>44382</v>
      </c>
      <c r="C379" s="85" t="s">
        <v>1561</v>
      </c>
      <c r="D379" s="56" t="s">
        <v>1562</v>
      </c>
      <c r="E379" s="59"/>
      <c r="F379" s="60" t="s">
        <v>24</v>
      </c>
      <c r="G379" s="60" t="s">
        <v>391</v>
      </c>
      <c r="H379" s="85" t="s">
        <v>392</v>
      </c>
      <c r="I379" s="62" t="s">
        <v>27</v>
      </c>
      <c r="J379" s="68" t="s">
        <v>46</v>
      </c>
      <c r="K379" s="64" t="n">
        <v>44413</v>
      </c>
      <c r="L379" s="64" t="n">
        <v>46239</v>
      </c>
      <c r="M379" s="65"/>
      <c r="N379" s="69" t="s">
        <v>47</v>
      </c>
      <c r="O379" s="59"/>
      <c r="P379" s="60" t="s">
        <v>40</v>
      </c>
      <c r="Q379" s="59"/>
      <c r="R379" s="59"/>
      <c r="S379" s="59"/>
    </row>
    <row r="380" customFormat="false" ht="75" hidden="false" customHeight="true" outlineLevel="0" collapsed="false">
      <c r="A380" s="56" t="s">
        <v>1563</v>
      </c>
      <c r="B380" s="64" t="n">
        <v>43629</v>
      </c>
      <c r="C380" s="86" t="s">
        <v>1564</v>
      </c>
      <c r="D380" s="56" t="s">
        <v>1565</v>
      </c>
      <c r="E380" s="53"/>
      <c r="F380" s="56" t="s">
        <v>24</v>
      </c>
      <c r="G380" s="56" t="s">
        <v>35</v>
      </c>
      <c r="H380" s="56" t="s">
        <v>240</v>
      </c>
      <c r="I380" s="56" t="s">
        <v>84</v>
      </c>
      <c r="J380" s="261" t="s">
        <v>1223</v>
      </c>
      <c r="K380" s="64" t="n">
        <v>43651</v>
      </c>
      <c r="L380" s="64" t="n">
        <v>45478</v>
      </c>
      <c r="M380" s="88"/>
      <c r="N380" s="56" t="s">
        <v>120</v>
      </c>
      <c r="O380" s="53"/>
      <c r="P380" s="56" t="s">
        <v>121</v>
      </c>
      <c r="Q380" s="59"/>
      <c r="R380" s="53" t="n">
        <f aca="false">YEAR(K380)</f>
        <v>2019</v>
      </c>
      <c r="S380" s="54" t="n">
        <f aca="false">IF($F380="CO",SUMIFS($M:$M,$A:$A,$A380)/COUNTIFS($A:$A,$A380,$F:$F,"CO"),0)</f>
        <v>0</v>
      </c>
    </row>
    <row r="381" customFormat="false" ht="63.75" hidden="false" customHeight="true" outlineLevel="0" collapsed="false">
      <c r="A381" s="66" t="s">
        <v>1566</v>
      </c>
      <c r="B381" s="64" t="n">
        <v>42473</v>
      </c>
      <c r="C381" s="98" t="s">
        <v>1567</v>
      </c>
      <c r="D381" s="53"/>
      <c r="E381" s="53"/>
      <c r="F381" s="67" t="s">
        <v>24</v>
      </c>
      <c r="G381" s="53" t="s">
        <v>101</v>
      </c>
      <c r="H381" s="53" t="s">
        <v>1568</v>
      </c>
      <c r="I381" s="84" t="s">
        <v>188</v>
      </c>
      <c r="J381" s="94" t="s">
        <v>148</v>
      </c>
      <c r="K381" s="64" t="n">
        <v>42535</v>
      </c>
      <c r="L381" s="64" t="n">
        <v>44361</v>
      </c>
      <c r="M381" s="88"/>
      <c r="N381" s="84" t="s">
        <v>1569</v>
      </c>
      <c r="O381" s="59"/>
      <c r="P381" s="84" t="s">
        <v>150</v>
      </c>
      <c r="Q381" s="84" t="s">
        <v>1570</v>
      </c>
      <c r="R381" s="48" t="n">
        <f aca="false">YEAR(K381)</f>
        <v>2016</v>
      </c>
      <c r="S381" s="102" t="n">
        <f aca="false">IF($F381="CO",SUMIFS($M:$M,$A:$A,$A381)/COUNTIFS($A:$A,$A381,$F:$F,"CO"),0)</f>
        <v>0</v>
      </c>
    </row>
    <row r="382" customFormat="false" ht="63.75" hidden="false" customHeight="true" outlineLevel="0" collapsed="false">
      <c r="A382" s="55" t="s">
        <v>1571</v>
      </c>
      <c r="B382" s="64" t="n">
        <v>44126</v>
      </c>
      <c r="C382" s="186" t="s">
        <v>1572</v>
      </c>
      <c r="D382" s="59"/>
      <c r="E382" s="59"/>
      <c r="F382" s="69" t="s">
        <v>24</v>
      </c>
      <c r="G382" s="66" t="s">
        <v>73</v>
      </c>
      <c r="H382" s="67" t="s">
        <v>218</v>
      </c>
      <c r="I382" s="95" t="s">
        <v>188</v>
      </c>
      <c r="J382" s="94" t="s">
        <v>148</v>
      </c>
      <c r="K382" s="64" t="n">
        <v>44183</v>
      </c>
      <c r="L382" s="64" t="n">
        <v>46009</v>
      </c>
      <c r="M382" s="65"/>
      <c r="N382" s="56" t="s">
        <v>1573</v>
      </c>
      <c r="O382" s="59"/>
      <c r="P382" s="67" t="s">
        <v>150</v>
      </c>
      <c r="Q382" s="56" t="s">
        <v>1574</v>
      </c>
      <c r="R382" s="59"/>
      <c r="S382" s="59"/>
    </row>
    <row r="383" customFormat="false" ht="63.75" hidden="false" customHeight="true" outlineLevel="0" collapsed="false">
      <c r="A383" s="56" t="s">
        <v>1575</v>
      </c>
      <c r="B383" s="64" t="n">
        <v>43704</v>
      </c>
      <c r="C383" s="79" t="s">
        <v>1576</v>
      </c>
      <c r="D383" s="120" t="s">
        <v>1577</v>
      </c>
      <c r="E383" s="59"/>
      <c r="F383" s="53" t="s">
        <v>24</v>
      </c>
      <c r="G383" s="53" t="s">
        <v>73</v>
      </c>
      <c r="H383" s="53" t="s">
        <v>344</v>
      </c>
      <c r="I383" s="53" t="s">
        <v>27</v>
      </c>
      <c r="J383" s="121" t="s">
        <v>346</v>
      </c>
      <c r="K383" s="64" t="n">
        <v>43707</v>
      </c>
      <c r="L383" s="64" t="n">
        <v>45534</v>
      </c>
      <c r="M383" s="65"/>
      <c r="N383" s="66" t="s">
        <v>47</v>
      </c>
      <c r="O383" s="53"/>
      <c r="P383" s="53" t="s">
        <v>40</v>
      </c>
      <c r="Q383" s="53"/>
      <c r="R383" s="59"/>
      <c r="S383" s="59"/>
    </row>
    <row r="384" customFormat="false" ht="63.75" hidden="false" customHeight="true" outlineLevel="0" collapsed="false">
      <c r="A384" s="87" t="s">
        <v>1578</v>
      </c>
      <c r="B384" s="95" t="n">
        <v>42104</v>
      </c>
      <c r="C384" s="218" t="s">
        <v>1579</v>
      </c>
      <c r="D384" s="53"/>
      <c r="E384" s="53"/>
      <c r="F384" s="67" t="s">
        <v>24</v>
      </c>
      <c r="G384" s="84" t="s">
        <v>363</v>
      </c>
      <c r="H384" s="95" t="s">
        <v>1580</v>
      </c>
      <c r="I384" s="91" t="s">
        <v>1021</v>
      </c>
      <c r="J384" s="94" t="s">
        <v>1581</v>
      </c>
      <c r="K384" s="95" t="n">
        <v>42088</v>
      </c>
      <c r="L384" s="95" t="s">
        <v>1582</v>
      </c>
      <c r="M384" s="163"/>
      <c r="N384" s="67" t="s">
        <v>1583</v>
      </c>
      <c r="O384" s="95"/>
      <c r="P384" s="67" t="s">
        <v>97</v>
      </c>
      <c r="Q384" s="67"/>
      <c r="R384" s="53" t="n">
        <f aca="false">YEAR(K384)</f>
        <v>2015</v>
      </c>
      <c r="S384" s="54" t="n">
        <f aca="false">IF($F384="CO",SUMIFS($M:$M,$A:$A,$A384)/COUNTIFS($A:$A,$A384,$F:$F,"CO"),0)</f>
        <v>0</v>
      </c>
    </row>
    <row r="385" customFormat="false" ht="63.75" hidden="false" customHeight="true" outlineLevel="0" collapsed="false">
      <c r="A385" s="56" t="s">
        <v>1584</v>
      </c>
      <c r="B385" s="64" t="n">
        <v>43700</v>
      </c>
      <c r="C385" s="93" t="s">
        <v>1585</v>
      </c>
      <c r="D385" s="66" t="s">
        <v>1586</v>
      </c>
      <c r="E385" s="59"/>
      <c r="F385" s="67" t="s">
        <v>24</v>
      </c>
      <c r="G385" s="67" t="s">
        <v>59</v>
      </c>
      <c r="H385" s="95" t="s">
        <v>114</v>
      </c>
      <c r="I385" s="67" t="s">
        <v>27</v>
      </c>
      <c r="J385" s="94" t="s">
        <v>230</v>
      </c>
      <c r="K385" s="64" t="n">
        <v>43719</v>
      </c>
      <c r="L385" s="64" t="n">
        <v>45546</v>
      </c>
      <c r="M385" s="65"/>
      <c r="N385" s="67" t="s">
        <v>47</v>
      </c>
      <c r="O385" s="59"/>
      <c r="P385" s="67" t="s">
        <v>30</v>
      </c>
      <c r="Q385" s="59"/>
      <c r="R385" s="262" t="n">
        <v>2019</v>
      </c>
      <c r="S385" s="59"/>
    </row>
    <row r="386" customFormat="false" ht="63.75" hidden="false" customHeight="true" outlineLevel="0" collapsed="false">
      <c r="A386" s="67" t="s">
        <v>1587</v>
      </c>
      <c r="B386" s="64" t="n">
        <v>43070</v>
      </c>
      <c r="C386" s="263" t="s">
        <v>1588</v>
      </c>
      <c r="D386" s="56" t="s">
        <v>1589</v>
      </c>
      <c r="E386" s="59"/>
      <c r="F386" s="53" t="s">
        <v>24</v>
      </c>
      <c r="G386" s="56" t="s">
        <v>35</v>
      </c>
      <c r="H386" s="56" t="s">
        <v>240</v>
      </c>
      <c r="I386" s="56" t="s">
        <v>84</v>
      </c>
      <c r="J386" s="94" t="s">
        <v>68</v>
      </c>
      <c r="K386" s="113" t="n">
        <v>43083</v>
      </c>
      <c r="L386" s="113" t="n">
        <v>44909</v>
      </c>
      <c r="M386" s="96"/>
      <c r="N386" s="112" t="s">
        <v>47</v>
      </c>
      <c r="O386" s="97"/>
      <c r="P386" s="67" t="s">
        <v>40</v>
      </c>
      <c r="Q386" s="67"/>
      <c r="R386" s="264"/>
      <c r="S386" s="59"/>
    </row>
    <row r="387" customFormat="false" ht="63.75" hidden="false" customHeight="true" outlineLevel="0" collapsed="false">
      <c r="A387" s="69" t="s">
        <v>1590</v>
      </c>
      <c r="B387" s="71" t="n">
        <v>43075</v>
      </c>
      <c r="C387" s="182" t="s">
        <v>1591</v>
      </c>
      <c r="D387" s="69" t="s">
        <v>1592</v>
      </c>
      <c r="E387" s="66"/>
      <c r="F387" s="66" t="s">
        <v>24</v>
      </c>
      <c r="G387" s="69" t="s">
        <v>35</v>
      </c>
      <c r="H387" s="69" t="s">
        <v>240</v>
      </c>
      <c r="I387" s="69" t="s">
        <v>27</v>
      </c>
      <c r="J387" s="139" t="s">
        <v>46</v>
      </c>
      <c r="K387" s="71" t="n">
        <v>43091</v>
      </c>
      <c r="L387" s="71" t="n">
        <v>44917</v>
      </c>
      <c r="M387" s="140"/>
      <c r="N387" s="67" t="s">
        <v>47</v>
      </c>
      <c r="O387" s="73"/>
      <c r="P387" s="69" t="s">
        <v>241</v>
      </c>
      <c r="Q387" s="73"/>
      <c r="R387" s="265" t="n">
        <v>2016</v>
      </c>
      <c r="S387" s="54"/>
    </row>
    <row r="388" customFormat="false" ht="75" hidden="false" customHeight="true" outlineLevel="0" collapsed="false">
      <c r="A388" s="56" t="s">
        <v>1593</v>
      </c>
      <c r="B388" s="64" t="n">
        <v>43153</v>
      </c>
      <c r="C388" s="86" t="s">
        <v>1594</v>
      </c>
      <c r="D388" s="56" t="s">
        <v>1595</v>
      </c>
      <c r="E388" s="53"/>
      <c r="F388" s="56" t="s">
        <v>24</v>
      </c>
      <c r="G388" s="56" t="s">
        <v>974</v>
      </c>
      <c r="H388" s="56" t="s">
        <v>288</v>
      </c>
      <c r="I388" s="56" t="s">
        <v>27</v>
      </c>
      <c r="J388" s="79" t="s">
        <v>1596</v>
      </c>
      <c r="K388" s="64" t="n">
        <v>43172</v>
      </c>
      <c r="L388" s="64" t="n">
        <v>44998</v>
      </c>
      <c r="M388" s="88"/>
      <c r="N388" s="87" t="s">
        <v>47</v>
      </c>
      <c r="O388" s="59"/>
      <c r="P388" s="56" t="s">
        <v>214</v>
      </c>
      <c r="Q388" s="59"/>
      <c r="R388" s="53" t="n">
        <f aca="false">YEAR(K388)</f>
        <v>2018</v>
      </c>
      <c r="S388" s="54" t="n">
        <f aca="false">IF($F388="CO",SUMIFS($M:$M,$A:$A,$A388)/COUNTIFS($A:$A,$A388,$F:$F,"CO"),0)</f>
        <v>0</v>
      </c>
    </row>
    <row r="389" customFormat="false" ht="75" hidden="false" customHeight="true" outlineLevel="0" collapsed="false">
      <c r="A389" s="45" t="s">
        <v>1597</v>
      </c>
      <c r="B389" s="46" t="n">
        <v>42884</v>
      </c>
      <c r="C389" s="145" t="s">
        <v>1598</v>
      </c>
      <c r="D389" s="48" t="s">
        <v>1599</v>
      </c>
      <c r="E389" s="52"/>
      <c r="F389" s="49" t="s">
        <v>24</v>
      </c>
      <c r="G389" s="266" t="s">
        <v>51</v>
      </c>
      <c r="H389" s="188" t="s">
        <v>1600</v>
      </c>
      <c r="I389" s="49" t="s">
        <v>1601</v>
      </c>
      <c r="J389" s="267" t="s">
        <v>1602</v>
      </c>
      <c r="K389" s="46" t="n">
        <v>42144</v>
      </c>
      <c r="L389" s="46" t="n">
        <v>42875</v>
      </c>
      <c r="M389" s="147"/>
      <c r="N389" s="49" t="s">
        <v>1603</v>
      </c>
      <c r="O389" s="52"/>
      <c r="P389" s="266" t="s">
        <v>221</v>
      </c>
      <c r="Q389" s="52"/>
      <c r="R389" s="53" t="n">
        <f aca="false">YEAR(K389)</f>
        <v>2015</v>
      </c>
      <c r="S389" s="54" t="n">
        <f aca="false">IF($F389="CO",SUMIFS($M:$M,$A:$A,$A389)/COUNTIFS($A:$A,$A389,$F:$F,"CO"),0)</f>
        <v>0</v>
      </c>
    </row>
    <row r="390" customFormat="false" ht="75" hidden="false" customHeight="true" outlineLevel="0" collapsed="false">
      <c r="A390" s="45" t="s">
        <v>1597</v>
      </c>
      <c r="B390" s="46" t="n">
        <v>42884</v>
      </c>
      <c r="C390" s="145" t="s">
        <v>1598</v>
      </c>
      <c r="D390" s="48" t="s">
        <v>1599</v>
      </c>
      <c r="E390" s="52"/>
      <c r="F390" s="49" t="s">
        <v>518</v>
      </c>
      <c r="G390" s="266" t="s">
        <v>51</v>
      </c>
      <c r="H390" s="188" t="s">
        <v>1600</v>
      </c>
      <c r="I390" s="49" t="s">
        <v>1601</v>
      </c>
      <c r="J390" s="49" t="s">
        <v>1604</v>
      </c>
      <c r="K390" s="268" t="n">
        <v>42919</v>
      </c>
      <c r="L390" s="46" t="n">
        <v>43606</v>
      </c>
      <c r="M390" s="147"/>
      <c r="N390" s="49" t="s">
        <v>1603</v>
      </c>
      <c r="O390" s="52"/>
      <c r="P390" s="266" t="s">
        <v>221</v>
      </c>
      <c r="Q390" s="52"/>
      <c r="R390" s="53" t="n">
        <f aca="false">YEAR(K390)</f>
        <v>2017</v>
      </c>
      <c r="S390" s="54" t="n">
        <f aca="false">IF($F390="CO",SUMIFS($M:$M,$A:$A,$A390)/COUNTIFS($A:$A,$A390,$F:$F,"CO"),0)</f>
        <v>0</v>
      </c>
    </row>
    <row r="391" customFormat="false" ht="75" hidden="false" customHeight="true" outlineLevel="0" collapsed="false">
      <c r="A391" s="45" t="s">
        <v>1597</v>
      </c>
      <c r="B391" s="46" t="n">
        <v>42884</v>
      </c>
      <c r="C391" s="145" t="s">
        <v>1598</v>
      </c>
      <c r="D391" s="48" t="s">
        <v>1599</v>
      </c>
      <c r="E391" s="52"/>
      <c r="F391" s="49" t="s">
        <v>519</v>
      </c>
      <c r="G391" s="266" t="s">
        <v>51</v>
      </c>
      <c r="H391" s="188" t="s">
        <v>1600</v>
      </c>
      <c r="I391" s="49" t="s">
        <v>1601</v>
      </c>
      <c r="J391" s="49" t="s">
        <v>1605</v>
      </c>
      <c r="K391" s="268" t="n">
        <v>43606</v>
      </c>
      <c r="L391" s="46" t="n">
        <v>43972</v>
      </c>
      <c r="M391" s="147"/>
      <c r="N391" s="49" t="s">
        <v>1603</v>
      </c>
      <c r="O391" s="52"/>
      <c r="P391" s="266" t="s">
        <v>221</v>
      </c>
      <c r="Q391" s="52"/>
      <c r="R391" s="53" t="n">
        <f aca="false">YEAR(K391)</f>
        <v>2019</v>
      </c>
      <c r="S391" s="54" t="n">
        <f aca="false">IF($F391="CO",SUMIFS($M:$M,$A:$A,$A391)/COUNTIFS($A:$A,$A391,$F:$F,"CO"),0)</f>
        <v>0</v>
      </c>
    </row>
    <row r="392" customFormat="false" ht="75" hidden="false" customHeight="true" outlineLevel="0" collapsed="false">
      <c r="A392" s="56" t="s">
        <v>1606</v>
      </c>
      <c r="B392" s="64" t="n">
        <v>42948</v>
      </c>
      <c r="C392" s="86" t="s">
        <v>1607</v>
      </c>
      <c r="D392" s="56" t="s">
        <v>1608</v>
      </c>
      <c r="E392" s="53"/>
      <c r="F392" s="56" t="s">
        <v>24</v>
      </c>
      <c r="G392" s="56" t="s">
        <v>35</v>
      </c>
      <c r="H392" s="56" t="s">
        <v>240</v>
      </c>
      <c r="I392" s="56" t="s">
        <v>27</v>
      </c>
      <c r="J392" s="261" t="s">
        <v>1609</v>
      </c>
      <c r="K392" s="64" t="n">
        <v>42993</v>
      </c>
      <c r="L392" s="64" t="n">
        <v>44757</v>
      </c>
      <c r="M392" s="88"/>
      <c r="N392" s="87" t="s">
        <v>47</v>
      </c>
      <c r="O392" s="59"/>
      <c r="P392" s="56" t="s">
        <v>1610</v>
      </c>
      <c r="Q392" s="59"/>
      <c r="R392" s="66" t="n">
        <v>2020</v>
      </c>
      <c r="S392" s="59"/>
    </row>
    <row r="393" customFormat="false" ht="75" hidden="false" customHeight="true" outlineLevel="0" collapsed="false">
      <c r="A393" s="67" t="s">
        <v>1611</v>
      </c>
      <c r="B393" s="95" t="n">
        <v>41978</v>
      </c>
      <c r="C393" s="94" t="s">
        <v>1612</v>
      </c>
      <c r="D393" s="53" t="s">
        <v>1613</v>
      </c>
      <c r="E393" s="56"/>
      <c r="F393" s="67" t="s">
        <v>24</v>
      </c>
      <c r="G393" s="67" t="s">
        <v>101</v>
      </c>
      <c r="H393" s="67" t="s">
        <v>1614</v>
      </c>
      <c r="I393" s="95" t="s">
        <v>1615</v>
      </c>
      <c r="J393" s="94" t="s">
        <v>1616</v>
      </c>
      <c r="K393" s="95" t="n">
        <v>42317</v>
      </c>
      <c r="L393" s="95" t="n">
        <v>44144</v>
      </c>
      <c r="M393" s="96"/>
      <c r="N393" s="67" t="s">
        <v>1617</v>
      </c>
      <c r="O393" s="97"/>
      <c r="P393" s="67" t="s">
        <v>221</v>
      </c>
      <c r="Q393" s="67"/>
      <c r="R393" s="59"/>
      <c r="S393" s="59"/>
    </row>
    <row r="394" customFormat="false" ht="75" hidden="false" customHeight="true" outlineLevel="0" collapsed="false">
      <c r="A394" s="49" t="s">
        <v>1611</v>
      </c>
      <c r="B394" s="188" t="n">
        <v>41978</v>
      </c>
      <c r="C394" s="189" t="s">
        <v>1612</v>
      </c>
      <c r="D394" s="48" t="s">
        <v>1613</v>
      </c>
      <c r="E394" s="45"/>
      <c r="F394" s="45" t="s">
        <v>24</v>
      </c>
      <c r="G394" s="49" t="s">
        <v>101</v>
      </c>
      <c r="H394" s="49" t="s">
        <v>1614</v>
      </c>
      <c r="I394" s="49" t="s">
        <v>1601</v>
      </c>
      <c r="J394" s="189" t="s">
        <v>1618</v>
      </c>
      <c r="K394" s="188" t="n">
        <v>42454</v>
      </c>
      <c r="L394" s="188" t="n">
        <v>43549</v>
      </c>
      <c r="M394" s="190"/>
      <c r="N394" s="49" t="s">
        <v>1617</v>
      </c>
      <c r="O394" s="110"/>
      <c r="P394" s="49" t="s">
        <v>221</v>
      </c>
      <c r="Q394" s="49"/>
      <c r="R394" s="66" t="n">
        <f aca="false">YEAR(K394)</f>
        <v>2016</v>
      </c>
      <c r="S394" s="124" t="n">
        <f aca="false">IF($F394="CO",SUMIFS($M:$M,$A:$A,$A394)/COUNTIFS($A:$A,$A394,$F:$F,"CO"),0)</f>
        <v>0</v>
      </c>
    </row>
    <row r="395" customFormat="false" ht="75" hidden="false" customHeight="true" outlineLevel="0" collapsed="false">
      <c r="A395" s="66" t="s">
        <v>1619</v>
      </c>
      <c r="B395" s="71" t="n">
        <v>41982</v>
      </c>
      <c r="C395" s="136" t="s">
        <v>1620</v>
      </c>
      <c r="D395" s="66" t="s">
        <v>1621</v>
      </c>
      <c r="E395" s="66"/>
      <c r="F395" s="67" t="s">
        <v>24</v>
      </c>
      <c r="G395" s="66" t="s">
        <v>35</v>
      </c>
      <c r="H395" s="66" t="s">
        <v>1622</v>
      </c>
      <c r="I395" s="95" t="s">
        <v>996</v>
      </c>
      <c r="J395" s="195" t="s">
        <v>1623</v>
      </c>
      <c r="K395" s="71" t="n">
        <v>42452</v>
      </c>
      <c r="L395" s="71" t="n">
        <v>44196</v>
      </c>
      <c r="M395" s="75" t="n">
        <v>85764</v>
      </c>
      <c r="N395" s="81" t="s">
        <v>1624</v>
      </c>
      <c r="O395" s="66"/>
      <c r="P395" s="81" t="s">
        <v>69</v>
      </c>
      <c r="Q395" s="66"/>
      <c r="R395" s="66" t="n">
        <f aca="false">YEAR(K395)</f>
        <v>2016</v>
      </c>
      <c r="S395" s="124" t="n">
        <f aca="false">IF($F395="CO",SUMIFS($M:$M,$A:$A,$A395)/COUNTIFS($A:$A,$A395,$F:$F,"CO"),0)</f>
        <v>85764</v>
      </c>
    </row>
    <row r="396" customFormat="false" ht="69.95" hidden="false" customHeight="true" outlineLevel="0" collapsed="false">
      <c r="A396" s="56" t="s">
        <v>1625</v>
      </c>
      <c r="B396" s="64" t="n">
        <v>43678</v>
      </c>
      <c r="C396" s="86" t="s">
        <v>1626</v>
      </c>
      <c r="D396" s="66" t="s">
        <v>50</v>
      </c>
      <c r="E396" s="59"/>
      <c r="F396" s="67" t="s">
        <v>24</v>
      </c>
      <c r="G396" s="67" t="s">
        <v>35</v>
      </c>
      <c r="H396" s="95" t="s">
        <v>1627</v>
      </c>
      <c r="I396" s="90" t="s">
        <v>1628</v>
      </c>
      <c r="J396" s="202" t="s">
        <v>1629</v>
      </c>
      <c r="K396" s="56" t="s">
        <v>1630</v>
      </c>
      <c r="L396" s="64" t="n">
        <v>45609</v>
      </c>
      <c r="M396" s="65"/>
      <c r="N396" s="67" t="s">
        <v>1631</v>
      </c>
      <c r="O396" s="59"/>
      <c r="P396" s="67" t="s">
        <v>55</v>
      </c>
      <c r="Q396" s="59"/>
      <c r="R396" s="53" t="e">
        <f aca="false">YEAR(K396)</f>
        <v>#VALUE!</v>
      </c>
      <c r="S396" s="54" t="n">
        <f aca="false">IF($F396="CO",SUMIFS($M:$M,$A:$A,$A396)/COUNTIFS($A:$A,$A396,$F:$F,"CO"),0)</f>
        <v>0</v>
      </c>
    </row>
    <row r="397" customFormat="false" ht="63.75" hidden="false" customHeight="true" outlineLevel="0" collapsed="false">
      <c r="A397" s="56" t="s">
        <v>1632</v>
      </c>
      <c r="B397" s="64" t="n">
        <v>43754</v>
      </c>
      <c r="C397" s="85" t="s">
        <v>1633</v>
      </c>
      <c r="D397" s="56" t="s">
        <v>1634</v>
      </c>
      <c r="E397" s="53"/>
      <c r="F397" s="56" t="s">
        <v>24</v>
      </c>
      <c r="G397" s="53" t="s">
        <v>51</v>
      </c>
      <c r="H397" s="56" t="s">
        <v>1635</v>
      </c>
      <c r="I397" s="67" t="s">
        <v>860</v>
      </c>
      <c r="J397" s="63" t="s">
        <v>1636</v>
      </c>
      <c r="K397" s="64" t="n">
        <v>43829</v>
      </c>
      <c r="L397" s="64" t="n">
        <v>44285</v>
      </c>
      <c r="M397" s="88"/>
      <c r="N397" s="56" t="s">
        <v>189</v>
      </c>
      <c r="O397" s="59"/>
      <c r="P397" s="56" t="s">
        <v>1637</v>
      </c>
      <c r="Q397" s="59"/>
      <c r="R397" s="53" t="n">
        <f aca="false">YEAR(K397)</f>
        <v>2019</v>
      </c>
      <c r="S397" s="54" t="n">
        <f aca="false">IF($F397="CO",SUMIFS($M:$M,$A:$A,$A397)/COUNTIFS($A:$A,$A397,$F:$F,"CO"),0)</f>
        <v>0</v>
      </c>
    </row>
    <row r="398" customFormat="false" ht="63.75" hidden="false" customHeight="true" outlineLevel="0" collapsed="false">
      <c r="A398" s="56" t="s">
        <v>1632</v>
      </c>
      <c r="B398" s="64" t="n">
        <v>43754</v>
      </c>
      <c r="C398" s="85" t="s">
        <v>1633</v>
      </c>
      <c r="D398" s="56" t="s">
        <v>1634</v>
      </c>
      <c r="E398" s="53"/>
      <c r="F398" s="56" t="s">
        <v>518</v>
      </c>
      <c r="G398" s="53" t="s">
        <v>51</v>
      </c>
      <c r="H398" s="56" t="s">
        <v>1635</v>
      </c>
      <c r="I398" s="67" t="s">
        <v>860</v>
      </c>
      <c r="J398" s="63" t="s">
        <v>1638</v>
      </c>
      <c r="K398" s="64" t="n">
        <v>44285</v>
      </c>
      <c r="L398" s="64" t="n">
        <v>44561</v>
      </c>
      <c r="M398" s="88"/>
      <c r="N398" s="56" t="s">
        <v>189</v>
      </c>
      <c r="O398" s="59"/>
      <c r="P398" s="56" t="s">
        <v>1637</v>
      </c>
      <c r="Q398" s="59"/>
      <c r="R398" s="53" t="n">
        <f aca="false">YEAR(K398)</f>
        <v>2021</v>
      </c>
      <c r="S398" s="54" t="n">
        <f aca="false">IF($F398="CO",SUMIFS($M:$M,$A:$A,$A398)/COUNTIFS($A:$A,$A398,$F:$F,"CO"),0)</f>
        <v>0</v>
      </c>
    </row>
    <row r="399" customFormat="false" ht="63.75" hidden="false" customHeight="true" outlineLevel="0" collapsed="false">
      <c r="A399" s="53" t="s">
        <v>1639</v>
      </c>
      <c r="B399" s="64" t="n">
        <v>43759</v>
      </c>
      <c r="C399" s="93" t="s">
        <v>1640</v>
      </c>
      <c r="D399" s="53" t="s">
        <v>1634</v>
      </c>
      <c r="E399" s="53"/>
      <c r="F399" s="53" t="s">
        <v>24</v>
      </c>
      <c r="G399" s="53" t="s">
        <v>35</v>
      </c>
      <c r="H399" s="53" t="s">
        <v>1641</v>
      </c>
      <c r="I399" s="53" t="s">
        <v>1164</v>
      </c>
      <c r="J399" s="105" t="s">
        <v>1642</v>
      </c>
      <c r="K399" s="64" t="n">
        <v>43855</v>
      </c>
      <c r="L399" s="64" t="n">
        <v>45316</v>
      </c>
      <c r="M399" s="88"/>
      <c r="N399" s="84" t="s">
        <v>1643</v>
      </c>
      <c r="O399" s="59"/>
      <c r="P399" s="53" t="s">
        <v>1644</v>
      </c>
      <c r="Q399" s="269"/>
      <c r="R399" s="53" t="n">
        <v>2019</v>
      </c>
      <c r="S399" s="93"/>
    </row>
    <row r="400" customFormat="false" ht="63.75" hidden="false" customHeight="true" outlineLevel="0" collapsed="false">
      <c r="A400" s="112" t="s">
        <v>1645</v>
      </c>
      <c r="B400" s="113" t="n">
        <v>42894</v>
      </c>
      <c r="C400" s="114" t="s">
        <v>1646</v>
      </c>
      <c r="D400" s="112" t="s">
        <v>1634</v>
      </c>
      <c r="E400" s="59"/>
      <c r="F400" s="56" t="s">
        <v>24</v>
      </c>
      <c r="G400" s="56" t="s">
        <v>35</v>
      </c>
      <c r="H400" s="112" t="s">
        <v>1647</v>
      </c>
      <c r="I400" s="119" t="s">
        <v>1648</v>
      </c>
      <c r="J400" s="104" t="s">
        <v>1649</v>
      </c>
      <c r="K400" s="113" t="n">
        <v>43033</v>
      </c>
      <c r="L400" s="113" t="n">
        <v>44859</v>
      </c>
      <c r="M400" s="137"/>
      <c r="N400" s="112" t="s">
        <v>1643</v>
      </c>
      <c r="O400" s="97"/>
      <c r="P400" s="67" t="s">
        <v>214</v>
      </c>
      <c r="Q400" s="67"/>
      <c r="R400" s="53" t="n">
        <f aca="false">YEAR(K400)</f>
        <v>2017</v>
      </c>
      <c r="S400" s="54" t="n">
        <f aca="false">IF($F400="CO",SUMIFS($M:$M,$A:$A,$A400)/COUNTIFS($A:$A,$A400,$F:$F,"CO"),0)</f>
        <v>0</v>
      </c>
    </row>
    <row r="401" customFormat="false" ht="76.5" hidden="false" customHeight="true" outlineLevel="0" collapsed="false">
      <c r="A401" s="66" t="s">
        <v>1650</v>
      </c>
      <c r="B401" s="64" t="n">
        <v>42795</v>
      </c>
      <c r="C401" s="83" t="s">
        <v>1651</v>
      </c>
      <c r="D401" s="53" t="s">
        <v>1652</v>
      </c>
      <c r="E401" s="53"/>
      <c r="F401" s="84" t="s">
        <v>24</v>
      </c>
      <c r="G401" s="84" t="s">
        <v>35</v>
      </c>
      <c r="H401" s="84" t="s">
        <v>1653</v>
      </c>
      <c r="I401" s="84" t="s">
        <v>27</v>
      </c>
      <c r="J401" s="79" t="s">
        <v>1654</v>
      </c>
      <c r="K401" s="64" t="n">
        <v>42814</v>
      </c>
      <c r="L401" s="64" t="n">
        <v>44930</v>
      </c>
      <c r="M401" s="88"/>
      <c r="N401" s="84" t="s">
        <v>47</v>
      </c>
      <c r="O401" s="59"/>
      <c r="P401" s="56" t="s">
        <v>30</v>
      </c>
      <c r="Q401" s="59"/>
      <c r="R401" s="53" t="n">
        <f aca="false">YEAR(K401)</f>
        <v>2017</v>
      </c>
      <c r="S401" s="54" t="n">
        <f aca="false">IF($F401="CO",SUMIFS($M:$M,$A:$A,$A401)/COUNTIFS($A:$A,$A401,$F:$F,"CO"),0)</f>
        <v>0</v>
      </c>
    </row>
    <row r="402" customFormat="false" ht="76.5" hidden="false" customHeight="false" outlineLevel="0" collapsed="false">
      <c r="A402" s="87" t="s">
        <v>1655</v>
      </c>
      <c r="B402" s="91" t="n">
        <v>39321</v>
      </c>
      <c r="C402" s="218" t="s">
        <v>1656</v>
      </c>
      <c r="D402" s="53" t="s">
        <v>1657</v>
      </c>
      <c r="E402" s="97"/>
      <c r="F402" s="95" t="s">
        <v>24</v>
      </c>
      <c r="G402" s="84" t="s">
        <v>73</v>
      </c>
      <c r="H402" s="95" t="s">
        <v>96</v>
      </c>
      <c r="I402" s="91" t="s">
        <v>27</v>
      </c>
      <c r="J402" s="94" t="s">
        <v>1658</v>
      </c>
      <c r="K402" s="95" t="n">
        <v>39167</v>
      </c>
      <c r="L402" s="67" t="s">
        <v>943</v>
      </c>
      <c r="M402" s="96"/>
      <c r="N402" s="95" t="s">
        <v>47</v>
      </c>
      <c r="O402" s="97"/>
      <c r="P402" s="67" t="s">
        <v>221</v>
      </c>
      <c r="Q402" s="67"/>
      <c r="R402" s="53" t="n">
        <v>2019</v>
      </c>
      <c r="S402" s="59"/>
    </row>
    <row r="403" customFormat="false" ht="76.5" hidden="false" customHeight="false" outlineLevel="0" collapsed="false">
      <c r="A403" s="67" t="s">
        <v>1659</v>
      </c>
      <c r="B403" s="95" t="n">
        <v>43060</v>
      </c>
      <c r="C403" s="79" t="s">
        <v>1660</v>
      </c>
      <c r="D403" s="87" t="s">
        <v>1661</v>
      </c>
      <c r="E403" s="59"/>
      <c r="F403" s="67" t="s">
        <v>24</v>
      </c>
      <c r="G403" s="67" t="s">
        <v>35</v>
      </c>
      <c r="H403" s="67" t="s">
        <v>1647</v>
      </c>
      <c r="I403" s="91" t="s">
        <v>645</v>
      </c>
      <c r="J403" s="94" t="s">
        <v>1662</v>
      </c>
      <c r="K403" s="95" t="n">
        <v>43074</v>
      </c>
      <c r="L403" s="95" t="n">
        <v>44900</v>
      </c>
      <c r="M403" s="96"/>
      <c r="N403" s="67" t="s">
        <v>1663</v>
      </c>
      <c r="O403" s="97"/>
      <c r="P403" s="67" t="s">
        <v>214</v>
      </c>
      <c r="Q403" s="67"/>
      <c r="R403" s="53"/>
      <c r="S403" s="54" t="n">
        <f aca="false">IF($F403="CO",SUMIFS($M:$M,$A:$A,$A403)/COUNTIFS($A:$A,$A403,$F:$F,"CO"),0)</f>
        <v>0</v>
      </c>
      <c r="T403" s="270"/>
    </row>
    <row r="404" customFormat="false" ht="50.1" hidden="false" customHeight="true" outlineLevel="0" collapsed="false">
      <c r="A404" s="69" t="s">
        <v>1664</v>
      </c>
      <c r="B404" s="64" t="n">
        <v>42801</v>
      </c>
      <c r="C404" s="86" t="s">
        <v>1665</v>
      </c>
      <c r="D404" s="66" t="s">
        <v>1621</v>
      </c>
      <c r="E404" s="59"/>
      <c r="F404" s="67" t="s">
        <v>24</v>
      </c>
      <c r="G404" s="81" t="s">
        <v>51</v>
      </c>
      <c r="H404" s="95" t="s">
        <v>52</v>
      </c>
      <c r="I404" s="67" t="s">
        <v>37</v>
      </c>
      <c r="J404" s="121" t="s">
        <v>1666</v>
      </c>
      <c r="K404" s="64" t="n">
        <v>42892</v>
      </c>
      <c r="L404" s="64" t="n">
        <v>44561</v>
      </c>
      <c r="M404" s="65"/>
      <c r="N404" s="67" t="s">
        <v>1667</v>
      </c>
      <c r="O404" s="59"/>
      <c r="P404" s="81" t="s">
        <v>1668</v>
      </c>
      <c r="Q404" s="59"/>
      <c r="R404" s="53" t="n">
        <v>2019</v>
      </c>
      <c r="S404" s="59" t="n">
        <v>0</v>
      </c>
      <c r="T404" s="270"/>
    </row>
    <row r="405" customFormat="false" ht="76.5" hidden="false" customHeight="true" outlineLevel="0" collapsed="false">
      <c r="A405" s="53" t="s">
        <v>1669</v>
      </c>
      <c r="B405" s="64" t="n">
        <v>43229</v>
      </c>
      <c r="C405" s="85" t="s">
        <v>1670</v>
      </c>
      <c r="D405" s="53" t="s">
        <v>50</v>
      </c>
      <c r="E405" s="53"/>
      <c r="F405" s="53" t="s">
        <v>24</v>
      </c>
      <c r="G405" s="53" t="s">
        <v>35</v>
      </c>
      <c r="H405" s="53" t="s">
        <v>1671</v>
      </c>
      <c r="I405" s="53" t="s">
        <v>1672</v>
      </c>
      <c r="J405" s="184" t="s">
        <v>1673</v>
      </c>
      <c r="K405" s="64" t="n">
        <v>43252</v>
      </c>
      <c r="L405" s="64" t="n">
        <v>44196</v>
      </c>
      <c r="M405" s="88"/>
      <c r="N405" s="53" t="s">
        <v>1624</v>
      </c>
      <c r="O405" s="59"/>
      <c r="P405" s="53" t="s">
        <v>214</v>
      </c>
      <c r="Q405" s="59"/>
      <c r="R405" s="59"/>
      <c r="S405" s="59"/>
    </row>
    <row r="406" customFormat="false" ht="76.5" hidden="false" customHeight="true" outlineLevel="0" collapsed="false">
      <c r="A406" s="69" t="s">
        <v>1674</v>
      </c>
      <c r="B406" s="64" t="n">
        <v>43551</v>
      </c>
      <c r="C406" s="86" t="s">
        <v>1675</v>
      </c>
      <c r="D406" s="66" t="s">
        <v>1676</v>
      </c>
      <c r="E406" s="59"/>
      <c r="F406" s="67" t="s">
        <v>24</v>
      </c>
      <c r="G406" s="81" t="s">
        <v>35</v>
      </c>
      <c r="H406" s="84" t="s">
        <v>1653</v>
      </c>
      <c r="I406" s="67" t="s">
        <v>27</v>
      </c>
      <c r="J406" s="271" t="s">
        <v>1677</v>
      </c>
      <c r="K406" s="64" t="n">
        <v>43563</v>
      </c>
      <c r="L406" s="64" t="n">
        <v>45390</v>
      </c>
      <c r="M406" s="65"/>
      <c r="N406" s="119" t="s">
        <v>47</v>
      </c>
      <c r="O406" s="59"/>
      <c r="P406" s="81" t="s">
        <v>1678</v>
      </c>
      <c r="Q406" s="59"/>
      <c r="R406" s="48" t="n">
        <v>2019</v>
      </c>
      <c r="S406" s="102" t="n">
        <f aca="false">IF($F406="CO",SUMIFS($M:$M,$A:$A,$A406)/COUNTIFS($A:$A,$A406,$F:$F,"CO"),0)</f>
        <v>0</v>
      </c>
    </row>
    <row r="407" customFormat="false" ht="76.5" hidden="false" customHeight="true" outlineLevel="0" collapsed="false">
      <c r="A407" s="69" t="s">
        <v>1679</v>
      </c>
      <c r="B407" s="64" t="n">
        <v>44047</v>
      </c>
      <c r="C407" s="184" t="s">
        <v>1680</v>
      </c>
      <c r="D407" s="53" t="s">
        <v>1676</v>
      </c>
      <c r="E407" s="59"/>
      <c r="F407" s="69" t="s">
        <v>24</v>
      </c>
      <c r="G407" s="66" t="s">
        <v>35</v>
      </c>
      <c r="H407" s="81" t="s">
        <v>1681</v>
      </c>
      <c r="I407" s="67" t="s">
        <v>37</v>
      </c>
      <c r="J407" s="139" t="s">
        <v>1682</v>
      </c>
      <c r="K407" s="64" t="n">
        <v>44179</v>
      </c>
      <c r="L407" s="64" t="n">
        <v>45274</v>
      </c>
      <c r="M407" s="59"/>
      <c r="N407" s="69" t="s">
        <v>1683</v>
      </c>
      <c r="O407" s="59"/>
      <c r="P407" s="69" t="s">
        <v>55</v>
      </c>
      <c r="Q407" s="59"/>
      <c r="R407" s="73"/>
      <c r="S407" s="73"/>
    </row>
    <row r="408" customFormat="false" ht="63.75" hidden="false" customHeight="true" outlineLevel="0" collapsed="false">
      <c r="A408" s="56" t="s">
        <v>1684</v>
      </c>
      <c r="B408" s="64" t="n">
        <v>43819</v>
      </c>
      <c r="C408" s="98" t="s">
        <v>1685</v>
      </c>
      <c r="D408" s="69" t="s">
        <v>1686</v>
      </c>
      <c r="E408" s="59"/>
      <c r="F408" s="66" t="s">
        <v>24</v>
      </c>
      <c r="G408" s="69" t="s">
        <v>59</v>
      </c>
      <c r="H408" s="67" t="s">
        <v>685</v>
      </c>
      <c r="I408" s="69" t="s">
        <v>27</v>
      </c>
      <c r="J408" s="162" t="s">
        <v>46</v>
      </c>
      <c r="K408" s="64" t="n">
        <v>43859</v>
      </c>
      <c r="L408" s="64" t="n">
        <v>45686</v>
      </c>
      <c r="M408" s="65"/>
      <c r="N408" s="56" t="s">
        <v>47</v>
      </c>
      <c r="O408" s="59"/>
      <c r="P408" s="120" t="s">
        <v>323</v>
      </c>
      <c r="Q408" s="59"/>
      <c r="R408" s="59"/>
      <c r="S408" s="59"/>
    </row>
    <row r="409" customFormat="false" ht="63.75" hidden="false" customHeight="true" outlineLevel="0" collapsed="false">
      <c r="A409" s="66" t="s">
        <v>1687</v>
      </c>
      <c r="B409" s="64" t="n">
        <v>43433</v>
      </c>
      <c r="C409" s="98" t="s">
        <v>1688</v>
      </c>
      <c r="D409" s="53" t="s">
        <v>1689</v>
      </c>
      <c r="E409" s="53"/>
      <c r="F409" s="56" t="s">
        <v>24</v>
      </c>
      <c r="G409" s="84" t="s">
        <v>101</v>
      </c>
      <c r="H409" s="53" t="s">
        <v>746</v>
      </c>
      <c r="I409" s="53" t="s">
        <v>61</v>
      </c>
      <c r="J409" s="94" t="s">
        <v>545</v>
      </c>
      <c r="K409" s="64" t="n">
        <v>43454</v>
      </c>
      <c r="L409" s="64" t="n">
        <v>45280</v>
      </c>
      <c r="M409" s="65"/>
      <c r="N409" s="56" t="s">
        <v>47</v>
      </c>
      <c r="O409" s="53"/>
      <c r="P409" s="53" t="s">
        <v>323</v>
      </c>
      <c r="Q409" s="53"/>
      <c r="R409" s="53" t="n">
        <f aca="false">YEAR(K409)</f>
        <v>2018</v>
      </c>
      <c r="S409" s="54" t="n">
        <f aca="false">IF($F409="CO",SUMIFS($M:$M,$A:$A,$A409)/COUNTIFS($A:$A,$A409,$F:$F,"CO"),0)</f>
        <v>0</v>
      </c>
    </row>
    <row r="410" customFormat="false" ht="63.75" hidden="false" customHeight="true" outlineLevel="0" collapsed="false">
      <c r="A410" s="66" t="s">
        <v>1690</v>
      </c>
      <c r="B410" s="64" t="n">
        <v>42900</v>
      </c>
      <c r="C410" s="98" t="s">
        <v>1691</v>
      </c>
      <c r="D410" s="53" t="s">
        <v>1692</v>
      </c>
      <c r="E410" s="53"/>
      <c r="F410" s="56" t="s">
        <v>24</v>
      </c>
      <c r="G410" s="84" t="s">
        <v>549</v>
      </c>
      <c r="H410" s="53" t="s">
        <v>585</v>
      </c>
      <c r="I410" s="53" t="s">
        <v>27</v>
      </c>
      <c r="J410" s="94" t="s">
        <v>68</v>
      </c>
      <c r="K410" s="64" t="n">
        <v>42914</v>
      </c>
      <c r="L410" s="64" t="n">
        <v>44740</v>
      </c>
      <c r="M410" s="65"/>
      <c r="N410" s="87" t="s">
        <v>47</v>
      </c>
      <c r="O410" s="53"/>
      <c r="P410" s="53" t="s">
        <v>40</v>
      </c>
      <c r="Q410" s="53"/>
      <c r="R410" s="48" t="n">
        <f aca="false">YEAR(K410)</f>
        <v>2017</v>
      </c>
      <c r="S410" s="102" t="n">
        <f aca="false">IF($F410="CO",SUMIFS($M:$M,$A:$A,$A410)/COUNTIFS($A:$A,$A410,$F:$F,"CO"),0)</f>
        <v>0</v>
      </c>
    </row>
    <row r="411" customFormat="false" ht="51" hidden="false" customHeight="true" outlineLevel="0" collapsed="false">
      <c r="A411" s="55" t="s">
        <v>1693</v>
      </c>
      <c r="B411" s="166" t="n">
        <v>43889</v>
      </c>
      <c r="C411" s="272" t="s">
        <v>1694</v>
      </c>
      <c r="D411" s="56" t="s">
        <v>1695</v>
      </c>
      <c r="E411" s="59"/>
      <c r="F411" s="60" t="s">
        <v>24</v>
      </c>
      <c r="G411" s="66" t="s">
        <v>549</v>
      </c>
      <c r="H411" s="67" t="s">
        <v>1696</v>
      </c>
      <c r="I411" s="62" t="s">
        <v>1697</v>
      </c>
      <c r="J411" s="63" t="s">
        <v>1698</v>
      </c>
      <c r="K411" s="64" t="n">
        <v>44455</v>
      </c>
      <c r="L411" s="64" t="n">
        <v>46281</v>
      </c>
      <c r="M411" s="65"/>
      <c r="N411" s="112" t="s">
        <v>47</v>
      </c>
      <c r="O411" s="59"/>
      <c r="P411" s="60" t="s">
        <v>40</v>
      </c>
      <c r="Q411" s="59"/>
      <c r="R411" s="59"/>
      <c r="S411" s="59"/>
    </row>
    <row r="412" customFormat="false" ht="52.9" hidden="false" customHeight="true" outlineLevel="0" collapsed="false">
      <c r="A412" s="55" t="s">
        <v>1699</v>
      </c>
      <c r="B412" s="64" t="n">
        <v>43767</v>
      </c>
      <c r="C412" s="86" t="s">
        <v>1700</v>
      </c>
      <c r="D412" s="56" t="s">
        <v>1701</v>
      </c>
      <c r="E412" s="59"/>
      <c r="F412" s="69" t="s">
        <v>24</v>
      </c>
      <c r="G412" s="66" t="s">
        <v>73</v>
      </c>
      <c r="H412" s="81" t="s">
        <v>384</v>
      </c>
      <c r="I412" s="53" t="s">
        <v>1702</v>
      </c>
      <c r="J412" s="63" t="s">
        <v>1703</v>
      </c>
      <c r="K412" s="64" t="n">
        <v>44236</v>
      </c>
      <c r="L412" s="64" t="n">
        <v>46062</v>
      </c>
      <c r="M412" s="65"/>
      <c r="N412" s="84" t="s">
        <v>47</v>
      </c>
      <c r="O412" s="59"/>
      <c r="P412" s="69" t="s">
        <v>30</v>
      </c>
      <c r="Q412" s="59"/>
      <c r="R412" s="53" t="n">
        <f aca="false">YEAR(K412)</f>
        <v>2021</v>
      </c>
      <c r="S412" s="54" t="n">
        <f aca="false">IF($F412="CO",SUMIFS($M:$M,$A:$A,$A412)/COUNTIFS($A:$A,$A412,$F:$F,"CO"),0)</f>
        <v>0</v>
      </c>
    </row>
    <row r="413" customFormat="false" ht="63.75" hidden="false" customHeight="true" outlineLevel="0" collapsed="false">
      <c r="A413" s="56" t="s">
        <v>1704</v>
      </c>
      <c r="B413" s="64" t="n">
        <v>43318</v>
      </c>
      <c r="C413" s="98" t="s">
        <v>1705</v>
      </c>
      <c r="D413" s="69" t="s">
        <v>1706</v>
      </c>
      <c r="E413" s="59"/>
      <c r="F413" s="66" t="s">
        <v>24</v>
      </c>
      <c r="G413" s="69" t="s">
        <v>82</v>
      </c>
      <c r="H413" s="67" t="s">
        <v>316</v>
      </c>
      <c r="I413" s="69" t="s">
        <v>1702</v>
      </c>
      <c r="J413" s="121" t="s">
        <v>1707</v>
      </c>
      <c r="K413" s="64" t="n">
        <v>44082</v>
      </c>
      <c r="L413" s="64" t="n">
        <v>45908</v>
      </c>
      <c r="M413" s="65"/>
      <c r="N413" s="69" t="s">
        <v>568</v>
      </c>
      <c r="O413" s="59"/>
      <c r="P413" s="69" t="s">
        <v>40</v>
      </c>
      <c r="Q413" s="59"/>
      <c r="R413" s="59"/>
      <c r="S413" s="59"/>
    </row>
    <row r="414" customFormat="false" ht="63.75" hidden="false" customHeight="true" outlineLevel="0" collapsed="false">
      <c r="A414" s="53" t="s">
        <v>1708</v>
      </c>
      <c r="B414" s="64" t="n">
        <v>43661</v>
      </c>
      <c r="C414" s="98" t="s">
        <v>1709</v>
      </c>
      <c r="D414" s="53" t="s">
        <v>1710</v>
      </c>
      <c r="E414" s="53"/>
      <c r="F414" s="53" t="s">
        <v>24</v>
      </c>
      <c r="G414" s="53" t="s">
        <v>88</v>
      </c>
      <c r="H414" s="84" t="s">
        <v>1711</v>
      </c>
      <c r="I414" s="53" t="s">
        <v>84</v>
      </c>
      <c r="J414" s="63" t="s">
        <v>504</v>
      </c>
      <c r="K414" s="64" t="n">
        <v>43671</v>
      </c>
      <c r="L414" s="64" t="n">
        <v>45498</v>
      </c>
      <c r="M414" s="88"/>
      <c r="N414" s="53" t="s">
        <v>120</v>
      </c>
      <c r="O414" s="59"/>
      <c r="P414" s="53" t="s">
        <v>121</v>
      </c>
      <c r="Q414" s="59"/>
      <c r="R414" s="59"/>
      <c r="S414" s="59"/>
    </row>
    <row r="415" customFormat="false" ht="63.75" hidden="false" customHeight="true" outlineLevel="0" collapsed="false">
      <c r="A415" s="56" t="s">
        <v>1712</v>
      </c>
      <c r="B415" s="64" t="n">
        <v>43445</v>
      </c>
      <c r="C415" s="85" t="s">
        <v>1713</v>
      </c>
      <c r="D415" s="56" t="s">
        <v>1714</v>
      </c>
      <c r="E415" s="59"/>
      <c r="F415" s="56" t="s">
        <v>24</v>
      </c>
      <c r="G415" s="87" t="s">
        <v>73</v>
      </c>
      <c r="H415" s="87" t="s">
        <v>1208</v>
      </c>
      <c r="I415" s="56" t="s">
        <v>84</v>
      </c>
      <c r="J415" s="83" t="s">
        <v>46</v>
      </c>
      <c r="K415" s="113" t="n">
        <v>43386</v>
      </c>
      <c r="L415" s="113" t="n">
        <v>45273</v>
      </c>
      <c r="M415" s="88"/>
      <c r="N415" s="56" t="s">
        <v>47</v>
      </c>
      <c r="O415" s="59"/>
      <c r="P415" s="56" t="s">
        <v>323</v>
      </c>
      <c r="Q415" s="67"/>
      <c r="R415" s="53" t="n">
        <f aca="false">YEAR(K415)</f>
        <v>2018</v>
      </c>
      <c r="S415" s="54" t="n">
        <f aca="false">IF($F415="CO",SUMIFS($M:$M,$A:$A,$A415)/COUNTIFS($A:$A,$A415,$F:$F,"CO"),0)</f>
        <v>0</v>
      </c>
    </row>
    <row r="416" customFormat="false" ht="76.5" hidden="false" customHeight="true" outlineLevel="0" collapsed="false">
      <c r="A416" s="67" t="s">
        <v>1715</v>
      </c>
      <c r="B416" s="95" t="n">
        <v>43347</v>
      </c>
      <c r="C416" s="94" t="s">
        <v>1716</v>
      </c>
      <c r="D416" s="53" t="s">
        <v>1717</v>
      </c>
      <c r="E416" s="59"/>
      <c r="F416" s="67" t="s">
        <v>24</v>
      </c>
      <c r="G416" s="67" t="s">
        <v>35</v>
      </c>
      <c r="H416" s="67" t="s">
        <v>229</v>
      </c>
      <c r="I416" s="67" t="s">
        <v>27</v>
      </c>
      <c r="J416" s="94" t="s">
        <v>133</v>
      </c>
      <c r="K416" s="95" t="n">
        <v>43334</v>
      </c>
      <c r="L416" s="95" t="n">
        <v>45160</v>
      </c>
      <c r="M416" s="96"/>
      <c r="N416" s="67" t="s">
        <v>47</v>
      </c>
      <c r="O416" s="97"/>
      <c r="P416" s="67" t="s">
        <v>40</v>
      </c>
      <c r="Q416" s="67"/>
      <c r="R416" s="53" t="n">
        <f aca="false">YEAR(K416)</f>
        <v>2018</v>
      </c>
      <c r="S416" s="54" t="n">
        <f aca="false">IF($F416="CO",SUMIFS($M:$M,$A:$A,$A416)/COUNTIFS($A:$A,$A416,$F:$F,"CO"),0)</f>
        <v>0</v>
      </c>
    </row>
    <row r="417" customFormat="false" ht="76.5" hidden="false" customHeight="true" outlineLevel="0" collapsed="false">
      <c r="A417" s="55" t="s">
        <v>1718</v>
      </c>
      <c r="B417" s="64" t="n">
        <v>44260</v>
      </c>
      <c r="C417" s="86" t="s">
        <v>1719</v>
      </c>
      <c r="D417" s="66" t="s">
        <v>1720</v>
      </c>
      <c r="E417" s="59"/>
      <c r="F417" s="69" t="s">
        <v>24</v>
      </c>
      <c r="G417" s="69" t="s">
        <v>73</v>
      </c>
      <c r="H417" s="67" t="s">
        <v>344</v>
      </c>
      <c r="I417" s="69" t="s">
        <v>27</v>
      </c>
      <c r="J417" s="83" t="s">
        <v>46</v>
      </c>
      <c r="K417" s="64" t="n">
        <v>44284</v>
      </c>
      <c r="L417" s="64" t="n">
        <v>46110</v>
      </c>
      <c r="M417" s="65"/>
      <c r="N417" s="56" t="s">
        <v>47</v>
      </c>
      <c r="O417" s="59"/>
      <c r="P417" s="56" t="s">
        <v>40</v>
      </c>
      <c r="Q417" s="59"/>
      <c r="R417" s="53" t="n">
        <f aca="false">YEAR(K417)</f>
        <v>2021</v>
      </c>
      <c r="S417" s="54" t="n">
        <f aca="false">IF($F417="CO",SUMIFS($M:$M,$A:$A,$A417)/COUNTIFS($A:$A,$A417,$F:$F,"CO"),0)</f>
        <v>0</v>
      </c>
    </row>
    <row r="418" customFormat="false" ht="76.5" hidden="false" customHeight="true" outlineLevel="0" collapsed="false">
      <c r="A418" s="69" t="s">
        <v>1721</v>
      </c>
      <c r="B418" s="71" t="n">
        <v>44477</v>
      </c>
      <c r="C418" s="182" t="s">
        <v>1722</v>
      </c>
      <c r="D418" s="69" t="s">
        <v>1723</v>
      </c>
      <c r="E418" s="73"/>
      <c r="F418" s="69" t="s">
        <v>24</v>
      </c>
      <c r="G418" s="69" t="s">
        <v>35</v>
      </c>
      <c r="H418" s="273" t="s">
        <v>892</v>
      </c>
      <c r="I418" s="62" t="s">
        <v>27</v>
      </c>
      <c r="J418" s="183" t="s">
        <v>46</v>
      </c>
      <c r="K418" s="71" t="n">
        <v>44490</v>
      </c>
      <c r="L418" s="71" t="n">
        <v>46316</v>
      </c>
      <c r="M418" s="75"/>
      <c r="N418" s="153" t="s">
        <v>47</v>
      </c>
      <c r="O418" s="73"/>
      <c r="P418" s="69" t="s">
        <v>40</v>
      </c>
      <c r="Q418" s="73"/>
      <c r="R418" s="73"/>
      <c r="S418" s="73"/>
    </row>
    <row r="419" customFormat="false" ht="63.75" hidden="false" customHeight="true" outlineLevel="0" collapsed="false">
      <c r="A419" s="56" t="s">
        <v>1724</v>
      </c>
      <c r="B419" s="64" t="n">
        <v>44076</v>
      </c>
      <c r="C419" s="98" t="s">
        <v>1725</v>
      </c>
      <c r="D419" s="69" t="s">
        <v>1726</v>
      </c>
      <c r="E419" s="59"/>
      <c r="F419" s="69" t="s">
        <v>24</v>
      </c>
      <c r="G419" s="69" t="s">
        <v>391</v>
      </c>
      <c r="H419" s="81" t="s">
        <v>1727</v>
      </c>
      <c r="I419" s="69" t="s">
        <v>27</v>
      </c>
      <c r="J419" s="94" t="s">
        <v>68</v>
      </c>
      <c r="K419" s="64" t="n">
        <v>44141</v>
      </c>
      <c r="L419" s="64" t="n">
        <v>45967</v>
      </c>
      <c r="M419" s="65"/>
      <c r="N419" s="56" t="s">
        <v>47</v>
      </c>
      <c r="O419" s="59"/>
      <c r="P419" s="69" t="s">
        <v>40</v>
      </c>
      <c r="Q419" s="59"/>
      <c r="R419" s="53" t="n">
        <f aca="false">YEAR(K419)</f>
        <v>2020</v>
      </c>
      <c r="S419" s="54" t="n">
        <f aca="false">IF($F419="CO",SUMIFS($M:$M,$A:$A,$A419)/COUNTIFS($A:$A,$A419,$F:$F,"CO"),0)</f>
        <v>0</v>
      </c>
    </row>
    <row r="420" customFormat="false" ht="63.75" hidden="false" customHeight="true" outlineLevel="0" collapsed="false">
      <c r="A420" s="55" t="s">
        <v>1728</v>
      </c>
      <c r="B420" s="64" t="n">
        <v>44379</v>
      </c>
      <c r="C420" s="86" t="s">
        <v>1729</v>
      </c>
      <c r="D420" s="56" t="s">
        <v>1730</v>
      </c>
      <c r="E420" s="59"/>
      <c r="F420" s="60" t="s">
        <v>24</v>
      </c>
      <c r="G420" s="60" t="s">
        <v>73</v>
      </c>
      <c r="H420" s="56" t="s">
        <v>74</v>
      </c>
      <c r="I420" s="62" t="s">
        <v>27</v>
      </c>
      <c r="J420" s="68" t="s">
        <v>46</v>
      </c>
      <c r="K420" s="64" t="n">
        <v>44426</v>
      </c>
      <c r="L420" s="64" t="n">
        <v>46252</v>
      </c>
      <c r="M420" s="65"/>
      <c r="N420" s="69" t="s">
        <v>47</v>
      </c>
      <c r="O420" s="59"/>
      <c r="P420" s="60" t="s">
        <v>40</v>
      </c>
      <c r="Q420" s="59"/>
      <c r="R420" s="59"/>
      <c r="S420" s="59"/>
    </row>
    <row r="421" customFormat="false" ht="63.75" hidden="false" customHeight="true" outlineLevel="0" collapsed="false">
      <c r="A421" s="56" t="s">
        <v>1731</v>
      </c>
      <c r="B421" s="64" t="n">
        <v>43623</v>
      </c>
      <c r="C421" s="98" t="s">
        <v>1732</v>
      </c>
      <c r="D421" s="69" t="s">
        <v>1733</v>
      </c>
      <c r="E421" s="59"/>
      <c r="F421" s="69" t="s">
        <v>24</v>
      </c>
      <c r="G421" s="69" t="s">
        <v>391</v>
      </c>
      <c r="H421" s="67" t="s">
        <v>456</v>
      </c>
      <c r="I421" s="69" t="s">
        <v>27</v>
      </c>
      <c r="J421" s="83" t="s">
        <v>46</v>
      </c>
      <c r="K421" s="64" t="n">
        <v>43629</v>
      </c>
      <c r="L421" s="64" t="n">
        <v>45456</v>
      </c>
      <c r="M421" s="65"/>
      <c r="N421" s="87" t="s">
        <v>47</v>
      </c>
      <c r="O421" s="59"/>
      <c r="P421" s="69" t="s">
        <v>40</v>
      </c>
      <c r="Q421" s="59"/>
      <c r="R421" s="53" t="n">
        <f aca="false">YEAR(K421)</f>
        <v>2019</v>
      </c>
      <c r="S421" s="54" t="n">
        <f aca="false">IF($F421="CO",SUMIFS($M:$M,$A:$A,$A421)/COUNTIFS($A:$A,$A421,$F:$F,"CO"),0)</f>
        <v>0</v>
      </c>
    </row>
    <row r="422" customFormat="false" ht="63.75" hidden="false" customHeight="true" outlineLevel="0" collapsed="false">
      <c r="A422" s="56" t="s">
        <v>1734</v>
      </c>
      <c r="B422" s="64" t="n">
        <v>43623</v>
      </c>
      <c r="C422" s="98" t="s">
        <v>1735</v>
      </c>
      <c r="D422" s="69" t="s">
        <v>1736</v>
      </c>
      <c r="E422" s="59"/>
      <c r="F422" s="69" t="s">
        <v>24</v>
      </c>
      <c r="G422" s="69" t="s">
        <v>391</v>
      </c>
      <c r="H422" s="67" t="s">
        <v>456</v>
      </c>
      <c r="I422" s="69" t="s">
        <v>27</v>
      </c>
      <c r="J422" s="83" t="s">
        <v>46</v>
      </c>
      <c r="K422" s="64" t="n">
        <v>43629</v>
      </c>
      <c r="L422" s="64" t="n">
        <v>45456</v>
      </c>
      <c r="M422" s="65"/>
      <c r="N422" s="87" t="s">
        <v>47</v>
      </c>
      <c r="O422" s="59"/>
      <c r="P422" s="69" t="s">
        <v>40</v>
      </c>
      <c r="Q422" s="59"/>
      <c r="R422" s="53" t="n">
        <f aca="false">YEAR(K422)</f>
        <v>2019</v>
      </c>
      <c r="S422" s="54" t="n">
        <f aca="false">IF($F422="CO",SUMIFS($M:$M,$A:$A,$A422)/COUNTIFS($A:$A,$A422,$F:$F,"CO"),0)</f>
        <v>0</v>
      </c>
    </row>
    <row r="423" customFormat="false" ht="63.75" hidden="false" customHeight="true" outlineLevel="0" collapsed="false">
      <c r="A423" s="56" t="s">
        <v>1737</v>
      </c>
      <c r="B423" s="166" t="n">
        <v>43305</v>
      </c>
      <c r="C423" s="85" t="s">
        <v>1738</v>
      </c>
      <c r="D423" s="56" t="s">
        <v>1739</v>
      </c>
      <c r="E423" s="53"/>
      <c r="F423" s="56" t="s">
        <v>24</v>
      </c>
      <c r="G423" s="87" t="s">
        <v>391</v>
      </c>
      <c r="H423" s="87" t="s">
        <v>1116</v>
      </c>
      <c r="I423" s="56" t="s">
        <v>84</v>
      </c>
      <c r="J423" s="83" t="s">
        <v>46</v>
      </c>
      <c r="K423" s="64" t="n">
        <v>43346</v>
      </c>
      <c r="L423" s="64" t="n">
        <v>45172</v>
      </c>
      <c r="M423" s="88"/>
      <c r="N423" s="56" t="s">
        <v>47</v>
      </c>
      <c r="O423" s="59"/>
      <c r="P423" s="56" t="s">
        <v>40</v>
      </c>
      <c r="Q423" s="59"/>
      <c r="R423" s="53" t="n">
        <f aca="false">YEAR(K423)</f>
        <v>2018</v>
      </c>
      <c r="S423" s="54" t="n">
        <f aca="false">IF($F423="CO",SUMIFS($M:$M,$A:$A,$A423)/COUNTIFS($A:$A,$A423,$F:$F,"CO"),0)</f>
        <v>0</v>
      </c>
    </row>
    <row r="424" customFormat="false" ht="63.75" hidden="false" customHeight="true" outlineLevel="0" collapsed="false">
      <c r="A424" s="55" t="s">
        <v>1740</v>
      </c>
      <c r="B424" s="64" t="n">
        <v>44273</v>
      </c>
      <c r="C424" s="184" t="s">
        <v>1741</v>
      </c>
      <c r="D424" s="53" t="s">
        <v>1742</v>
      </c>
      <c r="E424" s="59"/>
      <c r="F424" s="69" t="s">
        <v>24</v>
      </c>
      <c r="G424" s="66" t="s">
        <v>59</v>
      </c>
      <c r="H424" s="84" t="s">
        <v>685</v>
      </c>
      <c r="I424" s="56" t="s">
        <v>27</v>
      </c>
      <c r="J424" s="83" t="s">
        <v>46</v>
      </c>
      <c r="K424" s="64" t="n">
        <v>44298</v>
      </c>
      <c r="L424" s="64" t="n">
        <v>46124</v>
      </c>
      <c r="M424" s="59"/>
      <c r="N424" s="56" t="s">
        <v>47</v>
      </c>
      <c r="O424" s="59"/>
      <c r="P424" s="69" t="s">
        <v>30</v>
      </c>
      <c r="Q424" s="59"/>
      <c r="R424" s="59"/>
      <c r="S424" s="59"/>
    </row>
    <row r="425" customFormat="false" ht="63.75" hidden="false" customHeight="true" outlineLevel="0" collapsed="false">
      <c r="A425" s="67" t="s">
        <v>1743</v>
      </c>
      <c r="B425" s="95" t="n">
        <v>43447</v>
      </c>
      <c r="C425" s="94" t="s">
        <v>1744</v>
      </c>
      <c r="D425" s="56" t="s">
        <v>1745</v>
      </c>
      <c r="E425" s="59"/>
      <c r="F425" s="67" t="s">
        <v>24</v>
      </c>
      <c r="G425" s="67" t="s">
        <v>35</v>
      </c>
      <c r="H425" s="67" t="s">
        <v>288</v>
      </c>
      <c r="I425" s="67" t="s">
        <v>84</v>
      </c>
      <c r="J425" s="94" t="s">
        <v>1746</v>
      </c>
      <c r="K425" s="95" t="n">
        <v>43438</v>
      </c>
      <c r="L425" s="95" t="n">
        <v>45264</v>
      </c>
      <c r="M425" s="96"/>
      <c r="N425" s="67" t="s">
        <v>120</v>
      </c>
      <c r="O425" s="97"/>
      <c r="P425" s="67" t="s">
        <v>1747</v>
      </c>
      <c r="Q425" s="67"/>
      <c r="R425" s="53" t="n">
        <f aca="false">YEAR(K425)</f>
        <v>2018</v>
      </c>
      <c r="S425" s="54" t="n">
        <f aca="false">IF($F425="CO",SUMIFS($M:$M,$A:$A,$A425)/COUNTIFS($A:$A,$A425,$F:$F,"CO"),0)</f>
        <v>0</v>
      </c>
    </row>
    <row r="426" customFormat="false" ht="63.75" hidden="false" customHeight="true" outlineLevel="0" collapsed="false">
      <c r="A426" s="69" t="s">
        <v>1748</v>
      </c>
      <c r="B426" s="64" t="n">
        <v>42703</v>
      </c>
      <c r="C426" s="86" t="s">
        <v>1749</v>
      </c>
      <c r="D426" s="56" t="s">
        <v>1745</v>
      </c>
      <c r="E426" s="53"/>
      <c r="F426" s="56" t="s">
        <v>24</v>
      </c>
      <c r="G426" s="56" t="s">
        <v>35</v>
      </c>
      <c r="H426" s="56" t="s">
        <v>1750</v>
      </c>
      <c r="I426" s="56" t="s">
        <v>27</v>
      </c>
      <c r="J426" s="94" t="s">
        <v>1751</v>
      </c>
      <c r="K426" s="64" t="n">
        <v>42730</v>
      </c>
      <c r="L426" s="64" t="n">
        <v>44556</v>
      </c>
      <c r="M426" s="88"/>
      <c r="N426" s="67" t="s">
        <v>1752</v>
      </c>
      <c r="O426" s="59"/>
      <c r="P426" s="87" t="s">
        <v>69</v>
      </c>
      <c r="Q426" s="59"/>
      <c r="R426" s="53" t="n">
        <f aca="false">YEAR(K426)</f>
        <v>2016</v>
      </c>
      <c r="S426" s="54" t="n">
        <f aca="false">IF($F426="CO",SUMIFS($M:$M,$A:$A,$A426)/COUNTIFS($A:$A,$A426,$F:$F,"CO"),0)</f>
        <v>0</v>
      </c>
    </row>
    <row r="427" customFormat="false" ht="63.75" hidden="false" customHeight="true" outlineLevel="0" collapsed="false">
      <c r="A427" s="56" t="s">
        <v>1753</v>
      </c>
      <c r="B427" s="64" t="n">
        <v>43222</v>
      </c>
      <c r="C427" s="85" t="s">
        <v>1754</v>
      </c>
      <c r="D427" s="56" t="s">
        <v>1755</v>
      </c>
      <c r="E427" s="53"/>
      <c r="F427" s="53" t="s">
        <v>24</v>
      </c>
      <c r="G427" s="56" t="s">
        <v>1756</v>
      </c>
      <c r="H427" s="87" t="s">
        <v>1757</v>
      </c>
      <c r="I427" s="56" t="s">
        <v>84</v>
      </c>
      <c r="J427" s="83" t="s">
        <v>46</v>
      </c>
      <c r="K427" s="64" t="n">
        <v>43245</v>
      </c>
      <c r="L427" s="64" t="n">
        <v>45071</v>
      </c>
      <c r="M427" s="88"/>
      <c r="N427" s="56" t="s">
        <v>47</v>
      </c>
      <c r="O427" s="59"/>
      <c r="P427" s="56" t="s">
        <v>323</v>
      </c>
      <c r="Q427" s="59"/>
      <c r="R427" s="59"/>
      <c r="S427" s="59"/>
    </row>
    <row r="428" customFormat="false" ht="178.5" hidden="false" customHeight="false" outlineLevel="0" collapsed="false">
      <c r="A428" s="69" t="s">
        <v>1758</v>
      </c>
      <c r="B428" s="64" t="n">
        <v>42892</v>
      </c>
      <c r="C428" s="86" t="s">
        <v>1759</v>
      </c>
      <c r="D428" s="56" t="s">
        <v>1760</v>
      </c>
      <c r="E428" s="53"/>
      <c r="F428" s="56" t="s">
        <v>24</v>
      </c>
      <c r="G428" s="56" t="s">
        <v>59</v>
      </c>
      <c r="H428" s="56" t="s">
        <v>199</v>
      </c>
      <c r="I428" s="53" t="s">
        <v>27</v>
      </c>
      <c r="J428" s="83" t="s">
        <v>46</v>
      </c>
      <c r="K428" s="64" t="n">
        <v>42919</v>
      </c>
      <c r="L428" s="64" t="n">
        <v>44745</v>
      </c>
      <c r="M428" s="88"/>
      <c r="N428" s="87" t="s">
        <v>47</v>
      </c>
      <c r="O428" s="59"/>
      <c r="P428" s="56" t="s">
        <v>30</v>
      </c>
      <c r="Q428" s="59"/>
      <c r="R428" s="48" t="n">
        <f aca="false">YEAR(K428)</f>
        <v>2017</v>
      </c>
      <c r="S428" s="102" t="n">
        <f aca="false">IF($F428="CO",SUMIFS($M:$M,$A:$A,$A428)/COUNTIFS($A:$A,$A428,$F:$F,"CO"),0)</f>
        <v>0</v>
      </c>
    </row>
    <row r="429" customFormat="false" ht="76.5" hidden="false" customHeight="true" outlineLevel="0" collapsed="false">
      <c r="A429" s="56" t="s">
        <v>1761</v>
      </c>
      <c r="B429" s="64" t="n">
        <v>43161</v>
      </c>
      <c r="C429" s="85" t="s">
        <v>1762</v>
      </c>
      <c r="D429" s="56" t="s">
        <v>1763</v>
      </c>
      <c r="E429" s="53"/>
      <c r="F429" s="56" t="s">
        <v>24</v>
      </c>
      <c r="G429" s="56" t="s">
        <v>59</v>
      </c>
      <c r="H429" s="56" t="s">
        <v>199</v>
      </c>
      <c r="I429" s="53" t="s">
        <v>84</v>
      </c>
      <c r="J429" s="94" t="s">
        <v>68</v>
      </c>
      <c r="K429" s="64" t="n">
        <v>43175</v>
      </c>
      <c r="L429" s="64" t="n">
        <v>45001</v>
      </c>
      <c r="M429" s="88"/>
      <c r="N429" s="87" t="s">
        <v>47</v>
      </c>
      <c r="O429" s="59"/>
      <c r="P429" s="56" t="s">
        <v>30</v>
      </c>
      <c r="Q429" s="59"/>
      <c r="R429" s="53" t="n">
        <f aca="false">YEAR(K429)</f>
        <v>2018</v>
      </c>
      <c r="S429" s="54" t="n">
        <f aca="false">IF($F429="CO",SUMIFS($M:$M,$A:$A,$A429)/COUNTIFS($A:$A,$A429,$F:$F,"CO"),0)</f>
        <v>0</v>
      </c>
    </row>
    <row r="430" customFormat="false" ht="63.75" hidden="false" customHeight="true" outlineLevel="0" collapsed="false">
      <c r="A430" s="55" t="s">
        <v>1764</v>
      </c>
      <c r="B430" s="64" t="n">
        <v>44300</v>
      </c>
      <c r="C430" s="85" t="s">
        <v>1765</v>
      </c>
      <c r="D430" s="56" t="s">
        <v>1766</v>
      </c>
      <c r="E430" s="59"/>
      <c r="F430" s="69" t="s">
        <v>24</v>
      </c>
      <c r="G430" s="66" t="s">
        <v>59</v>
      </c>
      <c r="H430" s="67" t="s">
        <v>199</v>
      </c>
      <c r="I430" s="67" t="s">
        <v>27</v>
      </c>
      <c r="J430" s="83" t="s">
        <v>46</v>
      </c>
      <c r="K430" s="64" t="n">
        <v>44361</v>
      </c>
      <c r="L430" s="64" t="n">
        <v>46187</v>
      </c>
      <c r="M430" s="65"/>
      <c r="N430" s="56" t="s">
        <v>47</v>
      </c>
      <c r="O430" s="59"/>
      <c r="P430" s="69" t="s">
        <v>30</v>
      </c>
      <c r="Q430" s="59"/>
      <c r="R430" s="59"/>
      <c r="S430" s="59"/>
    </row>
    <row r="431" customFormat="false" ht="52.9" hidden="false" customHeight="true" outlineLevel="0" collapsed="false">
      <c r="A431" s="67" t="s">
        <v>1767</v>
      </c>
      <c r="B431" s="95" t="n">
        <v>42348</v>
      </c>
      <c r="C431" s="94" t="s">
        <v>1768</v>
      </c>
      <c r="D431" s="53" t="s">
        <v>1769</v>
      </c>
      <c r="E431" s="56"/>
      <c r="F431" s="67" t="s">
        <v>24</v>
      </c>
      <c r="G431" s="67" t="s">
        <v>59</v>
      </c>
      <c r="H431" s="67" t="s">
        <v>685</v>
      </c>
      <c r="I431" s="67" t="s">
        <v>27</v>
      </c>
      <c r="J431" s="94" t="s">
        <v>230</v>
      </c>
      <c r="K431" s="95" t="n">
        <v>42375</v>
      </c>
      <c r="L431" s="95" t="n">
        <v>44202</v>
      </c>
      <c r="M431" s="96"/>
      <c r="N431" s="67" t="s">
        <v>47</v>
      </c>
      <c r="O431" s="97"/>
      <c r="P431" s="67" t="s">
        <v>30</v>
      </c>
      <c r="Q431" s="67"/>
      <c r="R431" s="59"/>
      <c r="S431" s="59"/>
    </row>
    <row r="432" customFormat="false" ht="51" hidden="false" customHeight="true" outlineLevel="0" collapsed="false">
      <c r="A432" s="56" t="s">
        <v>1770</v>
      </c>
      <c r="B432" s="64" t="n">
        <v>44151</v>
      </c>
      <c r="C432" s="98" t="s">
        <v>1771</v>
      </c>
      <c r="D432" s="69" t="s">
        <v>1772</v>
      </c>
      <c r="E432" s="59"/>
      <c r="F432" s="69" t="s">
        <v>24</v>
      </c>
      <c r="G432" s="66" t="s">
        <v>59</v>
      </c>
      <c r="H432" s="81" t="s">
        <v>685</v>
      </c>
      <c r="I432" s="56" t="s">
        <v>27</v>
      </c>
      <c r="J432" s="83" t="s">
        <v>46</v>
      </c>
      <c r="K432" s="64" t="n">
        <v>44175</v>
      </c>
      <c r="L432" s="64" t="n">
        <v>46001</v>
      </c>
      <c r="M432" s="65"/>
      <c r="N432" s="56" t="s">
        <v>47</v>
      </c>
      <c r="O432" s="59"/>
      <c r="P432" s="69" t="s">
        <v>30</v>
      </c>
      <c r="Q432" s="59"/>
      <c r="R432" s="53" t="n">
        <f aca="false">YEAR(K432)</f>
        <v>2020</v>
      </c>
      <c r="S432" s="54" t="n">
        <f aca="false">IF($F432="CO",SUMIFS($M:$M,$A:$A,$A432)/COUNTIFS($A:$A,$A432,$F:$F,"CO"),0)</f>
        <v>0</v>
      </c>
    </row>
    <row r="433" customFormat="false" ht="68.25" hidden="false" customHeight="true" outlineLevel="0" collapsed="false">
      <c r="A433" s="56" t="s">
        <v>1773</v>
      </c>
      <c r="B433" s="64" t="n">
        <v>42324</v>
      </c>
      <c r="C433" s="98" t="s">
        <v>1774</v>
      </c>
      <c r="D433" s="66" t="s">
        <v>1775</v>
      </c>
      <c r="E433" s="53"/>
      <c r="F433" s="67" t="s">
        <v>24</v>
      </c>
      <c r="G433" s="81" t="s">
        <v>59</v>
      </c>
      <c r="H433" s="95" t="s">
        <v>199</v>
      </c>
      <c r="I433" s="67" t="s">
        <v>27</v>
      </c>
      <c r="J433" s="79" t="s">
        <v>154</v>
      </c>
      <c r="K433" s="64" t="n">
        <v>42300</v>
      </c>
      <c r="L433" s="64" t="n">
        <v>44127</v>
      </c>
      <c r="M433" s="65"/>
      <c r="N433" s="67" t="s">
        <v>47</v>
      </c>
      <c r="O433" s="53"/>
      <c r="P433" s="81" t="s">
        <v>97</v>
      </c>
      <c r="Q433" s="53"/>
      <c r="R433" s="53" t="n">
        <v>2017</v>
      </c>
      <c r="S433" s="54" t="n">
        <f aca="false">IF($F433="CO",SUMIFS($M:$M,$A:$A,$A433)/COUNTIFS($A:$A,$A433,$F:$F,"CO"),0)</f>
        <v>0</v>
      </c>
    </row>
    <row r="434" customFormat="false" ht="71.25" hidden="false" customHeight="true" outlineLevel="0" collapsed="false">
      <c r="A434" s="53" t="s">
        <v>1776</v>
      </c>
      <c r="B434" s="64" t="n">
        <v>42458</v>
      </c>
      <c r="C434" s="93" t="s">
        <v>1777</v>
      </c>
      <c r="D434" s="53" t="s">
        <v>1778</v>
      </c>
      <c r="E434" s="53"/>
      <c r="F434" s="67" t="s">
        <v>24</v>
      </c>
      <c r="G434" s="53" t="s">
        <v>44</v>
      </c>
      <c r="H434" s="84" t="s">
        <v>45</v>
      </c>
      <c r="I434" s="67" t="s">
        <v>27</v>
      </c>
      <c r="J434" s="94" t="s">
        <v>158</v>
      </c>
      <c r="K434" s="64" t="n">
        <v>42466</v>
      </c>
      <c r="L434" s="64" t="n">
        <v>44292</v>
      </c>
      <c r="M434" s="88"/>
      <c r="N434" s="67" t="s">
        <v>47</v>
      </c>
      <c r="O434" s="53"/>
      <c r="P434" s="84" t="s">
        <v>30</v>
      </c>
      <c r="Q434" s="59"/>
      <c r="R434" s="66" t="n">
        <f aca="false">YEAR(K434)</f>
        <v>2016</v>
      </c>
      <c r="S434" s="54" t="n">
        <f aca="false">IF($F434="CO",SUMIFS($M:$M,$A:$A,$A434)/COUNTIFS($A:$A,$A434,$F:$F,"CO"),0)</f>
        <v>0</v>
      </c>
    </row>
    <row r="435" customFormat="false" ht="63.75" hidden="false" customHeight="true" outlineLevel="0" collapsed="false">
      <c r="A435" s="56" t="s">
        <v>1779</v>
      </c>
      <c r="B435" s="64" t="n">
        <v>43651</v>
      </c>
      <c r="C435" s="86" t="s">
        <v>1780</v>
      </c>
      <c r="D435" s="56" t="s">
        <v>1781</v>
      </c>
      <c r="E435" s="53"/>
      <c r="F435" s="56" t="s">
        <v>24</v>
      </c>
      <c r="G435" s="56" t="s">
        <v>59</v>
      </c>
      <c r="H435" s="56" t="s">
        <v>558</v>
      </c>
      <c r="I435" s="56" t="s">
        <v>84</v>
      </c>
      <c r="J435" s="105" t="s">
        <v>1782</v>
      </c>
      <c r="K435" s="64" t="n">
        <v>43672</v>
      </c>
      <c r="L435" s="64" t="n">
        <v>45499</v>
      </c>
      <c r="M435" s="88"/>
      <c r="N435" s="56" t="s">
        <v>120</v>
      </c>
      <c r="O435" s="59"/>
      <c r="P435" s="56" t="s">
        <v>121</v>
      </c>
      <c r="Q435" s="59"/>
      <c r="R435" s="59"/>
      <c r="S435" s="59"/>
    </row>
    <row r="436" customFormat="false" ht="51" hidden="false" customHeight="false" outlineLevel="0" collapsed="false">
      <c r="A436" s="56" t="s">
        <v>1783</v>
      </c>
      <c r="B436" s="64" t="n">
        <v>44237</v>
      </c>
      <c r="C436" s="98" t="s">
        <v>1784</v>
      </c>
      <c r="D436" s="66" t="s">
        <v>1785</v>
      </c>
      <c r="E436" s="59"/>
      <c r="F436" s="66" t="s">
        <v>24</v>
      </c>
      <c r="G436" s="66" t="s">
        <v>59</v>
      </c>
      <c r="H436" s="69" t="s">
        <v>114</v>
      </c>
      <c r="I436" s="66" t="s">
        <v>27</v>
      </c>
      <c r="J436" s="84" t="s">
        <v>284</v>
      </c>
      <c r="K436" s="64" t="n">
        <v>43894</v>
      </c>
      <c r="L436" s="64" t="n">
        <v>45720</v>
      </c>
      <c r="M436" s="65"/>
      <c r="N436" s="67" t="s">
        <v>47</v>
      </c>
      <c r="O436" s="59"/>
      <c r="P436" s="69" t="s">
        <v>40</v>
      </c>
      <c r="Q436" s="59"/>
      <c r="R436" s="53" t="n">
        <v>2019</v>
      </c>
      <c r="S436" s="59"/>
    </row>
    <row r="437" customFormat="false" ht="63.75" hidden="false" customHeight="true" outlineLevel="0" collapsed="false">
      <c r="A437" s="56" t="s">
        <v>1786</v>
      </c>
      <c r="B437" s="64" t="n">
        <v>43263</v>
      </c>
      <c r="C437" s="90" t="s">
        <v>1787</v>
      </c>
      <c r="D437" s="56" t="s">
        <v>1788</v>
      </c>
      <c r="E437" s="59"/>
      <c r="F437" s="67" t="s">
        <v>24</v>
      </c>
      <c r="G437" s="56" t="s">
        <v>35</v>
      </c>
      <c r="H437" s="56" t="s">
        <v>240</v>
      </c>
      <c r="I437" s="56" t="s">
        <v>84</v>
      </c>
      <c r="J437" s="63" t="s">
        <v>1789</v>
      </c>
      <c r="K437" s="64" t="n">
        <v>43426</v>
      </c>
      <c r="L437" s="64" t="n">
        <v>45252</v>
      </c>
      <c r="M437" s="88"/>
      <c r="N437" s="56" t="s">
        <v>47</v>
      </c>
      <c r="O437" s="59"/>
      <c r="P437" s="56" t="s">
        <v>69</v>
      </c>
      <c r="Q437" s="67"/>
      <c r="R437" s="53" t="n">
        <f aca="false">YEAR(K437)</f>
        <v>2018</v>
      </c>
      <c r="S437" s="54" t="n">
        <f aca="false">IF($F437="CO",SUMIFS($M:$M,$A:$A,$A437)/COUNTIFS($A:$A,$A437,$F:$F,"CO"),0)</f>
        <v>0</v>
      </c>
    </row>
    <row r="438" customFormat="false" ht="63.75" hidden="false" customHeight="true" outlineLevel="0" collapsed="false">
      <c r="A438" s="274" t="s">
        <v>1790</v>
      </c>
      <c r="B438" s="275" t="n">
        <v>41606</v>
      </c>
      <c r="C438" s="276" t="s">
        <v>1791</v>
      </c>
      <c r="D438" s="277" t="s">
        <v>1792</v>
      </c>
      <c r="E438" s="278" t="s">
        <v>1793</v>
      </c>
      <c r="F438" s="274" t="s">
        <v>24</v>
      </c>
      <c r="G438" s="277" t="s">
        <v>73</v>
      </c>
      <c r="H438" s="274" t="s">
        <v>1794</v>
      </c>
      <c r="I438" s="279" t="s">
        <v>996</v>
      </c>
      <c r="J438" s="280" t="s">
        <v>1795</v>
      </c>
      <c r="K438" s="275" t="n">
        <v>41621</v>
      </c>
      <c r="L438" s="275" t="n">
        <v>42351</v>
      </c>
      <c r="M438" s="281" t="n">
        <v>2129441.4</v>
      </c>
      <c r="N438" s="274" t="s">
        <v>1796</v>
      </c>
      <c r="O438" s="282"/>
      <c r="P438" s="274" t="s">
        <v>69</v>
      </c>
      <c r="Q438" s="274"/>
      <c r="R438" s="53" t="n">
        <f aca="false">YEAR(K438)</f>
        <v>2013</v>
      </c>
      <c r="S438" s="54"/>
    </row>
    <row r="439" customFormat="false" ht="45" hidden="false" customHeight="true" outlineLevel="0" collapsed="false">
      <c r="A439" s="69" t="s">
        <v>1797</v>
      </c>
      <c r="B439" s="64" t="n">
        <v>42744</v>
      </c>
      <c r="C439" s="98" t="s">
        <v>1798</v>
      </c>
      <c r="D439" s="53" t="s">
        <v>1799</v>
      </c>
      <c r="E439" s="53"/>
      <c r="F439" s="56" t="s">
        <v>24</v>
      </c>
      <c r="G439" s="53" t="s">
        <v>59</v>
      </c>
      <c r="H439" s="84" t="s">
        <v>1800</v>
      </c>
      <c r="I439" s="53" t="s">
        <v>27</v>
      </c>
      <c r="J439" s="79" t="s">
        <v>1801</v>
      </c>
      <c r="K439" s="64" t="n">
        <v>42893</v>
      </c>
      <c r="L439" s="64" t="n">
        <v>43624</v>
      </c>
      <c r="M439" s="65"/>
      <c r="N439" s="84" t="s">
        <v>47</v>
      </c>
      <c r="O439" s="53"/>
      <c r="P439" s="53" t="s">
        <v>1267</v>
      </c>
      <c r="Q439" s="53"/>
      <c r="R439" s="59"/>
      <c r="S439" s="54" t="n">
        <f aca="false">IF($F439="CO",SUMIFS($M:$M,$A:$A,$A439)/COUNTIFS($A:$A,$A439,$F:$F,"CO"),0)</f>
        <v>0</v>
      </c>
    </row>
    <row r="440" customFormat="false" ht="120.75" hidden="false" customHeight="false" outlineLevel="0" collapsed="false">
      <c r="A440" s="69" t="s">
        <v>1797</v>
      </c>
      <c r="B440" s="64" t="n">
        <v>42744</v>
      </c>
      <c r="C440" s="98" t="s">
        <v>1798</v>
      </c>
      <c r="D440" s="53" t="s">
        <v>1799</v>
      </c>
      <c r="E440" s="53"/>
      <c r="F440" s="56" t="s">
        <v>518</v>
      </c>
      <c r="G440" s="53" t="s">
        <v>59</v>
      </c>
      <c r="H440" s="84" t="s">
        <v>1800</v>
      </c>
      <c r="I440" s="53" t="s">
        <v>27</v>
      </c>
      <c r="J440" s="261" t="s">
        <v>1802</v>
      </c>
      <c r="K440" s="64" t="n">
        <v>43398</v>
      </c>
      <c r="L440" s="64" t="n">
        <v>43624</v>
      </c>
      <c r="M440" s="65"/>
      <c r="N440" s="84" t="s">
        <v>47</v>
      </c>
      <c r="O440" s="53"/>
      <c r="P440" s="53" t="s">
        <v>1267</v>
      </c>
      <c r="Q440" s="53"/>
      <c r="R440" s="53" t="n">
        <f aca="false">YEAR(K440)</f>
        <v>2018</v>
      </c>
      <c r="S440" s="54" t="n">
        <f aca="false">IF($F440="CO",SUMIFS($M:$M,$A:$A,$A440)/COUNTIFS($A:$A,$A440,$F:$F,"CO"),0)</f>
        <v>0</v>
      </c>
    </row>
    <row r="441" customFormat="false" ht="191.25" hidden="false" customHeight="true" outlineLevel="0" collapsed="false">
      <c r="A441" s="69" t="s">
        <v>1797</v>
      </c>
      <c r="B441" s="64" t="n">
        <v>42744</v>
      </c>
      <c r="C441" s="98" t="s">
        <v>1798</v>
      </c>
      <c r="D441" s="53" t="s">
        <v>1799</v>
      </c>
      <c r="E441" s="53"/>
      <c r="F441" s="56" t="s">
        <v>519</v>
      </c>
      <c r="G441" s="53" t="s">
        <v>59</v>
      </c>
      <c r="H441" s="84" t="s">
        <v>1800</v>
      </c>
      <c r="I441" s="53" t="s">
        <v>27</v>
      </c>
      <c r="J441" s="123" t="s">
        <v>1803</v>
      </c>
      <c r="K441" s="64" t="n">
        <v>43544</v>
      </c>
      <c r="L441" s="64" t="n">
        <v>43910</v>
      </c>
      <c r="M441" s="65"/>
      <c r="N441" s="84" t="s">
        <v>47</v>
      </c>
      <c r="O441" s="53"/>
      <c r="P441" s="53" t="s">
        <v>1267</v>
      </c>
      <c r="Q441" s="53"/>
      <c r="R441" s="59"/>
      <c r="S441" s="59"/>
    </row>
    <row r="442" customFormat="false" ht="50.1" hidden="false" customHeight="true" outlineLevel="0" collapsed="false">
      <c r="A442" s="92" t="s">
        <v>1797</v>
      </c>
      <c r="B442" s="64" t="n">
        <v>42744</v>
      </c>
      <c r="C442" s="98" t="s">
        <v>1798</v>
      </c>
      <c r="D442" s="53" t="s">
        <v>1799</v>
      </c>
      <c r="E442" s="53"/>
      <c r="F442" s="56" t="s">
        <v>1804</v>
      </c>
      <c r="G442" s="84" t="s">
        <v>59</v>
      </c>
      <c r="H442" s="84" t="s">
        <v>1800</v>
      </c>
      <c r="I442" s="84" t="s">
        <v>27</v>
      </c>
      <c r="J442" s="79" t="s">
        <v>1805</v>
      </c>
      <c r="K442" s="64" t="n">
        <v>43623</v>
      </c>
      <c r="L442" s="64" t="n">
        <v>44355</v>
      </c>
      <c r="M442" s="88"/>
      <c r="N442" s="56" t="s">
        <v>120</v>
      </c>
      <c r="O442" s="59"/>
      <c r="P442" s="56" t="s">
        <v>1267</v>
      </c>
      <c r="Q442" s="53"/>
      <c r="R442" s="127" t="n">
        <f aca="false">YEAR(K442)</f>
        <v>2019</v>
      </c>
      <c r="S442" s="283" t="n">
        <v>0</v>
      </c>
    </row>
    <row r="443" customFormat="false" ht="165.75" hidden="false" customHeight="false" outlineLevel="0" collapsed="false">
      <c r="A443" s="284" t="s">
        <v>1797</v>
      </c>
      <c r="B443" s="285" t="n">
        <v>42744</v>
      </c>
      <c r="C443" s="286" t="s">
        <v>1798</v>
      </c>
      <c r="D443" s="287" t="s">
        <v>1799</v>
      </c>
      <c r="E443" s="287"/>
      <c r="F443" s="288" t="s">
        <v>1806</v>
      </c>
      <c r="G443" s="289" t="s">
        <v>59</v>
      </c>
      <c r="H443" s="289" t="s">
        <v>1800</v>
      </c>
      <c r="I443" s="289" t="s">
        <v>27</v>
      </c>
      <c r="J443" s="290" t="s">
        <v>1807</v>
      </c>
      <c r="K443" s="285" t="n">
        <v>43880</v>
      </c>
      <c r="L443" s="285" t="n">
        <v>44612</v>
      </c>
      <c r="M443" s="291"/>
      <c r="N443" s="288" t="s">
        <v>120</v>
      </c>
      <c r="O443" s="292"/>
      <c r="P443" s="288" t="s">
        <v>1267</v>
      </c>
      <c r="Q443" s="287"/>
      <c r="R443" s="53" t="n">
        <f aca="false">YEAR(K443)</f>
        <v>2020</v>
      </c>
      <c r="S443" s="54" t="n">
        <f aca="false">IF($F443="CO",SUMIFS($M:$M,$A:$A,$A443)/COUNTIFS($A:$A,$A443,$F:$F,"CO"),0)</f>
        <v>0</v>
      </c>
    </row>
    <row r="444" customFormat="false" ht="25.5" hidden="false" customHeight="false" outlineLevel="0" collapsed="false">
      <c r="A444" s="87" t="s">
        <v>1808</v>
      </c>
      <c r="B444" s="91" t="n">
        <v>41400</v>
      </c>
      <c r="C444" s="94" t="s">
        <v>1809</v>
      </c>
      <c r="D444" s="293" t="s">
        <v>1810</v>
      </c>
      <c r="E444" s="87"/>
      <c r="F444" s="91" t="s">
        <v>24</v>
      </c>
      <c r="G444" s="87" t="s">
        <v>363</v>
      </c>
      <c r="H444" s="95" t="s">
        <v>513</v>
      </c>
      <c r="I444" s="95" t="s">
        <v>514</v>
      </c>
      <c r="J444" s="94" t="s">
        <v>1811</v>
      </c>
      <c r="K444" s="95" t="n">
        <v>40778</v>
      </c>
      <c r="L444" s="67" t="s">
        <v>943</v>
      </c>
      <c r="M444" s="217"/>
      <c r="N444" s="67" t="s">
        <v>528</v>
      </c>
      <c r="O444" s="63"/>
      <c r="P444" s="81" t="s">
        <v>69</v>
      </c>
      <c r="Q444" s="67"/>
      <c r="R444" s="53" t="n">
        <f aca="false">YEAR(K444)</f>
        <v>2011</v>
      </c>
      <c r="S444" s="54" t="n">
        <f aca="false">IF($F444="CO",SUMIFS($M:$M,$A:$A,$A444)/COUNTIFS($A:$A,$A444,$F:$F,"CO"),0)</f>
        <v>0</v>
      </c>
    </row>
    <row r="445" customFormat="false" ht="102" hidden="false" customHeight="false" outlineLevel="0" collapsed="false">
      <c r="A445" s="56" t="s">
        <v>1812</v>
      </c>
      <c r="B445" s="64" t="n">
        <v>42821</v>
      </c>
      <c r="C445" s="86" t="s">
        <v>1813</v>
      </c>
      <c r="D445" s="56" t="s">
        <v>1814</v>
      </c>
      <c r="E445" s="53"/>
      <c r="F445" s="56" t="s">
        <v>24</v>
      </c>
      <c r="G445" s="56" t="s">
        <v>59</v>
      </c>
      <c r="H445" s="56" t="s">
        <v>1815</v>
      </c>
      <c r="I445" s="56" t="s">
        <v>1816</v>
      </c>
      <c r="J445" s="196" t="s">
        <v>1817</v>
      </c>
      <c r="K445" s="64" t="n">
        <v>43592</v>
      </c>
      <c r="L445" s="64" t="n">
        <v>45419</v>
      </c>
      <c r="M445" s="88"/>
      <c r="N445" s="112" t="s">
        <v>120</v>
      </c>
      <c r="O445" s="115"/>
      <c r="P445" s="112" t="s">
        <v>69</v>
      </c>
      <c r="Q445" s="67"/>
      <c r="R445" s="53" t="n">
        <f aca="false">YEAR(K445)</f>
        <v>2019</v>
      </c>
      <c r="S445" s="54" t="n">
        <f aca="false">IF($F445="CO",SUMIFS($M:$M,$A:$A,$A445)/COUNTIFS($A:$A,$A445,$F:$F,"CO"),0)</f>
        <v>0</v>
      </c>
    </row>
    <row r="446" customFormat="false" ht="102" hidden="false" customHeight="false" outlineLevel="0" collapsed="false">
      <c r="A446" s="56" t="s">
        <v>1818</v>
      </c>
      <c r="B446" s="64" t="n">
        <v>43843</v>
      </c>
      <c r="C446" s="86" t="s">
        <v>1819</v>
      </c>
      <c r="D446" s="69" t="s">
        <v>1820</v>
      </c>
      <c r="E446" s="59"/>
      <c r="F446" s="69" t="s">
        <v>24</v>
      </c>
      <c r="G446" s="69" t="s">
        <v>508</v>
      </c>
      <c r="H446" s="69" t="s">
        <v>1821</v>
      </c>
      <c r="I446" s="69" t="s">
        <v>27</v>
      </c>
      <c r="J446" s="111" t="s">
        <v>1822</v>
      </c>
      <c r="K446" s="64" t="n">
        <v>43992</v>
      </c>
      <c r="L446" s="64" t="n">
        <v>45820</v>
      </c>
      <c r="M446" s="65"/>
      <c r="N446" s="87" t="s">
        <v>47</v>
      </c>
      <c r="O446" s="59"/>
      <c r="P446" s="69" t="s">
        <v>1823</v>
      </c>
      <c r="Q446" s="59"/>
      <c r="R446" s="59"/>
      <c r="S446" s="59"/>
    </row>
    <row r="447" customFormat="false" ht="31.5" hidden="false" customHeight="true" outlineLevel="0" collapsed="false">
      <c r="A447" s="69" t="s">
        <v>1824</v>
      </c>
      <c r="B447" s="203" t="n">
        <v>42782</v>
      </c>
      <c r="C447" s="182" t="s">
        <v>1825</v>
      </c>
      <c r="D447" s="69" t="s">
        <v>1826</v>
      </c>
      <c r="E447" s="69"/>
      <c r="F447" s="69" t="s">
        <v>24</v>
      </c>
      <c r="G447" s="69" t="s">
        <v>35</v>
      </c>
      <c r="H447" s="69" t="s">
        <v>1681</v>
      </c>
      <c r="I447" s="56" t="s">
        <v>1827</v>
      </c>
      <c r="J447" s="206" t="s">
        <v>1828</v>
      </c>
      <c r="K447" s="203" t="n">
        <v>43126</v>
      </c>
      <c r="L447" s="203" t="n">
        <v>43491</v>
      </c>
      <c r="M447" s="163" t="n">
        <v>25000</v>
      </c>
      <c r="N447" s="67" t="s">
        <v>1829</v>
      </c>
      <c r="O447" s="69"/>
      <c r="P447" s="69" t="s">
        <v>1830</v>
      </c>
      <c r="Q447" s="69"/>
      <c r="R447" s="53" t="n">
        <f aca="false">YEAR(K447)</f>
        <v>2018</v>
      </c>
      <c r="S447" s="54" t="n">
        <f aca="false">IF($F447="CO",SUMIFS($M:$M,$A:$A,$A447)/COUNTIFS($A:$A,$A447,$F:$F,"CO"),0)</f>
        <v>50000</v>
      </c>
    </row>
    <row r="448" customFormat="false" ht="50.1" hidden="false" customHeight="true" outlineLevel="0" collapsed="false">
      <c r="A448" s="49" t="s">
        <v>1831</v>
      </c>
      <c r="B448" s="188" t="n">
        <v>42012</v>
      </c>
      <c r="C448" s="189" t="s">
        <v>1832</v>
      </c>
      <c r="D448" s="48" t="s">
        <v>1799</v>
      </c>
      <c r="E448" s="52"/>
      <c r="F448" s="49" t="s">
        <v>24</v>
      </c>
      <c r="G448" s="49" t="s">
        <v>101</v>
      </c>
      <c r="H448" s="49" t="s">
        <v>1833</v>
      </c>
      <c r="I448" s="188" t="s">
        <v>996</v>
      </c>
      <c r="J448" s="189" t="s">
        <v>1834</v>
      </c>
      <c r="K448" s="188" t="n">
        <v>42130</v>
      </c>
      <c r="L448" s="188" t="n">
        <v>42866</v>
      </c>
      <c r="M448" s="190"/>
      <c r="N448" s="49" t="s">
        <v>1835</v>
      </c>
      <c r="O448" s="110"/>
      <c r="P448" s="49" t="s">
        <v>69</v>
      </c>
      <c r="Q448" s="49"/>
      <c r="R448" s="53" t="n">
        <f aca="false">YEAR(K448)</f>
        <v>2015</v>
      </c>
      <c r="S448" s="54" t="n">
        <f aca="false">IF($F448="CO",SUMIFS($M:$M,$A:$A,$A448)/COUNTIFS($A:$A,$A448,$F:$F,"CO"),0)</f>
        <v>0</v>
      </c>
    </row>
    <row r="449" customFormat="false" ht="50.1" hidden="false" customHeight="true" outlineLevel="0" collapsed="false">
      <c r="A449" s="49" t="s">
        <v>1831</v>
      </c>
      <c r="B449" s="188" t="n">
        <v>42012</v>
      </c>
      <c r="C449" s="189" t="s">
        <v>1832</v>
      </c>
      <c r="D449" s="48" t="s">
        <v>1799</v>
      </c>
      <c r="E449" s="52"/>
      <c r="F449" s="49" t="s">
        <v>518</v>
      </c>
      <c r="G449" s="49" t="s">
        <v>101</v>
      </c>
      <c r="H449" s="49" t="s">
        <v>1833</v>
      </c>
      <c r="I449" s="188" t="s">
        <v>996</v>
      </c>
      <c r="J449" s="189" t="s">
        <v>1836</v>
      </c>
      <c r="K449" s="188" t="n">
        <v>42866</v>
      </c>
      <c r="L449" s="188" t="n">
        <v>43596</v>
      </c>
      <c r="M449" s="190"/>
      <c r="N449" s="49" t="s">
        <v>1835</v>
      </c>
      <c r="O449" s="110"/>
      <c r="P449" s="49" t="s">
        <v>69</v>
      </c>
      <c r="Q449" s="49"/>
      <c r="R449" s="53" t="n">
        <f aca="false">YEAR(K449)</f>
        <v>2017</v>
      </c>
      <c r="S449" s="54" t="n">
        <f aca="false">IF($F449="CO",SUMIFS($M:$M,$A:$A,$A449)/COUNTIFS($A:$A,$A449,$F:$F,"CO"),0)</f>
        <v>0</v>
      </c>
    </row>
    <row r="450" customFormat="false" ht="102" hidden="false" customHeight="false" outlineLevel="0" collapsed="false">
      <c r="A450" s="49" t="s">
        <v>1831</v>
      </c>
      <c r="B450" s="107" t="n">
        <v>42012</v>
      </c>
      <c r="C450" s="294" t="s">
        <v>1832</v>
      </c>
      <c r="D450" s="295" t="s">
        <v>1799</v>
      </c>
      <c r="E450" s="52"/>
      <c r="F450" s="45" t="s">
        <v>519</v>
      </c>
      <c r="G450" s="295" t="s">
        <v>101</v>
      </c>
      <c r="H450" s="295" t="s">
        <v>1833</v>
      </c>
      <c r="I450" s="295" t="s">
        <v>996</v>
      </c>
      <c r="J450" s="296" t="s">
        <v>1837</v>
      </c>
      <c r="K450" s="46" t="n">
        <v>43587</v>
      </c>
      <c r="L450" s="46" t="n">
        <v>43962</v>
      </c>
      <c r="M450" s="51"/>
      <c r="N450" s="295" t="s">
        <v>1835</v>
      </c>
      <c r="O450" s="52"/>
      <c r="P450" s="45" t="s">
        <v>1267</v>
      </c>
      <c r="Q450" s="49"/>
      <c r="R450" s="53" t="n">
        <f aca="false">YEAR(K450)</f>
        <v>2019</v>
      </c>
      <c r="S450" s="54" t="n">
        <f aca="false">IF($F450="CO",SUMIFS($M:$M,$A:$A,$A450)/COUNTIFS($A:$A,$A450,$F:$F,"CO"),0)</f>
        <v>0</v>
      </c>
    </row>
    <row r="451" customFormat="false" ht="51" hidden="false" customHeight="false" outlineLevel="0" collapsed="false">
      <c r="A451" s="297" t="s">
        <v>1838</v>
      </c>
      <c r="B451" s="298" t="n">
        <v>43951</v>
      </c>
      <c r="C451" s="299" t="s">
        <v>1839</v>
      </c>
      <c r="D451" s="300" t="s">
        <v>1840</v>
      </c>
      <c r="E451" s="301"/>
      <c r="F451" s="302" t="s">
        <v>24</v>
      </c>
      <c r="G451" s="302" t="s">
        <v>363</v>
      </c>
      <c r="H451" s="303" t="s">
        <v>1841</v>
      </c>
      <c r="I451" s="302" t="s">
        <v>37</v>
      </c>
      <c r="J451" s="304" t="s">
        <v>1842</v>
      </c>
      <c r="K451" s="303" t="n">
        <v>43987</v>
      </c>
      <c r="L451" s="298" t="n">
        <v>44170</v>
      </c>
      <c r="M451" s="305"/>
      <c r="N451" s="302" t="s">
        <v>1841</v>
      </c>
      <c r="O451" s="301"/>
      <c r="P451" s="302" t="s">
        <v>69</v>
      </c>
      <c r="Q451" s="301"/>
      <c r="R451" s="53" t="n">
        <f aca="false">YEAR(K451)</f>
        <v>2020</v>
      </c>
      <c r="S451" s="54" t="n">
        <f aca="false">IF($F451="CO",SUMIFS($M:$M,$A:$A,$A451)/COUNTIFS($A:$A,$A451,$F:$F,"CO"),0)</f>
        <v>0</v>
      </c>
    </row>
    <row r="452" customFormat="false" ht="24.95" hidden="false" customHeight="true" outlineLevel="0" collapsed="false">
      <c r="A452" s="56" t="s">
        <v>1824</v>
      </c>
      <c r="B452" s="64" t="n">
        <v>42782</v>
      </c>
      <c r="C452" s="79" t="s">
        <v>1843</v>
      </c>
      <c r="D452" s="56" t="s">
        <v>1826</v>
      </c>
      <c r="E452" s="53"/>
      <c r="F452" s="56" t="s">
        <v>518</v>
      </c>
      <c r="G452" s="56" t="s">
        <v>35</v>
      </c>
      <c r="H452" s="69" t="s">
        <v>1681</v>
      </c>
      <c r="I452" s="56" t="s">
        <v>1827</v>
      </c>
      <c r="J452" s="86" t="s">
        <v>1844</v>
      </c>
      <c r="K452" s="64" t="n">
        <v>43621</v>
      </c>
      <c r="L452" s="64" t="n">
        <v>44100</v>
      </c>
      <c r="M452" s="225" t="n">
        <v>25000</v>
      </c>
      <c r="N452" s="67" t="s">
        <v>1829</v>
      </c>
      <c r="O452" s="59"/>
      <c r="P452" s="56" t="s">
        <v>1267</v>
      </c>
      <c r="Q452" s="59"/>
      <c r="R452" s="53" t="n">
        <f aca="false">YEAR(K452)</f>
        <v>2019</v>
      </c>
      <c r="S452" s="54" t="n">
        <f aca="false">IF($F452="CO",SUMIFS($M:$M,$A:$A,$A452)/COUNTIFS($A:$A,$A452,$F:$F,"CO"),0)</f>
        <v>0</v>
      </c>
    </row>
    <row r="453" customFormat="false" ht="38.25" hidden="false" customHeight="false" outlineLevel="0" collapsed="false">
      <c r="A453" s="56" t="s">
        <v>1845</v>
      </c>
      <c r="B453" s="64" t="n">
        <v>42972</v>
      </c>
      <c r="C453" s="79" t="s">
        <v>1843</v>
      </c>
      <c r="D453" s="67" t="s">
        <v>1826</v>
      </c>
      <c r="E453" s="59"/>
      <c r="F453" s="216" t="s">
        <v>24</v>
      </c>
      <c r="G453" s="66" t="s">
        <v>35</v>
      </c>
      <c r="H453" s="66" t="s">
        <v>1681</v>
      </c>
      <c r="I453" s="67" t="s">
        <v>1827</v>
      </c>
      <c r="J453" s="202" t="s">
        <v>1846</v>
      </c>
      <c r="K453" s="64" t="n">
        <v>43838</v>
      </c>
      <c r="L453" s="64" t="n">
        <v>44571</v>
      </c>
      <c r="M453" s="65" t="n">
        <v>50000</v>
      </c>
      <c r="N453" s="69" t="s">
        <v>1829</v>
      </c>
      <c r="O453" s="59"/>
      <c r="P453" s="66" t="s">
        <v>69</v>
      </c>
      <c r="Q453" s="59"/>
      <c r="R453" s="53" t="n">
        <f aca="false">YEAR(K453)</f>
        <v>2020</v>
      </c>
      <c r="S453" s="54" t="n">
        <f aca="false">IF($F453="CO",SUMIFS($M:$M,$A:$A,$A453)/COUNTIFS($A:$A,$A453,$F:$F,"CO"),0)</f>
        <v>50000</v>
      </c>
    </row>
    <row r="454" customFormat="false" ht="38.25" hidden="false" customHeight="false" outlineLevel="0" collapsed="false">
      <c r="A454" s="45" t="s">
        <v>1847</v>
      </c>
      <c r="B454" s="46" t="n">
        <v>43091</v>
      </c>
      <c r="C454" s="306" t="s">
        <v>1848</v>
      </c>
      <c r="D454" s="45" t="s">
        <v>1799</v>
      </c>
      <c r="E454" s="48"/>
      <c r="F454" s="45" t="s">
        <v>24</v>
      </c>
      <c r="G454" s="49" t="s">
        <v>82</v>
      </c>
      <c r="H454" s="49" t="s">
        <v>627</v>
      </c>
      <c r="I454" s="45" t="s">
        <v>27</v>
      </c>
      <c r="J454" s="50" t="s">
        <v>1849</v>
      </c>
      <c r="K454" s="307" t="n">
        <v>43150</v>
      </c>
      <c r="L454" s="307" t="n">
        <v>43880</v>
      </c>
      <c r="M454" s="51"/>
      <c r="N454" s="49" t="s">
        <v>47</v>
      </c>
      <c r="O454" s="52"/>
      <c r="P454" s="45" t="s">
        <v>69</v>
      </c>
      <c r="Q454" s="52"/>
      <c r="R454" s="59"/>
      <c r="S454" s="59"/>
    </row>
    <row r="455" customFormat="false" ht="51" hidden="false" customHeight="false" outlineLevel="0" collapsed="false">
      <c r="A455" s="45" t="s">
        <v>1847</v>
      </c>
      <c r="B455" s="46" t="n">
        <v>43091</v>
      </c>
      <c r="C455" s="306" t="s">
        <v>1848</v>
      </c>
      <c r="D455" s="45" t="s">
        <v>1799</v>
      </c>
      <c r="E455" s="48"/>
      <c r="F455" s="45" t="s">
        <v>518</v>
      </c>
      <c r="G455" s="49" t="s">
        <v>82</v>
      </c>
      <c r="H455" s="49" t="s">
        <v>627</v>
      </c>
      <c r="I455" s="45" t="s">
        <v>27</v>
      </c>
      <c r="J455" s="50" t="s">
        <v>1850</v>
      </c>
      <c r="K455" s="307" t="n">
        <v>43966</v>
      </c>
      <c r="L455" s="307" t="n">
        <v>43880</v>
      </c>
      <c r="M455" s="51"/>
      <c r="N455" s="49" t="s">
        <v>47</v>
      </c>
      <c r="O455" s="52"/>
      <c r="P455" s="45" t="s">
        <v>69</v>
      </c>
      <c r="Q455" s="52"/>
      <c r="R455" s="48" t="n">
        <f aca="false">YEAR(K455)</f>
        <v>2020</v>
      </c>
      <c r="S455" s="102" t="n">
        <f aca="false">IF($F455="CO",SUMIFS($M:$M,$A:$A,$A455)/COUNTIFS($A:$A,$A455,$F:$F,"CO"),0)</f>
        <v>0</v>
      </c>
    </row>
    <row r="456" customFormat="false" ht="51" hidden="false" customHeight="false" outlineLevel="0" collapsed="false">
      <c r="A456" s="56" t="s">
        <v>1851</v>
      </c>
      <c r="B456" s="64" t="n">
        <v>43593</v>
      </c>
      <c r="C456" s="86" t="s">
        <v>1852</v>
      </c>
      <c r="D456" s="56" t="s">
        <v>1853</v>
      </c>
      <c r="E456" s="53"/>
      <c r="F456" s="56" t="s">
        <v>24</v>
      </c>
      <c r="G456" s="56" t="s">
        <v>59</v>
      </c>
      <c r="H456" s="56" t="s">
        <v>558</v>
      </c>
      <c r="I456" s="56" t="s">
        <v>954</v>
      </c>
      <c r="J456" s="123" t="s">
        <v>1854</v>
      </c>
      <c r="K456" s="64" t="n">
        <v>43614</v>
      </c>
      <c r="L456" s="64" t="n">
        <v>45441</v>
      </c>
      <c r="M456" s="88"/>
      <c r="N456" s="56" t="s">
        <v>120</v>
      </c>
      <c r="O456" s="59"/>
      <c r="P456" s="56" t="s">
        <v>121</v>
      </c>
      <c r="Q456" s="59"/>
      <c r="R456" s="53" t="n">
        <v>2019</v>
      </c>
      <c r="S456" s="59"/>
    </row>
    <row r="457" customFormat="false" ht="51" hidden="false" customHeight="false" outlineLevel="0" collapsed="false">
      <c r="A457" s="56" t="s">
        <v>1855</v>
      </c>
      <c r="B457" s="64" t="n">
        <v>43481</v>
      </c>
      <c r="C457" s="86" t="s">
        <v>1856</v>
      </c>
      <c r="D457" s="56" t="s">
        <v>1857</v>
      </c>
      <c r="E457" s="53"/>
      <c r="F457" s="56" t="s">
        <v>24</v>
      </c>
      <c r="G457" s="56" t="s">
        <v>59</v>
      </c>
      <c r="H457" s="56" t="s">
        <v>1858</v>
      </c>
      <c r="I457" s="56" t="s">
        <v>84</v>
      </c>
      <c r="J457" s="63" t="s">
        <v>1859</v>
      </c>
      <c r="K457" s="64" t="n">
        <v>43514</v>
      </c>
      <c r="L457" s="64" t="n">
        <v>45340</v>
      </c>
      <c r="M457" s="88"/>
      <c r="N457" s="56" t="s">
        <v>47</v>
      </c>
      <c r="O457" s="59"/>
      <c r="P457" s="85" t="s">
        <v>40</v>
      </c>
      <c r="Q457" s="59"/>
      <c r="R457" s="53" t="n">
        <f aca="false">YEAR(K457)</f>
        <v>2019</v>
      </c>
      <c r="S457" s="54" t="n">
        <f aca="false">IF($F457="CO",SUMIFS($M:$M,$A:$A,$A457)/COUNTIFS($A:$A,$A457,$F:$F,"CO"),0)</f>
        <v>0</v>
      </c>
    </row>
    <row r="458" customFormat="false" ht="71.25" hidden="false" customHeight="false" outlineLevel="0" collapsed="false">
      <c r="A458" s="56" t="s">
        <v>1860</v>
      </c>
      <c r="B458" s="64" t="n">
        <v>42950</v>
      </c>
      <c r="C458" s="86" t="s">
        <v>1861</v>
      </c>
      <c r="D458" s="193" t="n">
        <v>23826762053</v>
      </c>
      <c r="E458" s="53"/>
      <c r="F458" s="56" t="s">
        <v>24</v>
      </c>
      <c r="G458" s="56" t="s">
        <v>35</v>
      </c>
      <c r="H458" s="56" t="s">
        <v>288</v>
      </c>
      <c r="I458" s="53" t="s">
        <v>27</v>
      </c>
      <c r="J458" s="94" t="s">
        <v>68</v>
      </c>
      <c r="K458" s="64" t="n">
        <v>42961</v>
      </c>
      <c r="L458" s="64" t="n">
        <v>44787</v>
      </c>
      <c r="M458" s="88"/>
      <c r="N458" s="87" t="s">
        <v>47</v>
      </c>
      <c r="O458" s="59"/>
      <c r="P458" s="56" t="s">
        <v>40</v>
      </c>
      <c r="Q458" s="59"/>
      <c r="R458" s="53" t="n">
        <f aca="false">YEAR(K458)</f>
        <v>2017</v>
      </c>
      <c r="S458" s="54" t="n">
        <f aca="false">IF($F458="CO",SUMIFS($M:$M,$A:$A,$A458)/COUNTIFS($A:$A,$A458,$F:$F,"CO"),0)</f>
        <v>0</v>
      </c>
    </row>
    <row r="459" customFormat="false" ht="50.1" hidden="false" customHeight="true" outlineLevel="0" collapsed="false">
      <c r="A459" s="56" t="s">
        <v>1862</v>
      </c>
      <c r="B459" s="64" t="n">
        <v>42972</v>
      </c>
      <c r="C459" s="86" t="s">
        <v>1863</v>
      </c>
      <c r="D459" s="56" t="s">
        <v>1864</v>
      </c>
      <c r="E459" s="308"/>
      <c r="F459" s="56" t="s">
        <v>24</v>
      </c>
      <c r="G459" s="56" t="s">
        <v>59</v>
      </c>
      <c r="H459" s="56" t="s">
        <v>114</v>
      </c>
      <c r="I459" s="56" t="s">
        <v>27</v>
      </c>
      <c r="J459" s="83" t="s">
        <v>46</v>
      </c>
      <c r="K459" s="95" t="n">
        <v>42983</v>
      </c>
      <c r="L459" s="95" t="n">
        <v>44809</v>
      </c>
      <c r="M459" s="96"/>
      <c r="N459" s="67" t="s">
        <v>47</v>
      </c>
      <c r="O459" s="97"/>
      <c r="P459" s="56" t="s">
        <v>110</v>
      </c>
      <c r="Q459" s="67"/>
      <c r="R459" s="53" t="n">
        <f aca="false">YEAR(K459)</f>
        <v>2017</v>
      </c>
      <c r="S459" s="54" t="n">
        <f aca="false">IF($F459="CO",SUMIFS($M:$M,$A:$A,$A459)/COUNTIFS($A:$A,$A459,$F:$F,"CO"),0)</f>
        <v>0</v>
      </c>
    </row>
    <row r="460" customFormat="false" ht="50.1" hidden="false" customHeight="true" outlineLevel="0" collapsed="false">
      <c r="A460" s="56" t="s">
        <v>1865</v>
      </c>
      <c r="B460" s="64" t="n">
        <v>43490</v>
      </c>
      <c r="C460" s="85" t="s">
        <v>1866</v>
      </c>
      <c r="D460" s="56" t="s">
        <v>1867</v>
      </c>
      <c r="E460" s="53"/>
      <c r="F460" s="56" t="s">
        <v>24</v>
      </c>
      <c r="G460" s="56" t="s">
        <v>59</v>
      </c>
      <c r="H460" s="56" t="s">
        <v>417</v>
      </c>
      <c r="I460" s="56" t="s">
        <v>84</v>
      </c>
      <c r="J460" s="94" t="s">
        <v>68</v>
      </c>
      <c r="K460" s="64" t="n">
        <v>43536</v>
      </c>
      <c r="L460" s="64" t="n">
        <v>45363</v>
      </c>
      <c r="M460" s="88"/>
      <c r="N460" s="56" t="s">
        <v>47</v>
      </c>
      <c r="O460" s="59"/>
      <c r="P460" s="56" t="s">
        <v>40</v>
      </c>
      <c r="Q460" s="59"/>
      <c r="R460" s="53" t="n">
        <v>2019</v>
      </c>
      <c r="S460" s="54" t="n">
        <f aca="false">IF($F460="CO",SUMIFS($M:$M,$A:$A,$A460)/COUNTIFS($A:$A,$A460,$F:$F,"CO"),0)</f>
        <v>0</v>
      </c>
    </row>
    <row r="461" customFormat="false" ht="38.25" hidden="false" customHeight="false" outlineLevel="0" collapsed="false">
      <c r="A461" s="89" t="s">
        <v>1868</v>
      </c>
      <c r="B461" s="64" t="n">
        <v>44335</v>
      </c>
      <c r="C461" s="93" t="s">
        <v>1869</v>
      </c>
      <c r="D461" s="66" t="s">
        <v>1870</v>
      </c>
      <c r="E461" s="59"/>
      <c r="F461" s="69" t="s">
        <v>24</v>
      </c>
      <c r="G461" s="66" t="s">
        <v>549</v>
      </c>
      <c r="H461" s="67" t="s">
        <v>1871</v>
      </c>
      <c r="I461" s="69" t="s">
        <v>61</v>
      </c>
      <c r="J461" s="90" t="s">
        <v>103</v>
      </c>
      <c r="K461" s="64" t="n">
        <v>44357</v>
      </c>
      <c r="L461" s="64" t="n">
        <v>46183</v>
      </c>
      <c r="M461" s="59"/>
      <c r="N461" s="69" t="s">
        <v>47</v>
      </c>
      <c r="O461" s="59"/>
      <c r="P461" s="69" t="s">
        <v>1872</v>
      </c>
      <c r="Q461" s="59"/>
      <c r="R461" s="59"/>
      <c r="S461" s="59"/>
    </row>
    <row r="462" customFormat="false" ht="38.25" hidden="false" customHeight="false" outlineLevel="0" collapsed="false">
      <c r="A462" s="56" t="s">
        <v>1873</v>
      </c>
      <c r="B462" s="64" t="n">
        <v>44144</v>
      </c>
      <c r="C462" s="98" t="s">
        <v>1874</v>
      </c>
      <c r="D462" s="69" t="s">
        <v>1875</v>
      </c>
      <c r="E462" s="59"/>
      <c r="F462" s="69" t="s">
        <v>24</v>
      </c>
      <c r="G462" s="66" t="s">
        <v>59</v>
      </c>
      <c r="H462" s="81" t="s">
        <v>114</v>
      </c>
      <c r="I462" s="69" t="s">
        <v>61</v>
      </c>
      <c r="J462" s="121" t="s">
        <v>1876</v>
      </c>
      <c r="K462" s="64" t="n">
        <v>44161</v>
      </c>
      <c r="L462" s="64" t="n">
        <v>45987</v>
      </c>
      <c r="M462" s="65"/>
      <c r="N462" s="69" t="s">
        <v>47</v>
      </c>
      <c r="O462" s="59"/>
      <c r="P462" s="69" t="s">
        <v>40</v>
      </c>
      <c r="Q462" s="59"/>
      <c r="R462" s="48" t="n">
        <f aca="false">YEAR(K462)</f>
        <v>2020</v>
      </c>
      <c r="S462" s="102" t="n">
        <f aca="false">IF($F462="CO",SUMIFS($M:$M,$A:$A,$A462)/COUNTIFS($A:$A,$A462,$F:$F,"CO"),0)</f>
        <v>0</v>
      </c>
    </row>
    <row r="463" customFormat="false" ht="50.1" hidden="false" customHeight="true" outlineLevel="0" collapsed="false">
      <c r="A463" s="112" t="s">
        <v>1877</v>
      </c>
      <c r="B463" s="113" t="n">
        <v>43644</v>
      </c>
      <c r="C463" s="114" t="s">
        <v>1878</v>
      </c>
      <c r="D463" s="53"/>
      <c r="E463" s="59"/>
      <c r="F463" s="112" t="s">
        <v>1879</v>
      </c>
      <c r="G463" s="112" t="s">
        <v>363</v>
      </c>
      <c r="H463" s="112" t="s">
        <v>1880</v>
      </c>
      <c r="I463" s="112" t="s">
        <v>1881</v>
      </c>
      <c r="J463" s="104" t="s">
        <v>1882</v>
      </c>
      <c r="K463" s="53"/>
      <c r="L463" s="53"/>
      <c r="M463" s="65"/>
      <c r="N463" s="66" t="s">
        <v>1883</v>
      </c>
      <c r="O463" s="59"/>
      <c r="P463" s="53" t="s">
        <v>150</v>
      </c>
      <c r="Q463" s="53" t="s">
        <v>945</v>
      </c>
      <c r="R463" s="66" t="n">
        <f aca="false">YEAR(K463)</f>
        <v>1899</v>
      </c>
      <c r="S463" s="124" t="n">
        <f aca="false">IF($F463="CO",SUMIFS($M:$M,$A:$A,$A463)/COUNTIFS($A:$A,$A463,$F:$F,"CO"),0)</f>
        <v>0</v>
      </c>
    </row>
    <row r="464" customFormat="false" ht="89.25" hidden="false" customHeight="false" outlineLevel="0" collapsed="false">
      <c r="A464" s="69" t="s">
        <v>1884</v>
      </c>
      <c r="B464" s="64" t="n">
        <v>42821</v>
      </c>
      <c r="C464" s="86" t="s">
        <v>1885</v>
      </c>
      <c r="D464" s="56" t="s">
        <v>1886</v>
      </c>
      <c r="E464" s="53"/>
      <c r="F464" s="53" t="s">
        <v>24</v>
      </c>
      <c r="G464" s="56" t="s">
        <v>44</v>
      </c>
      <c r="H464" s="56" t="s">
        <v>1887</v>
      </c>
      <c r="I464" s="53" t="s">
        <v>27</v>
      </c>
      <c r="J464" s="94" t="s">
        <v>68</v>
      </c>
      <c r="K464" s="64" t="n">
        <v>42838</v>
      </c>
      <c r="L464" s="64" t="n">
        <v>44664</v>
      </c>
      <c r="M464" s="65"/>
      <c r="N464" s="87" t="s">
        <v>47</v>
      </c>
      <c r="O464" s="53"/>
      <c r="P464" s="56" t="s">
        <v>110</v>
      </c>
      <c r="Q464" s="53"/>
      <c r="R464" s="53" t="n">
        <f aca="false">YEAR(K464)</f>
        <v>2017</v>
      </c>
      <c r="S464" s="54" t="n">
        <f aca="false">IF($F464="CO",SUMIFS($M:$M,$A:$A,$A464)/COUNTIFS($A:$A,$A464,$F:$F,"CO"),0)</f>
        <v>0</v>
      </c>
    </row>
    <row r="465" customFormat="false" ht="38.25" hidden="false" customHeight="false" outlineLevel="0" collapsed="false">
      <c r="A465" s="69" t="s">
        <v>1888</v>
      </c>
      <c r="B465" s="64" t="n">
        <v>42954</v>
      </c>
      <c r="C465" s="86" t="s">
        <v>1889</v>
      </c>
      <c r="D465" s="56" t="s">
        <v>1890</v>
      </c>
      <c r="E465" s="53"/>
      <c r="F465" s="56" t="s">
        <v>24</v>
      </c>
      <c r="G465" s="56" t="s">
        <v>59</v>
      </c>
      <c r="H465" s="56" t="s">
        <v>114</v>
      </c>
      <c r="I465" s="53" t="s">
        <v>27</v>
      </c>
      <c r="J465" s="83" t="s">
        <v>46</v>
      </c>
      <c r="K465" s="64" t="n">
        <v>42961</v>
      </c>
      <c r="L465" s="64" t="n">
        <v>44787</v>
      </c>
      <c r="M465" s="88"/>
      <c r="N465" s="87" t="s">
        <v>47</v>
      </c>
      <c r="O465" s="59"/>
      <c r="P465" s="56" t="s">
        <v>30</v>
      </c>
      <c r="Q465" s="59"/>
      <c r="R465" s="53" t="n">
        <v>2019</v>
      </c>
      <c r="S465" s="54" t="n">
        <f aca="false">IF($F465="CO",SUMIFS($M:$M,$A:$A,$A465)/COUNTIFS($A:$A,$A465,$F:$F,"CO"),0)</f>
        <v>0</v>
      </c>
    </row>
    <row r="466" customFormat="false" ht="38.25" hidden="false" customHeight="false" outlineLevel="0" collapsed="false">
      <c r="A466" s="67" t="s">
        <v>1891</v>
      </c>
      <c r="B466" s="95" t="n">
        <v>42293</v>
      </c>
      <c r="C466" s="94" t="s">
        <v>1892</v>
      </c>
      <c r="D466" s="53" t="s">
        <v>1893</v>
      </c>
      <c r="E466" s="56"/>
      <c r="F466" s="67" t="s">
        <v>24</v>
      </c>
      <c r="G466" s="67" t="s">
        <v>248</v>
      </c>
      <c r="H466" s="95" t="s">
        <v>340</v>
      </c>
      <c r="I466" s="95" t="s">
        <v>27</v>
      </c>
      <c r="J466" s="94" t="s">
        <v>230</v>
      </c>
      <c r="K466" s="95" t="n">
        <v>42298</v>
      </c>
      <c r="L466" s="95" t="n">
        <v>44125</v>
      </c>
      <c r="M466" s="96"/>
      <c r="N466" s="67" t="s">
        <v>47</v>
      </c>
      <c r="O466" s="97"/>
      <c r="P466" s="67" t="s">
        <v>40</v>
      </c>
      <c r="Q466" s="67"/>
      <c r="R466" s="66" t="n">
        <f aca="false">YEAR(K466)</f>
        <v>2015</v>
      </c>
      <c r="S466" s="124" t="n">
        <f aca="false">IF($F466="CO",SUMIFS($M:$M,$A:$A,$A466)/COUNTIFS($A:$A,$A466,$F:$F,"CO"),0)</f>
        <v>0</v>
      </c>
    </row>
    <row r="467" customFormat="false" ht="51" hidden="false" customHeight="false" outlineLevel="0" collapsed="false">
      <c r="A467" s="56" t="s">
        <v>1894</v>
      </c>
      <c r="B467" s="64" t="n">
        <v>43245</v>
      </c>
      <c r="C467" s="85" t="s">
        <v>1895</v>
      </c>
      <c r="D467" s="56" t="s">
        <v>1896</v>
      </c>
      <c r="E467" s="53"/>
      <c r="F467" s="56" t="s">
        <v>24</v>
      </c>
      <c r="G467" s="56" t="s">
        <v>1010</v>
      </c>
      <c r="H467" s="56" t="s">
        <v>1010</v>
      </c>
      <c r="I467" s="56" t="s">
        <v>84</v>
      </c>
      <c r="J467" s="90" t="s">
        <v>1897</v>
      </c>
      <c r="K467" s="64" t="n">
        <v>43263</v>
      </c>
      <c r="L467" s="64" t="n">
        <v>45089</v>
      </c>
      <c r="M467" s="88"/>
      <c r="N467" s="56" t="s">
        <v>1010</v>
      </c>
      <c r="O467" s="59"/>
      <c r="P467" s="56" t="s">
        <v>241</v>
      </c>
      <c r="Q467" s="59"/>
      <c r="R467" s="53" t="n">
        <f aca="false">YEAR(K467)</f>
        <v>2018</v>
      </c>
      <c r="S467" s="54"/>
    </row>
    <row r="468" customFormat="false" ht="51" hidden="false" customHeight="false" outlineLevel="0" collapsed="false">
      <c r="A468" s="67" t="s">
        <v>1898</v>
      </c>
      <c r="B468" s="95" t="n">
        <v>43102</v>
      </c>
      <c r="C468" s="86" t="s">
        <v>1899</v>
      </c>
      <c r="D468" s="56" t="s">
        <v>1900</v>
      </c>
      <c r="E468" s="56"/>
      <c r="F468" s="67" t="s">
        <v>24</v>
      </c>
      <c r="G468" s="67" t="s">
        <v>73</v>
      </c>
      <c r="H468" s="95" t="s">
        <v>1901</v>
      </c>
      <c r="I468" s="95" t="s">
        <v>27</v>
      </c>
      <c r="J468" s="94" t="s">
        <v>1902</v>
      </c>
      <c r="K468" s="95" t="n">
        <v>43235</v>
      </c>
      <c r="L468" s="95" t="n">
        <v>45061</v>
      </c>
      <c r="M468" s="96"/>
      <c r="N468" s="67" t="s">
        <v>47</v>
      </c>
      <c r="O468" s="97"/>
      <c r="P468" s="56" t="s">
        <v>30</v>
      </c>
      <c r="Q468" s="67"/>
      <c r="R468" s="53" t="n">
        <f aca="false">YEAR(K468)</f>
        <v>2018</v>
      </c>
      <c r="S468" s="54" t="n">
        <f aca="false">IF($F468="CO",SUMIFS($M:$M,$A:$A,$A468)/COUNTIFS($A:$A,$A468,$F:$F,"CO"),0)</f>
        <v>0</v>
      </c>
    </row>
    <row r="469" customFormat="false" ht="38.25" hidden="false" customHeight="false" outlineLevel="0" collapsed="false">
      <c r="A469" s="56" t="s">
        <v>1903</v>
      </c>
      <c r="B469" s="64" t="n">
        <v>43665</v>
      </c>
      <c r="C469" s="86" t="s">
        <v>1899</v>
      </c>
      <c r="D469" s="56" t="s">
        <v>1900</v>
      </c>
      <c r="E469" s="59"/>
      <c r="F469" s="56" t="s">
        <v>24</v>
      </c>
      <c r="G469" s="56" t="s">
        <v>363</v>
      </c>
      <c r="H469" s="56" t="s">
        <v>1904</v>
      </c>
      <c r="I469" s="56" t="s">
        <v>1827</v>
      </c>
      <c r="J469" s="239" t="s">
        <v>1905</v>
      </c>
      <c r="K469" s="64" t="n">
        <v>43592</v>
      </c>
      <c r="L469" s="64" t="n">
        <v>45419</v>
      </c>
      <c r="M469" s="65"/>
      <c r="N469" s="56" t="s">
        <v>1904</v>
      </c>
      <c r="O469" s="59"/>
      <c r="P469" s="56" t="s">
        <v>30</v>
      </c>
      <c r="Q469" s="53"/>
      <c r="R469" s="53" t="n">
        <v>2019</v>
      </c>
      <c r="S469" s="54"/>
    </row>
    <row r="470" customFormat="false" ht="25.5" hidden="false" customHeight="false" outlineLevel="0" collapsed="false">
      <c r="A470" s="55" t="s">
        <v>1906</v>
      </c>
      <c r="B470" s="64" t="n">
        <v>44110</v>
      </c>
      <c r="C470" s="184" t="s">
        <v>1907</v>
      </c>
      <c r="D470" s="53" t="s">
        <v>1908</v>
      </c>
      <c r="E470" s="59"/>
      <c r="F470" s="69" t="s">
        <v>24</v>
      </c>
      <c r="G470" s="81" t="s">
        <v>59</v>
      </c>
      <c r="H470" s="309" t="s">
        <v>1909</v>
      </c>
      <c r="I470" s="67" t="s">
        <v>27</v>
      </c>
      <c r="J470" s="105" t="s">
        <v>1910</v>
      </c>
      <c r="K470" s="64" t="n">
        <v>44330</v>
      </c>
      <c r="L470" s="64" t="n">
        <v>46156</v>
      </c>
      <c r="M470" s="59"/>
      <c r="N470" s="309" t="s">
        <v>1909</v>
      </c>
      <c r="O470" s="59"/>
      <c r="P470" s="69" t="s">
        <v>30</v>
      </c>
      <c r="Q470" s="59"/>
      <c r="R470" s="59"/>
      <c r="S470" s="59"/>
    </row>
    <row r="471" customFormat="false" ht="25.5" hidden="false" customHeight="false" outlineLevel="0" collapsed="false">
      <c r="A471" s="66" t="s">
        <v>1911</v>
      </c>
      <c r="B471" s="64" t="n">
        <v>43019</v>
      </c>
      <c r="C471" s="98" t="s">
        <v>1912</v>
      </c>
      <c r="D471" s="53" t="s">
        <v>1913</v>
      </c>
      <c r="E471" s="53"/>
      <c r="F471" s="56" t="s">
        <v>24</v>
      </c>
      <c r="G471" s="53" t="s">
        <v>59</v>
      </c>
      <c r="H471" s="84" t="s">
        <v>1914</v>
      </c>
      <c r="I471" s="56" t="s">
        <v>84</v>
      </c>
      <c r="J471" s="83" t="s">
        <v>46</v>
      </c>
      <c r="K471" s="64" t="n">
        <v>43032</v>
      </c>
      <c r="L471" s="64" t="n">
        <v>44858</v>
      </c>
      <c r="M471" s="88"/>
      <c r="N471" s="87" t="s">
        <v>333</v>
      </c>
      <c r="O471" s="59"/>
      <c r="P471" s="53" t="s">
        <v>110</v>
      </c>
      <c r="Q471" s="59"/>
      <c r="R471" s="59"/>
      <c r="S471" s="59"/>
    </row>
    <row r="472" customFormat="false" ht="25.5" hidden="false" customHeight="false" outlineLevel="0" collapsed="false">
      <c r="A472" s="56" t="s">
        <v>1915</v>
      </c>
      <c r="B472" s="64" t="n">
        <v>44008</v>
      </c>
      <c r="C472" s="98" t="s">
        <v>1916</v>
      </c>
      <c r="D472" s="69" t="s">
        <v>1917</v>
      </c>
      <c r="E472" s="59"/>
      <c r="F472" s="69" t="s">
        <v>24</v>
      </c>
      <c r="G472" s="69" t="s">
        <v>391</v>
      </c>
      <c r="H472" s="67" t="s">
        <v>1116</v>
      </c>
      <c r="I472" s="69" t="s">
        <v>27</v>
      </c>
      <c r="J472" s="83" t="s">
        <v>46</v>
      </c>
      <c r="K472" s="64" t="n">
        <v>44118</v>
      </c>
      <c r="L472" s="64" t="n">
        <v>45944</v>
      </c>
      <c r="M472" s="65"/>
      <c r="N472" s="87" t="s">
        <v>47</v>
      </c>
      <c r="O472" s="59"/>
      <c r="P472" s="69" t="s">
        <v>40</v>
      </c>
      <c r="Q472" s="59"/>
      <c r="R472" s="53" t="n">
        <f aca="false">YEAR(K472)</f>
        <v>2020</v>
      </c>
      <c r="S472" s="54" t="n">
        <f aca="false">IF($F472="CO",SUMIFS($M:$M,$A:$A,$A472)/COUNTIFS($A:$A,$A472,$F:$F,"CO"),0)</f>
        <v>0</v>
      </c>
    </row>
    <row r="473" customFormat="false" ht="25.5" hidden="false" customHeight="false" outlineLevel="0" collapsed="false">
      <c r="A473" s="66" t="s">
        <v>1918</v>
      </c>
      <c r="B473" s="64" t="n">
        <v>43826</v>
      </c>
      <c r="C473" s="310" t="s">
        <v>1919</v>
      </c>
      <c r="D473" s="66" t="s">
        <v>1920</v>
      </c>
      <c r="E473" s="53"/>
      <c r="F473" s="66" t="s">
        <v>24</v>
      </c>
      <c r="G473" s="84" t="s">
        <v>101</v>
      </c>
      <c r="H473" s="84" t="s">
        <v>102</v>
      </c>
      <c r="I473" s="66" t="s">
        <v>27</v>
      </c>
      <c r="J473" s="184" t="s">
        <v>564</v>
      </c>
      <c r="K473" s="64" t="n">
        <v>43865</v>
      </c>
      <c r="L473" s="64" t="n">
        <v>45692</v>
      </c>
      <c r="M473" s="88"/>
      <c r="N473" s="56" t="s">
        <v>231</v>
      </c>
      <c r="O473" s="59"/>
      <c r="P473" s="69" t="s">
        <v>40</v>
      </c>
      <c r="Q473" s="59"/>
      <c r="R473" s="59"/>
      <c r="S473" s="59"/>
    </row>
    <row r="474" customFormat="false" ht="25.5" hidden="false" customHeight="false" outlineLevel="0" collapsed="false">
      <c r="A474" s="125" t="s">
        <v>1921</v>
      </c>
      <c r="B474" s="250" t="n">
        <v>42531</v>
      </c>
      <c r="C474" s="311" t="s">
        <v>1922</v>
      </c>
      <c r="D474" s="53" t="s">
        <v>1923</v>
      </c>
      <c r="E474" s="53"/>
      <c r="F474" s="67" t="s">
        <v>24</v>
      </c>
      <c r="G474" s="53" t="s">
        <v>101</v>
      </c>
      <c r="H474" s="84" t="s">
        <v>865</v>
      </c>
      <c r="I474" s="67" t="s">
        <v>27</v>
      </c>
      <c r="J474" s="94" t="s">
        <v>158</v>
      </c>
      <c r="K474" s="64" t="n">
        <v>42551</v>
      </c>
      <c r="L474" s="64" t="n">
        <v>44377</v>
      </c>
      <c r="M474" s="88"/>
      <c r="N474" s="101" t="s">
        <v>47</v>
      </c>
      <c r="O474" s="59"/>
      <c r="P474" s="84" t="s">
        <v>40</v>
      </c>
      <c r="Q474" s="59"/>
      <c r="R474" s="59"/>
      <c r="S474" s="59"/>
    </row>
    <row r="475" customFormat="false" ht="26.25" hidden="false" customHeight="true" outlineLevel="0" collapsed="false">
      <c r="A475" s="48" t="s">
        <v>1924</v>
      </c>
      <c r="B475" s="312" t="n">
        <v>43236</v>
      </c>
      <c r="C475" s="313" t="s">
        <v>1925</v>
      </c>
      <c r="D475" s="48" t="s">
        <v>1226</v>
      </c>
      <c r="E475" s="48" t="s">
        <v>1926</v>
      </c>
      <c r="F475" s="49" t="s">
        <v>24</v>
      </c>
      <c r="G475" s="48" t="s">
        <v>73</v>
      </c>
      <c r="H475" s="266" t="s">
        <v>210</v>
      </c>
      <c r="I475" s="49" t="s">
        <v>1371</v>
      </c>
      <c r="J475" s="189" t="s">
        <v>1927</v>
      </c>
      <c r="K475" s="46" t="n">
        <v>43277</v>
      </c>
      <c r="L475" s="46" t="n">
        <v>43951</v>
      </c>
      <c r="M475" s="314" t="n">
        <v>966196.08</v>
      </c>
      <c r="N475" s="49" t="s">
        <v>213</v>
      </c>
      <c r="O475" s="52"/>
      <c r="P475" s="266" t="s">
        <v>323</v>
      </c>
      <c r="Q475" s="52"/>
      <c r="R475" s="53"/>
      <c r="S475" s="54"/>
    </row>
    <row r="476" customFormat="false" ht="25.5" hidden="false" customHeight="false" outlineLevel="0" collapsed="false">
      <c r="A476" s="66" t="s">
        <v>1924</v>
      </c>
      <c r="B476" s="64" t="n">
        <v>43236</v>
      </c>
      <c r="C476" s="218" t="s">
        <v>1925</v>
      </c>
      <c r="D476" s="53" t="s">
        <v>1226</v>
      </c>
      <c r="E476" s="53" t="s">
        <v>1926</v>
      </c>
      <c r="F476" s="67" t="s">
        <v>518</v>
      </c>
      <c r="G476" s="53" t="s">
        <v>73</v>
      </c>
      <c r="H476" s="84" t="s">
        <v>210</v>
      </c>
      <c r="I476" s="67" t="s">
        <v>1371</v>
      </c>
      <c r="J476" s="94" t="s">
        <v>1928</v>
      </c>
      <c r="K476" s="64" t="n">
        <v>43951</v>
      </c>
      <c r="L476" s="64" t="n">
        <v>44469</v>
      </c>
      <c r="M476" s="315" t="n">
        <v>99144</v>
      </c>
      <c r="N476" s="67" t="s">
        <v>213</v>
      </c>
      <c r="O476" s="59"/>
      <c r="P476" s="84" t="s">
        <v>323</v>
      </c>
      <c r="Q476" s="59"/>
      <c r="R476" s="59"/>
      <c r="S476" s="59"/>
    </row>
    <row r="477" customFormat="false" ht="25.5" hidden="false" customHeight="false" outlineLevel="0" collapsed="false">
      <c r="A477" s="87" t="s">
        <v>1929</v>
      </c>
      <c r="B477" s="95" t="n">
        <v>41956</v>
      </c>
      <c r="C477" s="94" t="s">
        <v>1930</v>
      </c>
      <c r="D477" s="53" t="s">
        <v>1226</v>
      </c>
      <c r="E477" s="53" t="s">
        <v>1931</v>
      </c>
      <c r="F477" s="67" t="s">
        <v>24</v>
      </c>
      <c r="G477" s="84" t="s">
        <v>363</v>
      </c>
      <c r="H477" s="95" t="s">
        <v>1932</v>
      </c>
      <c r="I477" s="95" t="s">
        <v>996</v>
      </c>
      <c r="J477" s="94" t="s">
        <v>1933</v>
      </c>
      <c r="K477" s="95" t="n">
        <v>41975</v>
      </c>
      <c r="L477" s="95" t="n">
        <v>43748</v>
      </c>
      <c r="M477" s="163" t="n">
        <v>10214005.68</v>
      </c>
      <c r="N477" s="67" t="s">
        <v>1934</v>
      </c>
      <c r="O477" s="95" t="s">
        <v>1935</v>
      </c>
      <c r="P477" s="81" t="s">
        <v>30</v>
      </c>
      <c r="Q477" s="67"/>
      <c r="R477" s="53" t="n">
        <f aca="false">YEAR(K477)</f>
        <v>2014</v>
      </c>
      <c r="S477" s="54" t="n">
        <f aca="false">IF($F477="CO",SUMIFS($M:$M,$A:$A,$A477)/COUNTIFS($A:$A,$A477,$F:$F,"CO"),0)</f>
        <v>10214005.68</v>
      </c>
    </row>
    <row r="478" customFormat="false" ht="25.5" hidden="false" customHeight="false" outlineLevel="0" collapsed="false">
      <c r="A478" s="87" t="s">
        <v>1929</v>
      </c>
      <c r="B478" s="95" t="n">
        <v>41956</v>
      </c>
      <c r="C478" s="94" t="s">
        <v>1930</v>
      </c>
      <c r="D478" s="53" t="s">
        <v>1226</v>
      </c>
      <c r="E478" s="53" t="s">
        <v>1931</v>
      </c>
      <c r="F478" s="67" t="s">
        <v>518</v>
      </c>
      <c r="G478" s="84" t="s">
        <v>363</v>
      </c>
      <c r="H478" s="95" t="s">
        <v>1932</v>
      </c>
      <c r="I478" s="95" t="s">
        <v>996</v>
      </c>
      <c r="J478" s="94" t="s">
        <v>1936</v>
      </c>
      <c r="K478" s="95" t="n">
        <v>41975</v>
      </c>
      <c r="L478" s="95" t="n">
        <v>43748</v>
      </c>
      <c r="M478" s="163"/>
      <c r="N478" s="95" t="s">
        <v>1937</v>
      </c>
      <c r="O478" s="95" t="s">
        <v>1938</v>
      </c>
      <c r="P478" s="81" t="s">
        <v>30</v>
      </c>
      <c r="Q478" s="67"/>
      <c r="R478" s="53" t="n">
        <f aca="false">YEAR(K478)</f>
        <v>2014</v>
      </c>
      <c r="S478" s="54" t="n">
        <f aca="false">IF($F478="CO",SUMIFS($M:$M,$A:$A,$A478)/COUNTIFS($A:$A,$A478,$F:$F,"CO"),0)</f>
        <v>0</v>
      </c>
    </row>
    <row r="479" customFormat="false" ht="51" hidden="false" customHeight="false" outlineLevel="0" collapsed="false">
      <c r="A479" s="87" t="s">
        <v>1929</v>
      </c>
      <c r="B479" s="95" t="n">
        <v>41956</v>
      </c>
      <c r="C479" s="94" t="s">
        <v>1930</v>
      </c>
      <c r="D479" s="53" t="s">
        <v>1226</v>
      </c>
      <c r="E479" s="53" t="s">
        <v>1931</v>
      </c>
      <c r="F479" s="67" t="s">
        <v>519</v>
      </c>
      <c r="G479" s="84" t="s">
        <v>363</v>
      </c>
      <c r="H479" s="95" t="s">
        <v>1932</v>
      </c>
      <c r="I479" s="95" t="s">
        <v>996</v>
      </c>
      <c r="J479" s="94" t="s">
        <v>1939</v>
      </c>
      <c r="K479" s="95" t="n">
        <v>42233</v>
      </c>
      <c r="L479" s="95" t="n">
        <v>43748</v>
      </c>
      <c r="M479" s="163"/>
      <c r="N479" s="67" t="s">
        <v>1940</v>
      </c>
      <c r="O479" s="81" t="s">
        <v>1941</v>
      </c>
      <c r="P479" s="81" t="s">
        <v>30</v>
      </c>
      <c r="Q479" s="67"/>
      <c r="R479" s="53" t="n">
        <f aca="false">YEAR(K479)</f>
        <v>2015</v>
      </c>
      <c r="S479" s="54" t="n">
        <f aca="false">IF($F479="CO",SUMIFS($M:$M,$A:$A,$A479)/COUNTIFS($A:$A,$A479,$F:$F,"CO"),0)</f>
        <v>0</v>
      </c>
    </row>
    <row r="480" customFormat="false" ht="76.5" hidden="false" customHeight="false" outlineLevel="0" collapsed="false">
      <c r="A480" s="67" t="s">
        <v>1929</v>
      </c>
      <c r="B480" s="95" t="n">
        <v>41956</v>
      </c>
      <c r="C480" s="94" t="s">
        <v>1930</v>
      </c>
      <c r="D480" s="53" t="s">
        <v>1226</v>
      </c>
      <c r="E480" s="53" t="s">
        <v>1931</v>
      </c>
      <c r="F480" s="67" t="s">
        <v>1804</v>
      </c>
      <c r="G480" s="84" t="s">
        <v>363</v>
      </c>
      <c r="H480" s="95" t="s">
        <v>1932</v>
      </c>
      <c r="I480" s="95" t="s">
        <v>996</v>
      </c>
      <c r="J480" s="94" t="s">
        <v>1942</v>
      </c>
      <c r="K480" s="95" t="n">
        <v>42548</v>
      </c>
      <c r="L480" s="95" t="n">
        <v>43748</v>
      </c>
      <c r="M480" s="163"/>
      <c r="N480" s="67" t="s">
        <v>1940</v>
      </c>
      <c r="O480" s="81" t="s">
        <v>1943</v>
      </c>
      <c r="P480" s="81" t="s">
        <v>30</v>
      </c>
      <c r="Q480" s="67"/>
      <c r="R480" s="53" t="n">
        <f aca="false">YEAR(K480)</f>
        <v>2016</v>
      </c>
      <c r="S480" s="54" t="n">
        <f aca="false">IF($F480="CO",SUMIFS($M:$M,$A:$A,$A480)/COUNTIFS($A:$A,$A480,$F:$F,"CO"),0)</f>
        <v>0</v>
      </c>
    </row>
    <row r="481" customFormat="false" ht="25.5" hidden="false" customHeight="false" outlineLevel="0" collapsed="false">
      <c r="A481" s="67" t="s">
        <v>1929</v>
      </c>
      <c r="B481" s="95" t="n">
        <v>41956</v>
      </c>
      <c r="C481" s="94" t="s">
        <v>1930</v>
      </c>
      <c r="D481" s="53" t="s">
        <v>1226</v>
      </c>
      <c r="E481" s="53" t="s">
        <v>1931</v>
      </c>
      <c r="F481" s="67" t="s">
        <v>1806</v>
      </c>
      <c r="G481" s="84" t="s">
        <v>363</v>
      </c>
      <c r="H481" s="95" t="s">
        <v>1932</v>
      </c>
      <c r="I481" s="95" t="s">
        <v>996</v>
      </c>
      <c r="J481" s="94" t="s">
        <v>1944</v>
      </c>
      <c r="K481" s="95" t="n">
        <v>43704</v>
      </c>
      <c r="L481" s="95" t="n">
        <v>44479</v>
      </c>
      <c r="M481" s="163"/>
      <c r="N481" s="67" t="s">
        <v>1940</v>
      </c>
      <c r="O481" s="81" t="s">
        <v>1943</v>
      </c>
      <c r="P481" s="81" t="s">
        <v>30</v>
      </c>
      <c r="Q481" s="67"/>
      <c r="R481" s="53" t="n">
        <f aca="false">YEAR(K481)</f>
        <v>2019</v>
      </c>
      <c r="S481" s="54" t="n">
        <f aca="false">IF($F481="CO",SUMIFS($M:$M,$A:$A,$A481)/COUNTIFS($A:$A,$A481,$F:$F,"CO"),0)</f>
        <v>0</v>
      </c>
    </row>
    <row r="482" customFormat="false" ht="38.25" hidden="false" customHeight="false" outlineLevel="0" collapsed="false">
      <c r="A482" s="69" t="s">
        <v>1945</v>
      </c>
      <c r="B482" s="64" t="n">
        <v>43829</v>
      </c>
      <c r="C482" s="195" t="s">
        <v>1946</v>
      </c>
      <c r="D482" s="53" t="s">
        <v>1226</v>
      </c>
      <c r="E482" s="59"/>
      <c r="F482" s="69" t="s">
        <v>24</v>
      </c>
      <c r="G482" s="66" t="s">
        <v>35</v>
      </c>
      <c r="H482" s="81" t="s">
        <v>1947</v>
      </c>
      <c r="I482" s="69" t="s">
        <v>590</v>
      </c>
      <c r="J482" s="139" t="s">
        <v>1948</v>
      </c>
      <c r="K482" s="64" t="n">
        <v>43987</v>
      </c>
      <c r="L482" s="64" t="n">
        <v>44227</v>
      </c>
      <c r="M482" s="138" t="n">
        <v>367500</v>
      </c>
      <c r="N482" s="69" t="s">
        <v>1949</v>
      </c>
      <c r="O482" s="53" t="s">
        <v>1950</v>
      </c>
      <c r="P482" s="69" t="s">
        <v>30</v>
      </c>
      <c r="Q482" s="59"/>
      <c r="R482" s="59"/>
      <c r="S482" s="59"/>
    </row>
    <row r="483" customFormat="false" ht="38.25" hidden="false" customHeight="false" outlineLevel="0" collapsed="false">
      <c r="A483" s="69" t="s">
        <v>1945</v>
      </c>
      <c r="B483" s="64" t="n">
        <v>43829</v>
      </c>
      <c r="C483" s="195" t="s">
        <v>1946</v>
      </c>
      <c r="D483" s="53" t="s">
        <v>1226</v>
      </c>
      <c r="E483" s="59"/>
      <c r="F483" s="69" t="s">
        <v>518</v>
      </c>
      <c r="G483" s="66" t="s">
        <v>35</v>
      </c>
      <c r="H483" s="81" t="s">
        <v>1947</v>
      </c>
      <c r="I483" s="69" t="s">
        <v>590</v>
      </c>
      <c r="J483" s="139" t="s">
        <v>1951</v>
      </c>
      <c r="K483" s="64" t="n">
        <v>44165</v>
      </c>
      <c r="L483" s="64" t="n">
        <v>44227</v>
      </c>
      <c r="M483" s="138" t="n">
        <v>17850</v>
      </c>
      <c r="N483" s="69" t="s">
        <v>1949</v>
      </c>
      <c r="O483" s="53" t="s">
        <v>1950</v>
      </c>
      <c r="P483" s="69" t="s">
        <v>30</v>
      </c>
      <c r="Q483" s="59"/>
      <c r="R483" s="59"/>
      <c r="S483" s="59"/>
    </row>
    <row r="484" customFormat="false" ht="51" hidden="false" customHeight="false" outlineLevel="0" collapsed="false">
      <c r="A484" s="67" t="s">
        <v>1952</v>
      </c>
      <c r="B484" s="91" t="n">
        <v>41219</v>
      </c>
      <c r="C484" s="82" t="s">
        <v>1953</v>
      </c>
      <c r="D484" s="81" t="s">
        <v>1226</v>
      </c>
      <c r="E484" s="66" t="s">
        <v>1954</v>
      </c>
      <c r="F484" s="67" t="s">
        <v>24</v>
      </c>
      <c r="G484" s="67" t="s">
        <v>25</v>
      </c>
      <c r="H484" s="67" t="s">
        <v>1955</v>
      </c>
      <c r="I484" s="91" t="s">
        <v>1021</v>
      </c>
      <c r="J484" s="82" t="s">
        <v>1956</v>
      </c>
      <c r="K484" s="95" t="n">
        <v>41239</v>
      </c>
      <c r="L484" s="95" t="n">
        <v>42129</v>
      </c>
      <c r="M484" s="75" t="n">
        <v>8332500</v>
      </c>
      <c r="N484" s="67" t="s">
        <v>1957</v>
      </c>
      <c r="O484" s="67" t="s">
        <v>1958</v>
      </c>
      <c r="P484" s="81" t="s">
        <v>30</v>
      </c>
      <c r="Q484" s="73"/>
      <c r="R484" s="69" t="n">
        <f aca="false">YEAR(K484)</f>
        <v>2012</v>
      </c>
      <c r="S484" s="163" t="n">
        <v>25000</v>
      </c>
    </row>
    <row r="485" customFormat="false" ht="51" hidden="false" customHeight="false" outlineLevel="0" collapsed="false">
      <c r="A485" s="67" t="s">
        <v>1952</v>
      </c>
      <c r="B485" s="91" t="n">
        <v>41219</v>
      </c>
      <c r="C485" s="82" t="s">
        <v>1959</v>
      </c>
      <c r="D485" s="66" t="s">
        <v>1226</v>
      </c>
      <c r="E485" s="66" t="s">
        <v>1954</v>
      </c>
      <c r="F485" s="67" t="s">
        <v>518</v>
      </c>
      <c r="G485" s="67" t="s">
        <v>25</v>
      </c>
      <c r="H485" s="95" t="s">
        <v>1955</v>
      </c>
      <c r="I485" s="81" t="s">
        <v>1021</v>
      </c>
      <c r="J485" s="82" t="s">
        <v>1960</v>
      </c>
      <c r="K485" s="91" t="n">
        <v>41260</v>
      </c>
      <c r="L485" s="95" t="n">
        <v>42129</v>
      </c>
      <c r="M485" s="75" t="n">
        <v>260557.23</v>
      </c>
      <c r="N485" s="67" t="s">
        <v>1957</v>
      </c>
      <c r="O485" s="67" t="s">
        <v>1958</v>
      </c>
      <c r="P485" s="81" t="s">
        <v>30</v>
      </c>
      <c r="Q485" s="81"/>
      <c r="R485" s="66" t="n">
        <f aca="false">YEAR(K485)</f>
        <v>2012</v>
      </c>
      <c r="S485" s="75" t="n">
        <v>25000</v>
      </c>
    </row>
    <row r="486" customFormat="false" ht="51" hidden="false" customHeight="false" outlineLevel="0" collapsed="false">
      <c r="A486" s="67" t="s">
        <v>1952</v>
      </c>
      <c r="B486" s="91" t="n">
        <v>41219</v>
      </c>
      <c r="C486" s="82" t="s">
        <v>1961</v>
      </c>
      <c r="D486" s="66" t="s">
        <v>1226</v>
      </c>
      <c r="E486" s="66" t="s">
        <v>1954</v>
      </c>
      <c r="F486" s="67" t="s">
        <v>519</v>
      </c>
      <c r="G486" s="67" t="s">
        <v>25</v>
      </c>
      <c r="H486" s="95" t="s">
        <v>1955</v>
      </c>
      <c r="I486" s="81" t="s">
        <v>1021</v>
      </c>
      <c r="J486" s="241" t="s">
        <v>1962</v>
      </c>
      <c r="K486" s="91" t="n">
        <v>42128</v>
      </c>
      <c r="L486" s="95" t="n">
        <v>43044</v>
      </c>
      <c r="M486" s="75"/>
      <c r="N486" s="67" t="s">
        <v>1957</v>
      </c>
      <c r="O486" s="67" t="s">
        <v>1958</v>
      </c>
      <c r="P486" s="81" t="s">
        <v>30</v>
      </c>
      <c r="Q486" s="81"/>
      <c r="R486" s="66" t="n">
        <f aca="false">YEAR(K486)</f>
        <v>2015</v>
      </c>
      <c r="S486" s="124" t="n">
        <f aca="false">IF($F486="CO",SUMIFS($M:$M,$A:$A,$A486)/COUNTIFS($A:$A,$A486,$F:$F,"CO"),0)</f>
        <v>0</v>
      </c>
    </row>
    <row r="487" customFormat="false" ht="51" hidden="false" customHeight="false" outlineLevel="0" collapsed="false">
      <c r="A487" s="67" t="s">
        <v>1952</v>
      </c>
      <c r="B487" s="91" t="n">
        <v>41219</v>
      </c>
      <c r="C487" s="82" t="s">
        <v>1963</v>
      </c>
      <c r="D487" s="66" t="s">
        <v>1226</v>
      </c>
      <c r="E487" s="66" t="s">
        <v>1954</v>
      </c>
      <c r="F487" s="67" t="s">
        <v>1804</v>
      </c>
      <c r="G487" s="67" t="s">
        <v>25</v>
      </c>
      <c r="H487" s="95" t="s">
        <v>1955</v>
      </c>
      <c r="I487" s="81" t="s">
        <v>1021</v>
      </c>
      <c r="J487" s="82" t="s">
        <v>1964</v>
      </c>
      <c r="K487" s="91" t="n">
        <v>42842</v>
      </c>
      <c r="L487" s="95" t="n">
        <v>43957</v>
      </c>
      <c r="M487" s="75"/>
      <c r="N487" s="67" t="s">
        <v>1957</v>
      </c>
      <c r="O487" s="67" t="s">
        <v>1958</v>
      </c>
      <c r="P487" s="81" t="s">
        <v>30</v>
      </c>
      <c r="Q487" s="81"/>
      <c r="R487" s="66" t="n">
        <f aca="false">YEAR(K487)</f>
        <v>2017</v>
      </c>
      <c r="S487" s="124" t="n">
        <f aca="false">IF($F487="CO",SUMIFS($M:$M,$A:$A,$A487)/COUNTIFS($A:$A,$A487,$F:$F,"CO"),0)</f>
        <v>0</v>
      </c>
    </row>
    <row r="488" customFormat="false" ht="51" hidden="false" customHeight="false" outlineLevel="0" collapsed="false">
      <c r="A488" s="67" t="s">
        <v>1952</v>
      </c>
      <c r="B488" s="91" t="n">
        <v>41219</v>
      </c>
      <c r="C488" s="94" t="s">
        <v>1963</v>
      </c>
      <c r="D488" s="66" t="s">
        <v>1226</v>
      </c>
      <c r="E488" s="53" t="s">
        <v>1954</v>
      </c>
      <c r="F488" s="67" t="s">
        <v>1806</v>
      </c>
      <c r="G488" s="67" t="s">
        <v>25</v>
      </c>
      <c r="H488" s="95" t="s">
        <v>1955</v>
      </c>
      <c r="I488" s="81" t="s">
        <v>1021</v>
      </c>
      <c r="J488" s="94" t="s">
        <v>1965</v>
      </c>
      <c r="K488" s="91" t="n">
        <v>43957</v>
      </c>
      <c r="L488" s="95" t="n">
        <v>44383</v>
      </c>
      <c r="M488" s="65"/>
      <c r="N488" s="67" t="s">
        <v>1957</v>
      </c>
      <c r="O488" s="67" t="s">
        <v>1958</v>
      </c>
      <c r="P488" s="81" t="s">
        <v>30</v>
      </c>
      <c r="Q488" s="81"/>
      <c r="R488" s="53" t="n">
        <f aca="false">YEAR(K488)</f>
        <v>2020</v>
      </c>
      <c r="S488" s="54" t="n">
        <f aca="false">IF($F488="CO",SUMIFS($M:$M,$A:$A,$A488)/COUNTIFS($A:$A,$A488,$F:$F,"CO"),0)</f>
        <v>0</v>
      </c>
    </row>
    <row r="489" customFormat="false" ht="51" hidden="false" customHeight="false" outlineLevel="0" collapsed="false">
      <c r="A489" s="67" t="s">
        <v>1952</v>
      </c>
      <c r="B489" s="91" t="n">
        <v>41219</v>
      </c>
      <c r="C489" s="94" t="s">
        <v>1963</v>
      </c>
      <c r="D489" s="66" t="s">
        <v>1226</v>
      </c>
      <c r="E489" s="53" t="s">
        <v>1954</v>
      </c>
      <c r="F489" s="67" t="s">
        <v>1966</v>
      </c>
      <c r="G489" s="67" t="s">
        <v>25</v>
      </c>
      <c r="H489" s="95" t="s">
        <v>1955</v>
      </c>
      <c r="I489" s="81" t="s">
        <v>1021</v>
      </c>
      <c r="J489" s="94" t="s">
        <v>1967</v>
      </c>
      <c r="K489" s="91" t="n">
        <v>44018</v>
      </c>
      <c r="L489" s="95" t="n">
        <v>44743</v>
      </c>
      <c r="M489" s="65"/>
      <c r="N489" s="101" t="s">
        <v>1957</v>
      </c>
      <c r="O489" s="67" t="s">
        <v>1958</v>
      </c>
      <c r="P489" s="81" t="s">
        <v>30</v>
      </c>
      <c r="Q489" s="81"/>
      <c r="R489" s="53" t="n">
        <f aca="false">YEAR(K489)</f>
        <v>2020</v>
      </c>
      <c r="S489" s="54" t="n">
        <f aca="false">IF($F489="CO",SUMIFS($M:$M,$A:$A,$A489)/COUNTIFS($A:$A,$A489,$F:$F,"CO"),0)</f>
        <v>0</v>
      </c>
    </row>
    <row r="490" customFormat="false" ht="51" hidden="false" customHeight="false" outlineLevel="0" collapsed="false">
      <c r="A490" s="130" t="s">
        <v>1968</v>
      </c>
      <c r="B490" s="316" t="n">
        <v>32993</v>
      </c>
      <c r="C490" s="317" t="s">
        <v>1969</v>
      </c>
      <c r="D490" s="127" t="s">
        <v>1226</v>
      </c>
      <c r="E490" s="248"/>
      <c r="F490" s="318" t="s">
        <v>24</v>
      </c>
      <c r="G490" s="131"/>
      <c r="H490" s="318"/>
      <c r="I490" s="316" t="s">
        <v>996</v>
      </c>
      <c r="J490" s="132" t="s">
        <v>1970</v>
      </c>
      <c r="K490" s="318" t="n">
        <v>29157</v>
      </c>
      <c r="L490" s="67" t="s">
        <v>943</v>
      </c>
      <c r="M490" s="319"/>
      <c r="N490" s="67" t="s">
        <v>1971</v>
      </c>
      <c r="O490" s="320"/>
      <c r="P490" s="131" t="s">
        <v>177</v>
      </c>
      <c r="Q490" s="130"/>
      <c r="R490" s="53" t="n">
        <v>2019</v>
      </c>
      <c r="S490" s="54"/>
    </row>
    <row r="491" customFormat="false" ht="51" hidden="false" customHeight="false" outlineLevel="0" collapsed="false">
      <c r="A491" s="130" t="s">
        <v>1968</v>
      </c>
      <c r="B491" s="316" t="n">
        <v>32993</v>
      </c>
      <c r="C491" s="317" t="s">
        <v>1969</v>
      </c>
      <c r="D491" s="127" t="s">
        <v>1226</v>
      </c>
      <c r="E491" s="248"/>
      <c r="F491" s="318" t="s">
        <v>518</v>
      </c>
      <c r="G491" s="131"/>
      <c r="H491" s="318"/>
      <c r="I491" s="316" t="s">
        <v>996</v>
      </c>
      <c r="J491" s="132" t="s">
        <v>1972</v>
      </c>
      <c r="K491" s="318" t="n">
        <v>29357</v>
      </c>
      <c r="L491" s="67" t="s">
        <v>943</v>
      </c>
      <c r="M491" s="321"/>
      <c r="N491" s="248"/>
      <c r="O491" s="248"/>
      <c r="P491" s="130" t="s">
        <v>30</v>
      </c>
      <c r="Q491" s="130"/>
      <c r="R491" s="53" t="n">
        <f aca="false">YEAR(K491)</f>
        <v>1980</v>
      </c>
      <c r="S491" s="54" t="n">
        <f aca="false">IF($F491="CO",SUMIFS($M:$M,$A:$A,$A491)/COUNTIFS($A:$A,$A491,$F:$F,"CO"),0)</f>
        <v>0</v>
      </c>
    </row>
    <row r="492" customFormat="false" ht="51" hidden="false" customHeight="false" outlineLevel="0" collapsed="false">
      <c r="A492" s="130" t="s">
        <v>1968</v>
      </c>
      <c r="B492" s="316" t="n">
        <v>32993</v>
      </c>
      <c r="C492" s="317" t="s">
        <v>1969</v>
      </c>
      <c r="D492" s="127" t="s">
        <v>1226</v>
      </c>
      <c r="E492" s="248"/>
      <c r="F492" s="318" t="s">
        <v>519</v>
      </c>
      <c r="G492" s="131"/>
      <c r="H492" s="318"/>
      <c r="I492" s="316" t="s">
        <v>996</v>
      </c>
      <c r="J492" s="132" t="s">
        <v>1973</v>
      </c>
      <c r="K492" s="318" t="n">
        <v>29763</v>
      </c>
      <c r="L492" s="67" t="s">
        <v>943</v>
      </c>
      <c r="M492" s="322"/>
      <c r="N492" s="248"/>
      <c r="O492" s="248"/>
      <c r="P492" s="130" t="s">
        <v>30</v>
      </c>
      <c r="Q492" s="130"/>
      <c r="R492" s="53" t="n">
        <f aca="false">YEAR(K492)</f>
        <v>1981</v>
      </c>
      <c r="S492" s="54" t="n">
        <f aca="false">IF($F492="CO",SUMIFS($M:$M,$A:$A,$A492)/COUNTIFS($A:$A,$A492,$F:$F,"CO"),0)</f>
        <v>0</v>
      </c>
    </row>
    <row r="493" customFormat="false" ht="25.5" hidden="false" customHeight="false" outlineLevel="0" collapsed="false">
      <c r="A493" s="130" t="s">
        <v>1968</v>
      </c>
      <c r="B493" s="316" t="n">
        <v>32993</v>
      </c>
      <c r="C493" s="317" t="s">
        <v>1969</v>
      </c>
      <c r="D493" s="127" t="s">
        <v>1226</v>
      </c>
      <c r="E493" s="248"/>
      <c r="F493" s="318" t="s">
        <v>1804</v>
      </c>
      <c r="G493" s="131"/>
      <c r="H493" s="318"/>
      <c r="I493" s="316" t="s">
        <v>996</v>
      </c>
      <c r="J493" s="132" t="s">
        <v>1974</v>
      </c>
      <c r="K493" s="318" t="n">
        <v>32940</v>
      </c>
      <c r="L493" s="67" t="s">
        <v>943</v>
      </c>
      <c r="M493" s="322"/>
      <c r="N493" s="248"/>
      <c r="O493" s="248"/>
      <c r="P493" s="130" t="s">
        <v>30</v>
      </c>
      <c r="Q493" s="130"/>
      <c r="R493" s="53" t="n">
        <f aca="false">YEAR(K493)</f>
        <v>1990</v>
      </c>
      <c r="S493" s="54" t="n">
        <f aca="false">IF($F493="CO",SUMIFS($M:$M,$A:$A,$A493)/COUNTIFS($A:$A,$A493,$F:$F,"CO"),0)</f>
        <v>0</v>
      </c>
    </row>
    <row r="494" customFormat="false" ht="25.5" hidden="false" customHeight="false" outlineLevel="0" collapsed="false">
      <c r="A494" s="130" t="s">
        <v>1968</v>
      </c>
      <c r="B494" s="316" t="n">
        <v>32993</v>
      </c>
      <c r="C494" s="317" t="s">
        <v>1969</v>
      </c>
      <c r="D494" s="127" t="s">
        <v>1226</v>
      </c>
      <c r="E494" s="248"/>
      <c r="F494" s="318" t="s">
        <v>1806</v>
      </c>
      <c r="G494" s="131"/>
      <c r="H494" s="318"/>
      <c r="I494" s="316" t="s">
        <v>996</v>
      </c>
      <c r="J494" s="132" t="s">
        <v>1975</v>
      </c>
      <c r="K494" s="318" t="n">
        <v>35796</v>
      </c>
      <c r="L494" s="67" t="s">
        <v>943</v>
      </c>
      <c r="M494" s="322"/>
      <c r="N494" s="248"/>
      <c r="O494" s="248"/>
      <c r="P494" s="130" t="s">
        <v>30</v>
      </c>
      <c r="Q494" s="130"/>
      <c r="R494" s="53" t="n">
        <f aca="false">YEAR(K494)</f>
        <v>1998</v>
      </c>
      <c r="S494" s="54" t="n">
        <f aca="false">IF($F494="CO",SUMIFS($M:$M,$A:$A,$A494)/COUNTIFS($A:$A,$A494,$F:$F,"CO"),0)</f>
        <v>0</v>
      </c>
    </row>
    <row r="495" customFormat="false" ht="25.5" hidden="false" customHeight="false" outlineLevel="0" collapsed="false">
      <c r="A495" s="130" t="s">
        <v>1968</v>
      </c>
      <c r="B495" s="316" t="n">
        <v>32993</v>
      </c>
      <c r="C495" s="317" t="s">
        <v>1969</v>
      </c>
      <c r="D495" s="127" t="s">
        <v>1226</v>
      </c>
      <c r="E495" s="248"/>
      <c r="F495" s="318" t="s">
        <v>1966</v>
      </c>
      <c r="G495" s="131"/>
      <c r="H495" s="318"/>
      <c r="I495" s="316" t="s">
        <v>996</v>
      </c>
      <c r="J495" s="132" t="s">
        <v>1976</v>
      </c>
      <c r="K495" s="318" t="n">
        <v>37813</v>
      </c>
      <c r="L495" s="67" t="s">
        <v>943</v>
      </c>
      <c r="M495" s="322"/>
      <c r="N495" s="248"/>
      <c r="O495" s="248"/>
      <c r="P495" s="130" t="s">
        <v>30</v>
      </c>
      <c r="Q495" s="130"/>
      <c r="R495" s="53" t="n">
        <f aca="false">YEAR(K495)</f>
        <v>2003</v>
      </c>
      <c r="S495" s="54" t="n">
        <f aca="false">IF($F495="CO",SUMIFS($M:$M,$A:$A,$A495)/COUNTIFS($A:$A,$A495,$F:$F,"CO"),0)</f>
        <v>0</v>
      </c>
    </row>
    <row r="496" customFormat="false" ht="25.5" hidden="false" customHeight="false" outlineLevel="0" collapsed="false">
      <c r="A496" s="130" t="s">
        <v>1977</v>
      </c>
      <c r="B496" s="91" t="n">
        <v>40889</v>
      </c>
      <c r="C496" s="218" t="s">
        <v>1978</v>
      </c>
      <c r="D496" s="53" t="s">
        <v>1226</v>
      </c>
      <c r="E496" s="95" t="s">
        <v>1979</v>
      </c>
      <c r="F496" s="95" t="s">
        <v>24</v>
      </c>
      <c r="G496" s="87" t="s">
        <v>25</v>
      </c>
      <c r="H496" s="95" t="s">
        <v>25</v>
      </c>
      <c r="I496" s="91" t="s">
        <v>1021</v>
      </c>
      <c r="J496" s="94" t="s">
        <v>1980</v>
      </c>
      <c r="K496" s="95" t="n">
        <v>40897</v>
      </c>
      <c r="L496" s="95" t="n">
        <v>41639</v>
      </c>
      <c r="M496" s="323" t="n">
        <v>7933026</v>
      </c>
      <c r="N496" s="67" t="s">
        <v>1981</v>
      </c>
      <c r="O496" s="67" t="s">
        <v>1958</v>
      </c>
      <c r="P496" s="67" t="s">
        <v>30</v>
      </c>
      <c r="Q496" s="67"/>
      <c r="R496" s="53" t="n">
        <f aca="false">YEAR(K496)</f>
        <v>2011</v>
      </c>
      <c r="S496" s="54" t="n">
        <f aca="false">IF($F496="CO",SUMIFS($M:$M,$A:$A,$A496)/COUNTIFS($A:$A,$A496,$F:$F,"CO"),0)</f>
        <v>10670043.02</v>
      </c>
    </row>
    <row r="497" customFormat="false" ht="85.5" hidden="false" customHeight="true" outlineLevel="0" collapsed="false">
      <c r="A497" s="87" t="s">
        <v>1977</v>
      </c>
      <c r="B497" s="91" t="n">
        <v>40889</v>
      </c>
      <c r="C497" s="218" t="s">
        <v>1978</v>
      </c>
      <c r="D497" s="53" t="s">
        <v>1226</v>
      </c>
      <c r="E497" s="95" t="s">
        <v>1979</v>
      </c>
      <c r="F497" s="95" t="s">
        <v>518</v>
      </c>
      <c r="G497" s="87" t="s">
        <v>25</v>
      </c>
      <c r="H497" s="95" t="s">
        <v>25</v>
      </c>
      <c r="I497" s="91" t="s">
        <v>1021</v>
      </c>
      <c r="J497" s="94" t="s">
        <v>1982</v>
      </c>
      <c r="K497" s="95" t="n">
        <v>41577</v>
      </c>
      <c r="L497" s="95" t="n">
        <v>42369</v>
      </c>
      <c r="M497" s="323"/>
      <c r="N497" s="67" t="s">
        <v>1981</v>
      </c>
      <c r="O497" s="67" t="s">
        <v>1958</v>
      </c>
      <c r="P497" s="67" t="s">
        <v>30</v>
      </c>
      <c r="Q497" s="67"/>
      <c r="R497" s="53" t="n">
        <f aca="false">YEAR(K497)</f>
        <v>2013</v>
      </c>
      <c r="S497" s="54" t="n">
        <f aca="false">IF($F497="CO",SUMIFS($M:$M,$A:$A,$A497)/COUNTIFS($A:$A,$A497,$F:$F,"CO"),0)</f>
        <v>0</v>
      </c>
    </row>
    <row r="498" customFormat="false" ht="25.5" hidden="false" customHeight="false" outlineLevel="0" collapsed="false">
      <c r="A498" s="87" t="s">
        <v>1977</v>
      </c>
      <c r="B498" s="91" t="n">
        <v>40889</v>
      </c>
      <c r="C498" s="218" t="s">
        <v>1978</v>
      </c>
      <c r="D498" s="53" t="s">
        <v>1226</v>
      </c>
      <c r="E498" s="95" t="s">
        <v>1979</v>
      </c>
      <c r="F498" s="95" t="s">
        <v>519</v>
      </c>
      <c r="G498" s="87" t="s">
        <v>25</v>
      </c>
      <c r="H498" s="95" t="s">
        <v>25</v>
      </c>
      <c r="I498" s="91" t="s">
        <v>1021</v>
      </c>
      <c r="J498" s="94" t="s">
        <v>1983</v>
      </c>
      <c r="K498" s="95" t="n">
        <v>41603</v>
      </c>
      <c r="L498" s="95" t="n">
        <v>42369</v>
      </c>
      <c r="M498" s="324" t="n">
        <v>2034017.02</v>
      </c>
      <c r="N498" s="67" t="s">
        <v>1981</v>
      </c>
      <c r="O498" s="67" t="s">
        <v>1958</v>
      </c>
      <c r="P498" s="67" t="s">
        <v>30</v>
      </c>
      <c r="Q498" s="67"/>
      <c r="R498" s="53" t="n">
        <v>2019</v>
      </c>
      <c r="S498" s="59"/>
      <c r="AX498" s="325"/>
      <c r="AY498" s="325"/>
      <c r="AZ498" s="325"/>
      <c r="BA498" s="325"/>
      <c r="BB498" s="325"/>
      <c r="BC498" s="325"/>
      <c r="BD498" s="325"/>
      <c r="BE498" s="325"/>
      <c r="BF498" s="325"/>
      <c r="BG498" s="325"/>
      <c r="BH498" s="325"/>
      <c r="BI498" s="325"/>
      <c r="BJ498" s="325"/>
      <c r="BK498" s="325"/>
      <c r="BL498" s="325"/>
      <c r="BM498" s="325"/>
      <c r="BN498" s="325"/>
      <c r="BO498" s="325"/>
      <c r="BP498" s="325"/>
      <c r="BQ498" s="325"/>
      <c r="BR498" s="325"/>
      <c r="BS498" s="325"/>
      <c r="BT498" s="325"/>
      <c r="BU498" s="325"/>
      <c r="BV498" s="325"/>
      <c r="BW498" s="325"/>
      <c r="BX498" s="325"/>
      <c r="BY498" s="325"/>
      <c r="BZ498" s="325"/>
      <c r="CA498" s="325"/>
      <c r="CB498" s="325"/>
      <c r="CC498" s="325"/>
      <c r="CD498" s="325"/>
      <c r="CE498" s="325"/>
      <c r="CF498" s="325"/>
      <c r="CG498" s="325"/>
      <c r="CH498" s="325"/>
      <c r="CI498" s="325"/>
      <c r="CJ498" s="325"/>
      <c r="CK498" s="325"/>
      <c r="CL498" s="325"/>
      <c r="CM498" s="325"/>
      <c r="CN498" s="325"/>
      <c r="CO498" s="325"/>
      <c r="CP498" s="325"/>
      <c r="CQ498" s="325"/>
      <c r="CR498" s="325"/>
      <c r="CS498" s="325"/>
      <c r="CT498" s="325"/>
      <c r="CU498" s="325"/>
      <c r="CV498" s="325"/>
      <c r="CW498" s="325"/>
      <c r="CX498" s="325"/>
      <c r="CY498" s="325"/>
      <c r="CZ498" s="325"/>
      <c r="DA498" s="325"/>
      <c r="DB498" s="325"/>
      <c r="DC498" s="325"/>
      <c r="DD498" s="325"/>
      <c r="DE498" s="325"/>
      <c r="DF498" s="325"/>
      <c r="DG498" s="325"/>
      <c r="DH498" s="325"/>
      <c r="DI498" s="325"/>
      <c r="DJ498" s="325"/>
      <c r="DK498" s="325"/>
      <c r="DL498" s="325"/>
      <c r="DM498" s="325"/>
      <c r="DN498" s="325"/>
      <c r="DO498" s="325"/>
      <c r="DP498" s="325"/>
      <c r="DQ498" s="325"/>
      <c r="DR498" s="325"/>
      <c r="DS498" s="325"/>
      <c r="DT498" s="325"/>
      <c r="DU498" s="325"/>
      <c r="DV498" s="325"/>
      <c r="DW498" s="325"/>
      <c r="DX498" s="325"/>
      <c r="DY498" s="325"/>
      <c r="DZ498" s="325"/>
      <c r="EA498" s="325"/>
      <c r="EB498" s="325"/>
      <c r="EC498" s="325"/>
      <c r="ED498" s="325"/>
      <c r="EE498" s="325"/>
      <c r="EF498" s="325"/>
      <c r="EG498" s="325"/>
      <c r="EH498" s="325"/>
      <c r="EI498" s="325"/>
      <c r="EJ498" s="325"/>
      <c r="EK498" s="325"/>
      <c r="EL498" s="325"/>
      <c r="EM498" s="325"/>
      <c r="EN498" s="325"/>
      <c r="EO498" s="325"/>
      <c r="EP498" s="325"/>
      <c r="EQ498" s="325"/>
      <c r="ER498" s="325"/>
      <c r="ES498" s="325"/>
      <c r="ET498" s="325"/>
      <c r="EU498" s="325"/>
      <c r="EV498" s="325"/>
      <c r="EW498" s="325"/>
      <c r="EX498" s="325"/>
      <c r="EY498" s="325"/>
      <c r="EZ498" s="325"/>
      <c r="FA498" s="325"/>
      <c r="FB498" s="325"/>
      <c r="FC498" s="325"/>
      <c r="FD498" s="325"/>
      <c r="FE498" s="325"/>
      <c r="FF498" s="325"/>
      <c r="FG498" s="325"/>
      <c r="FH498" s="325"/>
      <c r="FI498" s="325"/>
      <c r="FJ498" s="325"/>
      <c r="FK498" s="325"/>
      <c r="FL498" s="325"/>
      <c r="FM498" s="325"/>
      <c r="FN498" s="325"/>
      <c r="FO498" s="325"/>
      <c r="FP498" s="325"/>
      <c r="FQ498" s="325"/>
      <c r="FR498" s="325"/>
      <c r="FS498" s="325"/>
      <c r="FT498" s="325"/>
      <c r="FU498" s="325"/>
      <c r="FV498" s="325"/>
      <c r="FW498" s="325"/>
      <c r="FX498" s="325"/>
      <c r="FY498" s="325"/>
      <c r="FZ498" s="325"/>
      <c r="GA498" s="325"/>
      <c r="GB498" s="325"/>
      <c r="GC498" s="325"/>
      <c r="GD498" s="325"/>
      <c r="GE498" s="325"/>
      <c r="GF498" s="325"/>
      <c r="GG498" s="325"/>
      <c r="GH498" s="325"/>
      <c r="GI498" s="325"/>
      <c r="GJ498" s="325"/>
      <c r="GK498" s="325"/>
      <c r="GL498" s="325"/>
      <c r="GM498" s="325"/>
      <c r="GN498" s="325"/>
      <c r="GO498" s="325"/>
      <c r="GP498" s="325"/>
      <c r="GQ498" s="325"/>
      <c r="GR498" s="325"/>
      <c r="GS498" s="325"/>
      <c r="GT498" s="325"/>
      <c r="GU498" s="325"/>
      <c r="GV498" s="325"/>
      <c r="GW498" s="325"/>
      <c r="GX498" s="325"/>
      <c r="GY498" s="325"/>
      <c r="GZ498" s="325"/>
      <c r="HA498" s="325"/>
      <c r="HB498" s="325"/>
      <c r="HC498" s="325"/>
      <c r="HD498" s="325"/>
      <c r="HE498" s="325"/>
      <c r="HF498" s="325"/>
      <c r="HG498" s="325"/>
      <c r="HH498" s="325"/>
      <c r="HI498" s="325"/>
      <c r="HJ498" s="325"/>
      <c r="HK498" s="325"/>
      <c r="HL498" s="325"/>
      <c r="HM498" s="325"/>
      <c r="HN498" s="325"/>
      <c r="HO498" s="325"/>
      <c r="HP498" s="325"/>
      <c r="HQ498" s="325"/>
      <c r="HR498" s="325"/>
      <c r="HS498" s="325"/>
      <c r="HT498" s="325"/>
      <c r="HU498" s="325"/>
      <c r="HV498" s="325"/>
      <c r="HW498" s="325"/>
      <c r="HX498" s="325"/>
      <c r="HY498" s="325"/>
      <c r="HZ498" s="325"/>
      <c r="IA498" s="325"/>
      <c r="IB498" s="325"/>
      <c r="IC498" s="325"/>
      <c r="ID498" s="325"/>
      <c r="IE498" s="325"/>
      <c r="IF498" s="325"/>
      <c r="IG498" s="325"/>
      <c r="IH498" s="325"/>
      <c r="II498" s="325"/>
      <c r="IJ498" s="325"/>
      <c r="IK498" s="325"/>
      <c r="IL498" s="325"/>
      <c r="IM498" s="325"/>
      <c r="IN498" s="325"/>
      <c r="IO498" s="325"/>
      <c r="IP498" s="325"/>
      <c r="IQ498" s="325"/>
      <c r="IR498" s="325"/>
      <c r="IS498" s="325"/>
      <c r="IT498" s="325"/>
      <c r="IU498" s="325"/>
      <c r="IV498" s="325"/>
    </row>
    <row r="499" customFormat="false" ht="25.5" hidden="false" customHeight="false" outlineLevel="0" collapsed="false">
      <c r="A499" s="87" t="s">
        <v>1977</v>
      </c>
      <c r="B499" s="91" t="n">
        <v>40889</v>
      </c>
      <c r="C499" s="218" t="s">
        <v>1978</v>
      </c>
      <c r="D499" s="53" t="s">
        <v>1226</v>
      </c>
      <c r="E499" s="95" t="s">
        <v>1979</v>
      </c>
      <c r="F499" s="95" t="s">
        <v>1804</v>
      </c>
      <c r="G499" s="87" t="s">
        <v>25</v>
      </c>
      <c r="H499" s="95" t="s">
        <v>25</v>
      </c>
      <c r="I499" s="91" t="s">
        <v>1021</v>
      </c>
      <c r="J499" s="94" t="s">
        <v>1984</v>
      </c>
      <c r="K499" s="95" t="n">
        <v>42359</v>
      </c>
      <c r="L499" s="95" t="n">
        <v>42735</v>
      </c>
      <c r="M499" s="324"/>
      <c r="N499" s="67" t="s">
        <v>1981</v>
      </c>
      <c r="O499" s="67" t="s">
        <v>1958</v>
      </c>
      <c r="P499" s="67" t="s">
        <v>30</v>
      </c>
      <c r="Q499" s="67"/>
      <c r="R499" s="59"/>
      <c r="S499" s="59"/>
      <c r="AX499" s="325"/>
      <c r="AY499" s="325"/>
      <c r="AZ499" s="325"/>
      <c r="BA499" s="325"/>
      <c r="BB499" s="325"/>
      <c r="BC499" s="325"/>
      <c r="BD499" s="325"/>
      <c r="BE499" s="325"/>
      <c r="BF499" s="325"/>
      <c r="BG499" s="325"/>
      <c r="BH499" s="325"/>
      <c r="BI499" s="325"/>
      <c r="BJ499" s="325"/>
      <c r="BK499" s="325"/>
      <c r="BL499" s="325"/>
      <c r="BM499" s="325"/>
      <c r="BN499" s="325"/>
      <c r="BO499" s="325"/>
      <c r="BP499" s="325"/>
      <c r="BQ499" s="325"/>
      <c r="BR499" s="325"/>
      <c r="BS499" s="325"/>
      <c r="BT499" s="325"/>
      <c r="BU499" s="325"/>
      <c r="BV499" s="325"/>
      <c r="BW499" s="325"/>
      <c r="BX499" s="325"/>
      <c r="BY499" s="325"/>
      <c r="BZ499" s="325"/>
      <c r="CA499" s="325"/>
      <c r="CB499" s="325"/>
      <c r="CC499" s="325"/>
      <c r="CD499" s="325"/>
      <c r="CE499" s="325"/>
      <c r="CF499" s="325"/>
      <c r="CG499" s="325"/>
      <c r="CH499" s="325"/>
      <c r="CI499" s="325"/>
      <c r="CJ499" s="325"/>
      <c r="CK499" s="325"/>
      <c r="CL499" s="325"/>
      <c r="CM499" s="325"/>
      <c r="CN499" s="325"/>
      <c r="CO499" s="325"/>
      <c r="CP499" s="325"/>
      <c r="CQ499" s="325"/>
      <c r="CR499" s="325"/>
      <c r="CS499" s="325"/>
      <c r="CT499" s="325"/>
      <c r="CU499" s="325"/>
      <c r="CV499" s="325"/>
      <c r="CW499" s="325"/>
      <c r="CX499" s="325"/>
      <c r="CY499" s="325"/>
      <c r="CZ499" s="325"/>
      <c r="DA499" s="325"/>
      <c r="DB499" s="325"/>
      <c r="DC499" s="325"/>
      <c r="DD499" s="325"/>
      <c r="DE499" s="325"/>
      <c r="DF499" s="325"/>
      <c r="DG499" s="325"/>
      <c r="DH499" s="325"/>
      <c r="DI499" s="325"/>
      <c r="DJ499" s="325"/>
      <c r="DK499" s="325"/>
      <c r="DL499" s="325"/>
      <c r="DM499" s="325"/>
      <c r="DN499" s="325"/>
      <c r="DO499" s="325"/>
      <c r="DP499" s="325"/>
      <c r="DQ499" s="325"/>
      <c r="DR499" s="325"/>
      <c r="DS499" s="325"/>
      <c r="DT499" s="325"/>
      <c r="DU499" s="325"/>
      <c r="DV499" s="325"/>
      <c r="DW499" s="325"/>
      <c r="DX499" s="325"/>
      <c r="DY499" s="325"/>
      <c r="DZ499" s="325"/>
      <c r="EA499" s="325"/>
      <c r="EB499" s="325"/>
      <c r="EC499" s="325"/>
      <c r="ED499" s="325"/>
      <c r="EE499" s="325"/>
      <c r="EF499" s="325"/>
      <c r="EG499" s="325"/>
      <c r="EH499" s="325"/>
      <c r="EI499" s="325"/>
      <c r="EJ499" s="325"/>
      <c r="EK499" s="325"/>
      <c r="EL499" s="325"/>
      <c r="EM499" s="325"/>
      <c r="EN499" s="325"/>
      <c r="EO499" s="325"/>
      <c r="EP499" s="325"/>
      <c r="EQ499" s="325"/>
      <c r="ER499" s="325"/>
      <c r="ES499" s="325"/>
      <c r="ET499" s="325"/>
      <c r="EU499" s="325"/>
      <c r="EV499" s="325"/>
      <c r="EW499" s="325"/>
      <c r="EX499" s="325"/>
      <c r="EY499" s="325"/>
      <c r="EZ499" s="325"/>
      <c r="FA499" s="325"/>
      <c r="FB499" s="325"/>
      <c r="FC499" s="325"/>
      <c r="FD499" s="325"/>
      <c r="FE499" s="325"/>
      <c r="FF499" s="325"/>
      <c r="FG499" s="325"/>
      <c r="FH499" s="325"/>
      <c r="FI499" s="325"/>
      <c r="FJ499" s="325"/>
      <c r="FK499" s="325"/>
      <c r="FL499" s="325"/>
      <c r="FM499" s="325"/>
      <c r="FN499" s="325"/>
      <c r="FO499" s="325"/>
      <c r="FP499" s="325"/>
      <c r="FQ499" s="325"/>
      <c r="FR499" s="325"/>
      <c r="FS499" s="325"/>
      <c r="FT499" s="325"/>
      <c r="FU499" s="325"/>
      <c r="FV499" s="325"/>
      <c r="FW499" s="325"/>
      <c r="FX499" s="325"/>
      <c r="FY499" s="325"/>
      <c r="FZ499" s="325"/>
      <c r="GA499" s="325"/>
      <c r="GB499" s="325"/>
      <c r="GC499" s="325"/>
      <c r="GD499" s="325"/>
      <c r="GE499" s="325"/>
      <c r="GF499" s="325"/>
      <c r="GG499" s="325"/>
      <c r="GH499" s="325"/>
      <c r="GI499" s="325"/>
      <c r="GJ499" s="325"/>
      <c r="GK499" s="325"/>
      <c r="GL499" s="325"/>
      <c r="GM499" s="325"/>
      <c r="GN499" s="325"/>
      <c r="GO499" s="325"/>
      <c r="GP499" s="325"/>
      <c r="GQ499" s="325"/>
      <c r="GR499" s="325"/>
      <c r="GS499" s="325"/>
      <c r="GT499" s="325"/>
      <c r="GU499" s="325"/>
      <c r="GV499" s="325"/>
      <c r="GW499" s="325"/>
      <c r="GX499" s="325"/>
      <c r="GY499" s="325"/>
      <c r="GZ499" s="325"/>
      <c r="HA499" s="325"/>
      <c r="HB499" s="325"/>
      <c r="HC499" s="325"/>
      <c r="HD499" s="325"/>
      <c r="HE499" s="325"/>
      <c r="HF499" s="325"/>
      <c r="HG499" s="325"/>
      <c r="HH499" s="325"/>
      <c r="HI499" s="325"/>
      <c r="HJ499" s="325"/>
      <c r="HK499" s="325"/>
      <c r="HL499" s="325"/>
      <c r="HM499" s="325"/>
      <c r="HN499" s="325"/>
      <c r="HO499" s="325"/>
      <c r="HP499" s="325"/>
      <c r="HQ499" s="325"/>
      <c r="HR499" s="325"/>
      <c r="HS499" s="325"/>
      <c r="HT499" s="325"/>
      <c r="HU499" s="325"/>
      <c r="HV499" s="325"/>
      <c r="HW499" s="325"/>
      <c r="HX499" s="325"/>
      <c r="HY499" s="325"/>
      <c r="HZ499" s="325"/>
      <c r="IA499" s="325"/>
      <c r="IB499" s="325"/>
      <c r="IC499" s="325"/>
      <c r="ID499" s="325"/>
      <c r="IE499" s="325"/>
      <c r="IF499" s="325"/>
      <c r="IG499" s="325"/>
      <c r="IH499" s="325"/>
      <c r="II499" s="325"/>
      <c r="IJ499" s="325"/>
      <c r="IK499" s="325"/>
      <c r="IL499" s="325"/>
      <c r="IM499" s="325"/>
      <c r="IN499" s="325"/>
      <c r="IO499" s="325"/>
      <c r="IP499" s="325"/>
      <c r="IQ499" s="325"/>
      <c r="IR499" s="325"/>
      <c r="IS499" s="325"/>
      <c r="IT499" s="325"/>
      <c r="IU499" s="325"/>
      <c r="IV499" s="325"/>
    </row>
    <row r="500" s="325" customFormat="true" ht="25.5" hidden="false" customHeight="false" outlineLevel="0" collapsed="false">
      <c r="A500" s="67" t="s">
        <v>1977</v>
      </c>
      <c r="B500" s="91" t="n">
        <v>40889</v>
      </c>
      <c r="C500" s="218" t="s">
        <v>1978</v>
      </c>
      <c r="D500" s="53" t="s">
        <v>1226</v>
      </c>
      <c r="E500" s="95" t="s">
        <v>1979</v>
      </c>
      <c r="F500" s="95" t="s">
        <v>1806</v>
      </c>
      <c r="G500" s="87" t="s">
        <v>25</v>
      </c>
      <c r="H500" s="95" t="s">
        <v>25</v>
      </c>
      <c r="I500" s="91" t="s">
        <v>1021</v>
      </c>
      <c r="J500" s="94" t="s">
        <v>1985</v>
      </c>
      <c r="K500" s="95" t="n">
        <v>42660</v>
      </c>
      <c r="L500" s="95" t="n">
        <v>43100</v>
      </c>
      <c r="M500" s="324"/>
      <c r="N500" s="67" t="s">
        <v>1981</v>
      </c>
      <c r="O500" s="67" t="s">
        <v>1958</v>
      </c>
      <c r="P500" s="67" t="s">
        <v>30</v>
      </c>
      <c r="Q500" s="67"/>
      <c r="R500" s="59"/>
      <c r="S500" s="59"/>
      <c r="T500" s="0"/>
      <c r="U500" s="0"/>
      <c r="V500" s="0"/>
      <c r="W500" s="0"/>
      <c r="X500" s="0"/>
      <c r="Y500" s="0"/>
      <c r="Z500" s="0"/>
      <c r="AA500" s="0"/>
      <c r="AB500" s="0"/>
      <c r="AC500" s="0"/>
      <c r="AD500" s="0"/>
      <c r="AE500" s="0"/>
      <c r="AF500" s="0"/>
      <c r="AG500" s="0"/>
      <c r="AH500" s="0"/>
      <c r="AI500" s="0"/>
      <c r="AJ500" s="0"/>
      <c r="AK500" s="0"/>
      <c r="AL500" s="0"/>
      <c r="AM500" s="0"/>
      <c r="AN500" s="0"/>
      <c r="AO500" s="0"/>
      <c r="AP500" s="0"/>
      <c r="AQ500" s="0"/>
      <c r="AR500" s="0"/>
      <c r="AS500" s="0"/>
      <c r="AT500" s="0"/>
      <c r="AU500" s="0"/>
      <c r="AV500" s="0"/>
      <c r="AW500" s="0"/>
      <c r="AX500" s="0"/>
      <c r="AY500" s="0"/>
      <c r="AZ500" s="0"/>
      <c r="BA500" s="0"/>
      <c r="BB500" s="0"/>
      <c r="BC500" s="0"/>
      <c r="BD500" s="0"/>
      <c r="BE500" s="0"/>
      <c r="BF500" s="0"/>
      <c r="BG500" s="0"/>
      <c r="BH500" s="0"/>
      <c r="BI500" s="0"/>
      <c r="BJ500" s="0"/>
      <c r="BK500" s="0"/>
      <c r="BL500" s="0"/>
      <c r="BM500" s="0"/>
      <c r="BN500" s="0"/>
      <c r="BO500" s="0"/>
      <c r="BP500" s="0"/>
      <c r="BQ500" s="0"/>
      <c r="BR500" s="0"/>
      <c r="BS500" s="0"/>
      <c r="BT500" s="0"/>
      <c r="BU500" s="0"/>
      <c r="BV500" s="0"/>
      <c r="BW500" s="0"/>
      <c r="BX500" s="0"/>
      <c r="BY500" s="0"/>
      <c r="BZ500" s="0"/>
      <c r="CA500" s="0"/>
      <c r="CB500" s="0"/>
      <c r="CC500" s="0"/>
      <c r="CD500" s="0"/>
      <c r="CE500" s="0"/>
      <c r="CF500" s="0"/>
      <c r="CG500" s="0"/>
      <c r="CH500" s="0"/>
      <c r="CI500" s="0"/>
      <c r="CJ500" s="0"/>
      <c r="CK500" s="0"/>
      <c r="CL500" s="0"/>
      <c r="CM500" s="0"/>
      <c r="CN500" s="0"/>
      <c r="CO500" s="0"/>
      <c r="CP500" s="0"/>
      <c r="CQ500" s="0"/>
      <c r="CR500" s="0"/>
      <c r="CS500" s="0"/>
      <c r="CT500" s="0"/>
      <c r="CU500" s="0"/>
      <c r="CV500" s="0"/>
      <c r="CW500" s="0"/>
      <c r="CX500" s="0"/>
      <c r="CY500" s="0"/>
      <c r="CZ500" s="0"/>
      <c r="DA500" s="0"/>
      <c r="DB500" s="0"/>
      <c r="DC500" s="0"/>
      <c r="DD500" s="0"/>
      <c r="DE500" s="0"/>
      <c r="DF500" s="0"/>
      <c r="DG500" s="0"/>
      <c r="DH500" s="0"/>
      <c r="DI500" s="0"/>
      <c r="DJ500" s="0"/>
      <c r="DK500" s="0"/>
      <c r="DL500" s="0"/>
      <c r="DM500" s="0"/>
      <c r="DN500" s="0"/>
      <c r="DO500" s="0"/>
      <c r="DP500" s="0"/>
      <c r="DQ500" s="0"/>
      <c r="DR500" s="0"/>
      <c r="DS500" s="0"/>
      <c r="DT500" s="0"/>
      <c r="DU500" s="0"/>
      <c r="DV500" s="0"/>
      <c r="DW500" s="0"/>
      <c r="DX500" s="0"/>
      <c r="DY500" s="0"/>
      <c r="DZ500" s="0"/>
      <c r="EA500" s="0"/>
      <c r="EB500" s="0"/>
      <c r="EC500" s="0"/>
      <c r="ED500" s="0"/>
      <c r="EE500" s="0"/>
      <c r="EF500" s="0"/>
      <c r="EG500" s="0"/>
      <c r="EH500" s="0"/>
      <c r="EI500" s="0"/>
      <c r="EJ500" s="0"/>
      <c r="EK500" s="0"/>
      <c r="EL500" s="0"/>
      <c r="EM500" s="0"/>
      <c r="EN500" s="0"/>
      <c r="EO500" s="0"/>
      <c r="EP500" s="0"/>
      <c r="EQ500" s="0"/>
      <c r="ER500" s="0"/>
      <c r="ES500" s="0"/>
      <c r="ET500" s="0"/>
      <c r="EU500" s="0"/>
      <c r="EV500" s="0"/>
      <c r="EW500" s="0"/>
      <c r="EX500" s="0"/>
      <c r="EY500" s="0"/>
      <c r="EZ500" s="0"/>
      <c r="FA500" s="0"/>
      <c r="FB500" s="0"/>
      <c r="FC500" s="0"/>
      <c r="FD500" s="0"/>
      <c r="FE500" s="0"/>
      <c r="FF500" s="0"/>
      <c r="FG500" s="0"/>
      <c r="FH500" s="0"/>
      <c r="FI500" s="0"/>
      <c r="FJ500" s="0"/>
      <c r="FK500" s="0"/>
      <c r="FL500" s="0"/>
      <c r="FM500" s="0"/>
      <c r="FN500" s="0"/>
      <c r="FO500" s="0"/>
      <c r="FP500" s="0"/>
      <c r="FQ500" s="0"/>
      <c r="FR500" s="0"/>
      <c r="FS500" s="0"/>
      <c r="FT500" s="0"/>
      <c r="FU500" s="0"/>
      <c r="FV500" s="0"/>
      <c r="FW500" s="0"/>
      <c r="FX500" s="0"/>
      <c r="FY500" s="0"/>
      <c r="FZ500" s="0"/>
      <c r="GA500" s="0"/>
      <c r="GB500" s="0"/>
      <c r="GC500" s="0"/>
      <c r="GD500" s="0"/>
      <c r="GE500" s="0"/>
      <c r="GF500" s="0"/>
      <c r="GG500" s="0"/>
      <c r="GH500" s="0"/>
      <c r="GI500" s="0"/>
      <c r="GJ500" s="0"/>
      <c r="GK500" s="0"/>
      <c r="GL500" s="0"/>
      <c r="GM500" s="0"/>
      <c r="GN500" s="0"/>
      <c r="GO500" s="0"/>
      <c r="GP500" s="0"/>
      <c r="GQ500" s="0"/>
      <c r="GR500" s="0"/>
      <c r="GS500" s="0"/>
      <c r="GT500" s="0"/>
      <c r="GU500" s="0"/>
      <c r="GV500" s="0"/>
      <c r="GW500" s="0"/>
      <c r="GX500" s="0"/>
      <c r="GY500" s="0"/>
      <c r="GZ500" s="0"/>
      <c r="HA500" s="0"/>
      <c r="HB500" s="0"/>
      <c r="HC500" s="0"/>
      <c r="HD500" s="0"/>
      <c r="HE500" s="0"/>
      <c r="HF500" s="0"/>
      <c r="HG500" s="0"/>
      <c r="HH500" s="0"/>
      <c r="HI500" s="0"/>
      <c r="HJ500" s="0"/>
      <c r="HK500" s="0"/>
      <c r="HL500" s="0"/>
      <c r="HM500" s="0"/>
      <c r="HN500" s="0"/>
      <c r="HO500" s="0"/>
      <c r="HP500" s="0"/>
      <c r="HQ500" s="0"/>
      <c r="HR500" s="0"/>
      <c r="HS500" s="0"/>
      <c r="HT500" s="0"/>
      <c r="HU500" s="0"/>
      <c r="HV500" s="0"/>
      <c r="HW500" s="0"/>
      <c r="HX500" s="0"/>
      <c r="HY500" s="0"/>
      <c r="HZ500" s="0"/>
      <c r="IA500" s="0"/>
      <c r="IB500" s="0"/>
      <c r="IC500" s="0"/>
      <c r="ID500" s="0"/>
      <c r="IE500" s="0"/>
      <c r="IF500" s="0"/>
      <c r="IG500" s="0"/>
      <c r="IH500" s="0"/>
      <c r="II500" s="0"/>
      <c r="IJ500" s="0"/>
      <c r="IK500" s="0"/>
      <c r="IL500" s="0"/>
      <c r="IM500" s="0"/>
      <c r="IN500" s="0"/>
      <c r="IO500" s="0"/>
      <c r="IP500" s="0"/>
      <c r="IQ500" s="0"/>
      <c r="IR500" s="0"/>
      <c r="IS500" s="0"/>
      <c r="IT500" s="0"/>
      <c r="IU500" s="0"/>
      <c r="IV500" s="0"/>
    </row>
    <row r="501" s="326" customFormat="true" ht="25.5" hidden="false" customHeight="false" outlineLevel="0" collapsed="false">
      <c r="A501" s="67" t="s">
        <v>1977</v>
      </c>
      <c r="B501" s="91" t="n">
        <v>40889</v>
      </c>
      <c r="C501" s="218" t="s">
        <v>1978</v>
      </c>
      <c r="D501" s="53" t="s">
        <v>1226</v>
      </c>
      <c r="E501" s="95" t="s">
        <v>1979</v>
      </c>
      <c r="F501" s="95" t="s">
        <v>1966</v>
      </c>
      <c r="G501" s="87" t="s">
        <v>25</v>
      </c>
      <c r="H501" s="95" t="s">
        <v>25</v>
      </c>
      <c r="I501" s="91" t="s">
        <v>1021</v>
      </c>
      <c r="J501" s="94" t="s">
        <v>1986</v>
      </c>
      <c r="K501" s="95" t="n">
        <v>43070</v>
      </c>
      <c r="L501" s="95" t="n">
        <v>43465</v>
      </c>
      <c r="M501" s="324" t="n">
        <v>703000</v>
      </c>
      <c r="N501" s="67" t="s">
        <v>1981</v>
      </c>
      <c r="O501" s="67" t="s">
        <v>1958</v>
      </c>
      <c r="P501" s="67" t="s">
        <v>30</v>
      </c>
      <c r="Q501" s="67"/>
      <c r="R501" s="59"/>
      <c r="S501" s="59"/>
    </row>
    <row r="502" customFormat="false" ht="25.5" hidden="false" customHeight="false" outlineLevel="0" collapsed="false">
      <c r="A502" s="67" t="s">
        <v>1977</v>
      </c>
      <c r="B502" s="91" t="n">
        <v>40889</v>
      </c>
      <c r="C502" s="218" t="s">
        <v>1978</v>
      </c>
      <c r="D502" s="53" t="s">
        <v>1226</v>
      </c>
      <c r="E502" s="95" t="s">
        <v>1979</v>
      </c>
      <c r="F502" s="95" t="s">
        <v>1987</v>
      </c>
      <c r="G502" s="87" t="s">
        <v>25</v>
      </c>
      <c r="H502" s="95" t="s">
        <v>25</v>
      </c>
      <c r="I502" s="91" t="s">
        <v>1021</v>
      </c>
      <c r="J502" s="94" t="s">
        <v>1988</v>
      </c>
      <c r="K502" s="95" t="n">
        <v>43460</v>
      </c>
      <c r="L502" s="95" t="n">
        <v>43830</v>
      </c>
      <c r="M502" s="324"/>
      <c r="N502" s="67" t="s">
        <v>1981</v>
      </c>
      <c r="O502" s="67" t="s">
        <v>1958</v>
      </c>
      <c r="P502" s="67" t="s">
        <v>30</v>
      </c>
      <c r="Q502" s="67"/>
      <c r="R502" s="53" t="n">
        <f aca="false">YEAR(K502)</f>
        <v>2018</v>
      </c>
      <c r="S502" s="54" t="n">
        <f aca="false">IF($F502="CO",SUMIFS($M:$M,$A:$A,$A502)/COUNTIFS($A:$A,$A502,$F:$F,"CO"),0)</f>
        <v>0</v>
      </c>
    </row>
    <row r="503" customFormat="false" ht="25.5" hidden="false" customHeight="false" outlineLevel="0" collapsed="false">
      <c r="A503" s="67" t="s">
        <v>1977</v>
      </c>
      <c r="B503" s="91" t="n">
        <v>40889</v>
      </c>
      <c r="C503" s="218" t="s">
        <v>1978</v>
      </c>
      <c r="D503" s="53" t="s">
        <v>1226</v>
      </c>
      <c r="E503" s="95" t="s">
        <v>1979</v>
      </c>
      <c r="F503" s="95" t="s">
        <v>1989</v>
      </c>
      <c r="G503" s="87" t="s">
        <v>25</v>
      </c>
      <c r="H503" s="95" t="s">
        <v>25</v>
      </c>
      <c r="I503" s="91" t="s">
        <v>1021</v>
      </c>
      <c r="J503" s="94" t="s">
        <v>1990</v>
      </c>
      <c r="K503" s="95" t="n">
        <v>43830</v>
      </c>
      <c r="L503" s="95" t="n">
        <v>44196</v>
      </c>
      <c r="M503" s="324"/>
      <c r="N503" s="67" t="s">
        <v>1981</v>
      </c>
      <c r="O503" s="67" t="s">
        <v>1958</v>
      </c>
      <c r="P503" s="67" t="s">
        <v>30</v>
      </c>
      <c r="Q503" s="67"/>
      <c r="R503" s="48" t="n">
        <f aca="false">YEAR(K503)</f>
        <v>2019</v>
      </c>
      <c r="S503" s="102" t="n">
        <v>966196.08</v>
      </c>
    </row>
    <row r="504" customFormat="false" ht="38.25" hidden="false" customHeight="false" outlineLevel="0" collapsed="false">
      <c r="A504" s="87" t="s">
        <v>1991</v>
      </c>
      <c r="B504" s="95" t="n">
        <v>41592</v>
      </c>
      <c r="C504" s="94" t="s">
        <v>1992</v>
      </c>
      <c r="D504" s="53" t="s">
        <v>1226</v>
      </c>
      <c r="E504" s="53" t="s">
        <v>1993</v>
      </c>
      <c r="F504" s="67" t="s">
        <v>24</v>
      </c>
      <c r="G504" s="84" t="s">
        <v>25</v>
      </c>
      <c r="H504" s="95" t="s">
        <v>1994</v>
      </c>
      <c r="I504" s="91" t="s">
        <v>996</v>
      </c>
      <c r="J504" s="94" t="s">
        <v>1995</v>
      </c>
      <c r="K504" s="95" t="n">
        <v>41617</v>
      </c>
      <c r="L504" s="95" t="n">
        <v>43100</v>
      </c>
      <c r="M504" s="163" t="n">
        <v>250000</v>
      </c>
      <c r="N504" s="67" t="s">
        <v>1996</v>
      </c>
      <c r="O504" s="95" t="s">
        <v>1997</v>
      </c>
      <c r="P504" s="67" t="s">
        <v>30</v>
      </c>
      <c r="Q504" s="67"/>
      <c r="R504" s="53" t="n">
        <f aca="false">YEAR(K504)</f>
        <v>2013</v>
      </c>
      <c r="S504" s="54" t="n">
        <f aca="false">IF($F504="CO",SUMIFS($M:$M,$A:$A,$A504)/COUNTIFS($A:$A,$A504,$F:$F,"CO"),0)</f>
        <v>250000</v>
      </c>
    </row>
    <row r="505" customFormat="false" ht="25.5" hidden="false" customHeight="false" outlineLevel="0" collapsed="false">
      <c r="A505" s="87" t="s">
        <v>1991</v>
      </c>
      <c r="B505" s="95" t="n">
        <v>41592</v>
      </c>
      <c r="C505" s="94" t="s">
        <v>1992</v>
      </c>
      <c r="D505" s="53" t="s">
        <v>1226</v>
      </c>
      <c r="E505" s="53" t="s">
        <v>1993</v>
      </c>
      <c r="F505" s="67" t="s">
        <v>518</v>
      </c>
      <c r="G505" s="84" t="s">
        <v>25</v>
      </c>
      <c r="H505" s="95" t="s">
        <v>1994</v>
      </c>
      <c r="I505" s="91" t="s">
        <v>996</v>
      </c>
      <c r="J505" s="94" t="s">
        <v>1998</v>
      </c>
      <c r="K505" s="95" t="n">
        <v>43059</v>
      </c>
      <c r="L505" s="95" t="n">
        <v>43405</v>
      </c>
      <c r="M505" s="163"/>
      <c r="N505" s="67" t="s">
        <v>1996</v>
      </c>
      <c r="O505" s="95" t="s">
        <v>1997</v>
      </c>
      <c r="P505" s="67" t="s">
        <v>30</v>
      </c>
      <c r="Q505" s="67"/>
      <c r="R505" s="53" t="n">
        <f aca="false">YEAR(K505)</f>
        <v>2017</v>
      </c>
      <c r="S505" s="54" t="n">
        <f aca="false">IF($F505="CO",SUMIFS($M:$M,$A:$A,$A505)/COUNTIFS($A:$A,$A505,$F:$F,"CO"),0)</f>
        <v>0</v>
      </c>
    </row>
    <row r="506" customFormat="false" ht="25.5" hidden="false" customHeight="false" outlineLevel="0" collapsed="false">
      <c r="A506" s="87" t="s">
        <v>1991</v>
      </c>
      <c r="B506" s="95" t="n">
        <v>41592</v>
      </c>
      <c r="C506" s="94" t="s">
        <v>1992</v>
      </c>
      <c r="D506" s="53" t="s">
        <v>1226</v>
      </c>
      <c r="E506" s="53" t="s">
        <v>1993</v>
      </c>
      <c r="F506" s="67" t="s">
        <v>519</v>
      </c>
      <c r="G506" s="84" t="s">
        <v>25</v>
      </c>
      <c r="H506" s="95" t="s">
        <v>1994</v>
      </c>
      <c r="I506" s="91" t="s">
        <v>996</v>
      </c>
      <c r="J506" s="94" t="s">
        <v>1999</v>
      </c>
      <c r="K506" s="95" t="n">
        <v>43404</v>
      </c>
      <c r="L506" s="95" t="n">
        <v>43616</v>
      </c>
      <c r="M506" s="163"/>
      <c r="N506" s="67" t="s">
        <v>1996</v>
      </c>
      <c r="O506" s="95" t="s">
        <v>1997</v>
      </c>
      <c r="P506" s="67" t="s">
        <v>30</v>
      </c>
      <c r="Q506" s="67"/>
      <c r="R506" s="53" t="n">
        <f aca="false">YEAR(K506)</f>
        <v>2018</v>
      </c>
      <c r="S506" s="54" t="n">
        <f aca="false">IF($F506="CO",SUMIFS($M:$M,$A:$A,$A506)/COUNTIFS($A:$A,$A506,$F:$F,"CO"),0)</f>
        <v>0</v>
      </c>
    </row>
    <row r="507" customFormat="false" ht="25.5" hidden="false" customHeight="false" outlineLevel="0" collapsed="false">
      <c r="A507" s="87" t="s">
        <v>1991</v>
      </c>
      <c r="B507" s="95" t="n">
        <v>41592</v>
      </c>
      <c r="C507" s="94" t="s">
        <v>1992</v>
      </c>
      <c r="D507" s="53" t="s">
        <v>1226</v>
      </c>
      <c r="E507" s="53" t="s">
        <v>1993</v>
      </c>
      <c r="F507" s="67" t="s">
        <v>1804</v>
      </c>
      <c r="G507" s="84" t="s">
        <v>25</v>
      </c>
      <c r="H507" s="95" t="s">
        <v>1994</v>
      </c>
      <c r="I507" s="91" t="s">
        <v>996</v>
      </c>
      <c r="J507" s="94" t="s">
        <v>2000</v>
      </c>
      <c r="K507" s="95" t="n">
        <v>43585</v>
      </c>
      <c r="L507" s="95" t="n">
        <v>43770</v>
      </c>
      <c r="M507" s="163"/>
      <c r="N507" s="67" t="s">
        <v>1996</v>
      </c>
      <c r="O507" s="95" t="s">
        <v>1997</v>
      </c>
      <c r="P507" s="67" t="s">
        <v>30</v>
      </c>
      <c r="Q507" s="67"/>
      <c r="R507" s="53" t="n">
        <f aca="false">YEAR(K507)</f>
        <v>2019</v>
      </c>
      <c r="S507" s="54" t="n">
        <f aca="false">IF($F507="CO",SUMIFS($M:$M,$A:$A,$A507)/COUNTIFS($A:$A,$A507,$F:$F,"CO"),0)</f>
        <v>0</v>
      </c>
    </row>
    <row r="508" customFormat="false" ht="25.5" hidden="false" customHeight="false" outlineLevel="0" collapsed="false">
      <c r="A508" s="255" t="s">
        <v>1991</v>
      </c>
      <c r="B508" s="95" t="n">
        <v>41592</v>
      </c>
      <c r="C508" s="94" t="s">
        <v>1992</v>
      </c>
      <c r="D508" s="53" t="s">
        <v>1226</v>
      </c>
      <c r="E508" s="53" t="s">
        <v>1993</v>
      </c>
      <c r="F508" s="67" t="s">
        <v>1806</v>
      </c>
      <c r="G508" s="84" t="s">
        <v>25</v>
      </c>
      <c r="H508" s="95" t="s">
        <v>1994</v>
      </c>
      <c r="I508" s="95" t="s">
        <v>996</v>
      </c>
      <c r="J508" s="94" t="s">
        <v>2001</v>
      </c>
      <c r="K508" s="95" t="n">
        <v>43770</v>
      </c>
      <c r="L508" s="95" t="n">
        <v>44136</v>
      </c>
      <c r="M508" s="163"/>
      <c r="N508" s="67" t="s">
        <v>1996</v>
      </c>
      <c r="O508" s="95" t="s">
        <v>1997</v>
      </c>
      <c r="P508" s="67" t="s">
        <v>30</v>
      </c>
      <c r="Q508" s="67"/>
      <c r="R508" s="53" t="n">
        <f aca="false">YEAR(K508)</f>
        <v>2019</v>
      </c>
      <c r="S508" s="54" t="n">
        <f aca="false">IF($F508="CO",SUMIFS($M:$M,$A:$A,$A508)/COUNTIFS($A:$A,$A508,$F:$F,"CO"),0)</f>
        <v>0</v>
      </c>
    </row>
    <row r="509" customFormat="false" ht="38.25" hidden="false" customHeight="false" outlineLevel="0" collapsed="false">
      <c r="A509" s="327" t="s">
        <v>1991</v>
      </c>
      <c r="B509" s="64" t="n">
        <v>41592</v>
      </c>
      <c r="C509" s="83" t="s">
        <v>1992</v>
      </c>
      <c r="D509" s="53" t="s">
        <v>1226</v>
      </c>
      <c r="E509" s="59"/>
      <c r="F509" s="67" t="s">
        <v>1806</v>
      </c>
      <c r="G509" s="84" t="s">
        <v>25</v>
      </c>
      <c r="H509" s="95" t="s">
        <v>1994</v>
      </c>
      <c r="I509" s="95" t="s">
        <v>996</v>
      </c>
      <c r="J509" s="94" t="s">
        <v>2002</v>
      </c>
      <c r="K509" s="95" t="n">
        <v>43770</v>
      </c>
      <c r="L509" s="95" t="n">
        <v>44136</v>
      </c>
      <c r="M509" s="65"/>
      <c r="N509" s="67" t="s">
        <v>1996</v>
      </c>
      <c r="O509" s="95" t="s">
        <v>1997</v>
      </c>
      <c r="P509" s="53" t="s">
        <v>2003</v>
      </c>
      <c r="Q509" s="53" t="s">
        <v>233</v>
      </c>
      <c r="R509" s="59"/>
      <c r="S509" s="138" t="n">
        <v>367500</v>
      </c>
    </row>
    <row r="510" customFormat="false" ht="39" hidden="false" customHeight="true" outlineLevel="0" collapsed="false">
      <c r="A510" s="53" t="s">
        <v>2004</v>
      </c>
      <c r="B510" s="64" t="n">
        <v>43425</v>
      </c>
      <c r="C510" s="79" t="s">
        <v>2005</v>
      </c>
      <c r="D510" s="53" t="s">
        <v>1226</v>
      </c>
      <c r="E510" s="53" t="s">
        <v>2006</v>
      </c>
      <c r="F510" s="67" t="s">
        <v>24</v>
      </c>
      <c r="G510" s="53" t="s">
        <v>1513</v>
      </c>
      <c r="H510" s="53" t="s">
        <v>44</v>
      </c>
      <c r="I510" s="91" t="s">
        <v>1371</v>
      </c>
      <c r="J510" s="79" t="s">
        <v>2007</v>
      </c>
      <c r="K510" s="64" t="n">
        <v>43446</v>
      </c>
      <c r="L510" s="64" t="n">
        <v>43721</v>
      </c>
      <c r="M510" s="328" t="n">
        <v>8179133.53</v>
      </c>
      <c r="N510" s="309" t="s">
        <v>2008</v>
      </c>
      <c r="O510" s="309" t="s">
        <v>2009</v>
      </c>
      <c r="P510" s="81" t="s">
        <v>30</v>
      </c>
      <c r="Q510" s="328"/>
      <c r="R510" s="53" t="n">
        <f aca="false">YEAR(K510)</f>
        <v>2018</v>
      </c>
      <c r="S510" s="54" t="n">
        <f aca="false">IF($F510="CO",SUMIFS($M:$M,$A:$A,$A510)/COUNTIFS($A:$A,$A510,$F:$F,"CO"),0)</f>
        <v>8179133.53</v>
      </c>
    </row>
    <row r="511" customFormat="false" ht="66" hidden="false" customHeight="true" outlineLevel="0" collapsed="false">
      <c r="A511" s="53" t="s">
        <v>2004</v>
      </c>
      <c r="B511" s="64" t="n">
        <v>43425</v>
      </c>
      <c r="C511" s="79" t="s">
        <v>2005</v>
      </c>
      <c r="D511" s="53" t="s">
        <v>1226</v>
      </c>
      <c r="E511" s="53" t="s">
        <v>2006</v>
      </c>
      <c r="F511" s="67" t="s">
        <v>518</v>
      </c>
      <c r="G511" s="53" t="s">
        <v>1513</v>
      </c>
      <c r="H511" s="53" t="s">
        <v>44</v>
      </c>
      <c r="I511" s="91" t="s">
        <v>1371</v>
      </c>
      <c r="J511" s="79" t="s">
        <v>2010</v>
      </c>
      <c r="K511" s="64" t="n">
        <v>43721</v>
      </c>
      <c r="L511" s="64" t="n">
        <v>44025</v>
      </c>
      <c r="M511" s="309"/>
      <c r="N511" s="309" t="s">
        <v>2008</v>
      </c>
      <c r="O511" s="309" t="s">
        <v>2009</v>
      </c>
      <c r="P511" s="81" t="s">
        <v>30</v>
      </c>
      <c r="Q511" s="328"/>
      <c r="R511" s="53" t="n">
        <v>2017</v>
      </c>
      <c r="S511" s="54" t="n">
        <f aca="false">IF($F511="CO",SUMIFS($M:$M,$A:$A,$A511)/COUNTIFS($A:$A,$A511,$F:$F,"CO"),0)</f>
        <v>0</v>
      </c>
    </row>
    <row r="512" customFormat="false" ht="25.5" hidden="false" customHeight="false" outlineLevel="0" collapsed="false">
      <c r="A512" s="53" t="s">
        <v>2004</v>
      </c>
      <c r="B512" s="64" t="n">
        <v>43425</v>
      </c>
      <c r="C512" s="79" t="s">
        <v>2005</v>
      </c>
      <c r="D512" s="53" t="s">
        <v>1226</v>
      </c>
      <c r="E512" s="53" t="s">
        <v>2006</v>
      </c>
      <c r="F512" s="67" t="s">
        <v>519</v>
      </c>
      <c r="G512" s="53" t="s">
        <v>1513</v>
      </c>
      <c r="H512" s="53" t="s">
        <v>44</v>
      </c>
      <c r="I512" s="91" t="s">
        <v>1371</v>
      </c>
      <c r="J512" s="79" t="s">
        <v>2011</v>
      </c>
      <c r="K512" s="64" t="n">
        <v>44022</v>
      </c>
      <c r="L512" s="64" t="n">
        <v>44196</v>
      </c>
      <c r="M512" s="309"/>
      <c r="N512" s="309" t="s">
        <v>2008</v>
      </c>
      <c r="O512" s="309" t="s">
        <v>2009</v>
      </c>
      <c r="P512" s="81" t="s">
        <v>30</v>
      </c>
      <c r="Q512" s="328"/>
      <c r="R512" s="53" t="n">
        <f aca="false">YEAR(K512)</f>
        <v>2020</v>
      </c>
      <c r="S512" s="54" t="n">
        <f aca="false">IF($F512="CO",SUMIFS($M:$M,$A:$A,$A512)/COUNTIFS($A:$A,$A512,$F:$F,"CO"),0)</f>
        <v>0</v>
      </c>
    </row>
    <row r="513" customFormat="false" ht="25.5" hidden="false" customHeight="false" outlineLevel="0" collapsed="false">
      <c r="A513" s="53" t="s">
        <v>2004</v>
      </c>
      <c r="B513" s="64" t="n">
        <v>43425</v>
      </c>
      <c r="C513" s="79" t="s">
        <v>2005</v>
      </c>
      <c r="D513" s="53" t="s">
        <v>1226</v>
      </c>
      <c r="E513" s="53" t="s">
        <v>2006</v>
      </c>
      <c r="F513" s="67" t="s">
        <v>1804</v>
      </c>
      <c r="G513" s="53" t="s">
        <v>1513</v>
      </c>
      <c r="H513" s="53" t="s">
        <v>44</v>
      </c>
      <c r="I513" s="91" t="s">
        <v>1371</v>
      </c>
      <c r="J513" s="79" t="s">
        <v>2012</v>
      </c>
      <c r="K513" s="64" t="n">
        <v>44195</v>
      </c>
      <c r="L513" s="64" t="n">
        <v>44377</v>
      </c>
      <c r="M513" s="309"/>
      <c r="N513" s="309" t="s">
        <v>2008</v>
      </c>
      <c r="O513" s="309" t="s">
        <v>2009</v>
      </c>
      <c r="P513" s="81" t="s">
        <v>30</v>
      </c>
      <c r="Q513" s="328"/>
      <c r="R513" s="53" t="n">
        <f aca="false">YEAR(K513)</f>
        <v>2020</v>
      </c>
      <c r="S513" s="54" t="n">
        <f aca="false">IF($F513="CO",SUMIFS($M:$M,$A:$A,$A513)/COUNTIFS($A:$A,$A513,$F:$F,"CO"),0)</f>
        <v>0</v>
      </c>
    </row>
    <row r="514" customFormat="false" ht="25.5" hidden="false" customHeight="false" outlineLevel="0" collapsed="false">
      <c r="A514" s="53" t="s">
        <v>2004</v>
      </c>
      <c r="B514" s="64" t="n">
        <v>43425</v>
      </c>
      <c r="C514" s="79" t="s">
        <v>2005</v>
      </c>
      <c r="D514" s="53" t="s">
        <v>1226</v>
      </c>
      <c r="E514" s="53" t="s">
        <v>2006</v>
      </c>
      <c r="F514" s="67" t="s">
        <v>1806</v>
      </c>
      <c r="G514" s="53" t="s">
        <v>1513</v>
      </c>
      <c r="H514" s="53" t="s">
        <v>44</v>
      </c>
      <c r="I514" s="91" t="s">
        <v>1371</v>
      </c>
      <c r="J514" s="79" t="s">
        <v>2013</v>
      </c>
      <c r="K514" s="64" t="n">
        <v>44377</v>
      </c>
      <c r="L514" s="64" t="n">
        <v>44804</v>
      </c>
      <c r="M514" s="309"/>
      <c r="N514" s="309" t="s">
        <v>2008</v>
      </c>
      <c r="O514" s="309" t="s">
        <v>2009</v>
      </c>
      <c r="P514" s="81" t="s">
        <v>30</v>
      </c>
      <c r="Q514" s="328"/>
      <c r="R514" s="53" t="n">
        <f aca="false">YEAR(K514)</f>
        <v>2021</v>
      </c>
      <c r="S514" s="54" t="n">
        <f aca="false">IF($F514="CO",SUMIFS($M:$M,$A:$A,$A514)/COUNTIFS($A:$A,$A514,$F:$F,"CO"),0)</f>
        <v>0</v>
      </c>
    </row>
    <row r="515" customFormat="false" ht="25.5" hidden="false" customHeight="false" outlineLevel="0" collapsed="false">
      <c r="A515" s="67" t="s">
        <v>2014</v>
      </c>
      <c r="B515" s="95" t="n">
        <v>43423</v>
      </c>
      <c r="C515" s="94" t="s">
        <v>2015</v>
      </c>
      <c r="D515" s="53" t="s">
        <v>1226</v>
      </c>
      <c r="E515" s="53" t="s">
        <v>2016</v>
      </c>
      <c r="F515" s="67" t="s">
        <v>24</v>
      </c>
      <c r="G515" s="67" t="s">
        <v>850</v>
      </c>
      <c r="H515" s="67" t="s">
        <v>850</v>
      </c>
      <c r="I515" s="91" t="s">
        <v>1371</v>
      </c>
      <c r="J515" s="94" t="s">
        <v>2017</v>
      </c>
      <c r="K515" s="95" t="n">
        <v>43439</v>
      </c>
      <c r="L515" s="95" t="n">
        <v>43830</v>
      </c>
      <c r="M515" s="96"/>
      <c r="N515" s="67" t="s">
        <v>2018</v>
      </c>
      <c r="O515" s="56" t="s">
        <v>1941</v>
      </c>
      <c r="P515" s="81" t="s">
        <v>30</v>
      </c>
      <c r="Q515" s="67"/>
      <c r="R515" s="53" t="n">
        <v>2019</v>
      </c>
      <c r="S515" s="59"/>
    </row>
    <row r="516" customFormat="false" ht="25.5" hidden="false" customHeight="false" outlineLevel="0" collapsed="false">
      <c r="A516" s="67" t="s">
        <v>2014</v>
      </c>
      <c r="B516" s="95" t="n">
        <v>43423</v>
      </c>
      <c r="C516" s="94" t="s">
        <v>2015</v>
      </c>
      <c r="D516" s="53" t="s">
        <v>1226</v>
      </c>
      <c r="E516" s="53" t="s">
        <v>2016</v>
      </c>
      <c r="F516" s="67" t="s">
        <v>518</v>
      </c>
      <c r="G516" s="67" t="s">
        <v>850</v>
      </c>
      <c r="H516" s="67" t="s">
        <v>850</v>
      </c>
      <c r="I516" s="91" t="s">
        <v>1371</v>
      </c>
      <c r="J516" s="94" t="s">
        <v>2019</v>
      </c>
      <c r="K516" s="95" t="n">
        <v>43817</v>
      </c>
      <c r="L516" s="95" t="n">
        <v>44136</v>
      </c>
      <c r="M516" s="96"/>
      <c r="N516" s="67" t="s">
        <v>2018</v>
      </c>
      <c r="O516" s="56" t="s">
        <v>1941</v>
      </c>
      <c r="P516" s="81" t="s">
        <v>30</v>
      </c>
      <c r="Q516" s="67"/>
      <c r="R516" s="53" t="n">
        <f aca="false">YEAR(K516)</f>
        <v>2019</v>
      </c>
      <c r="S516" s="54" t="n">
        <f aca="false">IF($F516="CO",SUMIFS($M:$M,$A:$A,$A516)/COUNTIFS($A:$A,$A516,$F:$F,"CO"),0)</f>
        <v>0</v>
      </c>
    </row>
    <row r="517" customFormat="false" ht="38.25" hidden="false" customHeight="false" outlineLevel="0" collapsed="false">
      <c r="A517" s="67" t="s">
        <v>2014</v>
      </c>
      <c r="B517" s="95" t="n">
        <v>43423</v>
      </c>
      <c r="C517" s="94" t="s">
        <v>2015</v>
      </c>
      <c r="D517" s="53" t="s">
        <v>1226</v>
      </c>
      <c r="E517" s="53" t="s">
        <v>2016</v>
      </c>
      <c r="F517" s="67" t="s">
        <v>519</v>
      </c>
      <c r="G517" s="67" t="s">
        <v>850</v>
      </c>
      <c r="H517" s="67" t="s">
        <v>850</v>
      </c>
      <c r="I517" s="91" t="s">
        <v>1371</v>
      </c>
      <c r="J517" s="94" t="s">
        <v>2020</v>
      </c>
      <c r="K517" s="95" t="n">
        <v>44134</v>
      </c>
      <c r="L517" s="95" t="n">
        <v>44195</v>
      </c>
      <c r="M517" s="96"/>
      <c r="N517" s="67" t="s">
        <v>2018</v>
      </c>
      <c r="O517" s="56" t="s">
        <v>1941</v>
      </c>
      <c r="P517" s="81" t="s">
        <v>30</v>
      </c>
      <c r="Q517" s="67"/>
      <c r="R517" s="53" t="n">
        <v>2019</v>
      </c>
      <c r="S517" s="59" t="n">
        <v>0</v>
      </c>
    </row>
    <row r="518" customFormat="false" ht="51" hidden="false" customHeight="false" outlineLevel="0" collapsed="false">
      <c r="A518" s="67" t="s">
        <v>2014</v>
      </c>
      <c r="B518" s="95" t="n">
        <v>43423</v>
      </c>
      <c r="C518" s="94" t="s">
        <v>2015</v>
      </c>
      <c r="D518" s="53" t="s">
        <v>1226</v>
      </c>
      <c r="E518" s="53" t="s">
        <v>2016</v>
      </c>
      <c r="F518" s="67" t="s">
        <v>1804</v>
      </c>
      <c r="G518" s="67" t="s">
        <v>850</v>
      </c>
      <c r="H518" s="67" t="s">
        <v>850</v>
      </c>
      <c r="I518" s="91" t="s">
        <v>1371</v>
      </c>
      <c r="J518" s="94" t="s">
        <v>2021</v>
      </c>
      <c r="K518" s="95" t="n">
        <v>44195</v>
      </c>
      <c r="L518" s="95" t="n">
        <v>44317</v>
      </c>
      <c r="M518" s="96"/>
      <c r="N518" s="67" t="s">
        <v>2018</v>
      </c>
      <c r="O518" s="56" t="s">
        <v>1941</v>
      </c>
      <c r="P518" s="81" t="s">
        <v>30</v>
      </c>
      <c r="Q518" s="67"/>
      <c r="R518" s="53" t="n">
        <f aca="false">YEAR(K518)</f>
        <v>2020</v>
      </c>
      <c r="S518" s="54" t="n">
        <f aca="false">IF($F518="CO",SUMIFS($M:$M,$A:$A,$A518)/COUNTIFS($A:$A,$A518,$F:$F,"CO"),0)</f>
        <v>0</v>
      </c>
    </row>
    <row r="519" customFormat="false" ht="25.5" hidden="false" customHeight="false" outlineLevel="0" collapsed="false">
      <c r="A519" s="53" t="s">
        <v>2022</v>
      </c>
      <c r="B519" s="64" t="n">
        <v>43437</v>
      </c>
      <c r="C519" s="79" t="s">
        <v>2023</v>
      </c>
      <c r="D519" s="53" t="s">
        <v>1226</v>
      </c>
      <c r="E519" s="53" t="s">
        <v>2024</v>
      </c>
      <c r="F519" s="67" t="s">
        <v>24</v>
      </c>
      <c r="G519" s="53" t="s">
        <v>44</v>
      </c>
      <c r="H519" s="84" t="s">
        <v>2025</v>
      </c>
      <c r="I519" s="91" t="s">
        <v>1371</v>
      </c>
      <c r="J519" s="79" t="s">
        <v>2026</v>
      </c>
      <c r="K519" s="64" t="n">
        <v>43446</v>
      </c>
      <c r="L519" s="64" t="n">
        <v>44561</v>
      </c>
      <c r="M519" s="309" t="s">
        <v>2027</v>
      </c>
      <c r="N519" s="309" t="s">
        <v>2028</v>
      </c>
      <c r="O519" s="81" t="s">
        <v>30</v>
      </c>
      <c r="P519" s="81" t="s">
        <v>30</v>
      </c>
      <c r="Q519" s="328"/>
      <c r="R519" s="59"/>
      <c r="S519" s="59"/>
    </row>
    <row r="520" customFormat="false" ht="67.5" hidden="false" customHeight="true" outlineLevel="0" collapsed="false">
      <c r="A520" s="67" t="s">
        <v>2029</v>
      </c>
      <c r="B520" s="95" t="n">
        <v>41969</v>
      </c>
      <c r="C520" s="94" t="s">
        <v>2030</v>
      </c>
      <c r="D520" s="53" t="s">
        <v>1226</v>
      </c>
      <c r="E520" s="53" t="s">
        <v>2031</v>
      </c>
      <c r="F520" s="67" t="s">
        <v>24</v>
      </c>
      <c r="G520" s="87" t="s">
        <v>73</v>
      </c>
      <c r="H520" s="95" t="s">
        <v>2032</v>
      </c>
      <c r="I520" s="95" t="s">
        <v>1021</v>
      </c>
      <c r="J520" s="94" t="s">
        <v>2033</v>
      </c>
      <c r="K520" s="95" t="n">
        <v>41991</v>
      </c>
      <c r="L520" s="95" t="n">
        <v>43435</v>
      </c>
      <c r="M520" s="217" t="n">
        <v>3467300</v>
      </c>
      <c r="N520" s="67" t="s">
        <v>2034</v>
      </c>
      <c r="O520" s="87" t="s">
        <v>2035</v>
      </c>
      <c r="P520" s="81" t="s">
        <v>30</v>
      </c>
      <c r="Q520" s="67"/>
      <c r="R520" s="53" t="n">
        <f aca="false">YEAR(K520)</f>
        <v>2014</v>
      </c>
      <c r="S520" s="328" t="n">
        <v>8179133.53</v>
      </c>
    </row>
    <row r="521" customFormat="false" ht="25.5" hidden="false" customHeight="false" outlineLevel="0" collapsed="false">
      <c r="A521" s="67" t="s">
        <v>2029</v>
      </c>
      <c r="B521" s="95" t="n">
        <v>41969</v>
      </c>
      <c r="C521" s="94" t="s">
        <v>2030</v>
      </c>
      <c r="D521" s="53" t="s">
        <v>1226</v>
      </c>
      <c r="E521" s="53" t="s">
        <v>2031</v>
      </c>
      <c r="F521" s="67" t="s">
        <v>518</v>
      </c>
      <c r="G521" s="87" t="s">
        <v>73</v>
      </c>
      <c r="H521" s="95" t="s">
        <v>2032</v>
      </c>
      <c r="I521" s="95" t="s">
        <v>1021</v>
      </c>
      <c r="J521" s="94" t="s">
        <v>2036</v>
      </c>
      <c r="K521" s="95" t="n">
        <v>42230</v>
      </c>
      <c r="L521" s="95" t="n">
        <v>43435</v>
      </c>
      <c r="M521" s="96"/>
      <c r="N521" s="67" t="s">
        <v>2034</v>
      </c>
      <c r="O521" s="87" t="s">
        <v>2037</v>
      </c>
      <c r="P521" s="81" t="s">
        <v>30</v>
      </c>
      <c r="Q521" s="67"/>
      <c r="R521" s="53" t="n">
        <f aca="false">YEAR(K521)</f>
        <v>2015</v>
      </c>
      <c r="S521" s="328"/>
    </row>
    <row r="522" customFormat="false" ht="216.75" hidden="false" customHeight="false" outlineLevel="0" collapsed="false">
      <c r="A522" s="67" t="s">
        <v>2029</v>
      </c>
      <c r="B522" s="95" t="n">
        <v>41969</v>
      </c>
      <c r="C522" s="94" t="s">
        <v>2030</v>
      </c>
      <c r="D522" s="53" t="s">
        <v>1226</v>
      </c>
      <c r="E522" s="53" t="s">
        <v>2031</v>
      </c>
      <c r="F522" s="67" t="s">
        <v>519</v>
      </c>
      <c r="G522" s="87" t="s">
        <v>73</v>
      </c>
      <c r="H522" s="95" t="s">
        <v>2032</v>
      </c>
      <c r="I522" s="95" t="s">
        <v>1021</v>
      </c>
      <c r="J522" s="259" t="s">
        <v>2038</v>
      </c>
      <c r="K522" s="95" t="n">
        <v>42328</v>
      </c>
      <c r="L522" s="95" t="n">
        <v>43435</v>
      </c>
      <c r="M522" s="96" t="n">
        <v>1051550</v>
      </c>
      <c r="N522" s="67" t="s">
        <v>2034</v>
      </c>
      <c r="O522" s="87" t="s">
        <v>2037</v>
      </c>
      <c r="P522" s="81" t="s">
        <v>30</v>
      </c>
      <c r="Q522" s="67"/>
      <c r="R522" s="53" t="n">
        <f aca="false">YEAR(K522)</f>
        <v>2015</v>
      </c>
      <c r="S522" s="328"/>
    </row>
    <row r="523" customFormat="false" ht="38.25" hidden="false" customHeight="false" outlineLevel="0" collapsed="false">
      <c r="A523" s="67" t="s">
        <v>2029</v>
      </c>
      <c r="B523" s="95" t="n">
        <v>41969</v>
      </c>
      <c r="C523" s="94" t="s">
        <v>2030</v>
      </c>
      <c r="D523" s="53" t="s">
        <v>1226</v>
      </c>
      <c r="E523" s="53" t="s">
        <v>2031</v>
      </c>
      <c r="F523" s="67" t="s">
        <v>1804</v>
      </c>
      <c r="G523" s="87" t="s">
        <v>73</v>
      </c>
      <c r="H523" s="95" t="s">
        <v>2032</v>
      </c>
      <c r="I523" s="95" t="s">
        <v>1021</v>
      </c>
      <c r="J523" s="94" t="s">
        <v>2039</v>
      </c>
      <c r="K523" s="95" t="n">
        <v>42501</v>
      </c>
      <c r="L523" s="95" t="n">
        <v>43435</v>
      </c>
      <c r="M523" s="96" t="n">
        <v>1050000</v>
      </c>
      <c r="N523" s="67" t="s">
        <v>2034</v>
      </c>
      <c r="O523" s="87" t="s">
        <v>2037</v>
      </c>
      <c r="P523" s="81" t="s">
        <v>30</v>
      </c>
      <c r="Q523" s="67"/>
      <c r="R523" s="53" t="n">
        <f aca="false">YEAR(K523)</f>
        <v>2016</v>
      </c>
      <c r="S523" s="328"/>
    </row>
    <row r="524" customFormat="false" ht="25.5" hidden="false" customHeight="false" outlineLevel="0" collapsed="false">
      <c r="A524" s="67" t="s">
        <v>2029</v>
      </c>
      <c r="B524" s="95" t="n">
        <v>41969</v>
      </c>
      <c r="C524" s="94" t="s">
        <v>2030</v>
      </c>
      <c r="D524" s="53" t="s">
        <v>1226</v>
      </c>
      <c r="E524" s="53" t="s">
        <v>2031</v>
      </c>
      <c r="F524" s="67" t="s">
        <v>1806</v>
      </c>
      <c r="G524" s="87" t="s">
        <v>73</v>
      </c>
      <c r="H524" s="95" t="s">
        <v>2032</v>
      </c>
      <c r="I524" s="95" t="s">
        <v>1021</v>
      </c>
      <c r="J524" s="202" t="s">
        <v>2040</v>
      </c>
      <c r="K524" s="95" t="n">
        <v>42860</v>
      </c>
      <c r="L524" s="95" t="n">
        <v>43498</v>
      </c>
      <c r="M524" s="96" t="n">
        <v>1923050</v>
      </c>
      <c r="N524" s="67" t="s">
        <v>2034</v>
      </c>
      <c r="O524" s="87" t="s">
        <v>2037</v>
      </c>
      <c r="P524" s="81" t="s">
        <v>30</v>
      </c>
      <c r="Q524" s="67"/>
      <c r="R524" s="53" t="n">
        <f aca="false">YEAR(K524)</f>
        <v>2017</v>
      </c>
      <c r="S524" s="54" t="n">
        <v>812352.41</v>
      </c>
    </row>
    <row r="525" customFormat="false" ht="50.1" hidden="false" customHeight="true" outlineLevel="0" collapsed="false">
      <c r="A525" s="67" t="s">
        <v>2029</v>
      </c>
      <c r="B525" s="95" t="n">
        <v>41969</v>
      </c>
      <c r="C525" s="94" t="s">
        <v>2030</v>
      </c>
      <c r="D525" s="53" t="s">
        <v>1226</v>
      </c>
      <c r="E525" s="53" t="s">
        <v>2031</v>
      </c>
      <c r="F525" s="67" t="s">
        <v>1966</v>
      </c>
      <c r="G525" s="87" t="s">
        <v>73</v>
      </c>
      <c r="H525" s="95" t="s">
        <v>2032</v>
      </c>
      <c r="I525" s="95" t="s">
        <v>1021</v>
      </c>
      <c r="J525" s="94" t="s">
        <v>2041</v>
      </c>
      <c r="K525" s="95" t="n">
        <v>42944</v>
      </c>
      <c r="L525" s="95" t="n">
        <v>43498</v>
      </c>
      <c r="M525" s="96"/>
      <c r="N525" s="67" t="s">
        <v>2034</v>
      </c>
      <c r="O525" s="87" t="s">
        <v>2037</v>
      </c>
      <c r="P525" s="81" t="s">
        <v>30</v>
      </c>
      <c r="Q525" s="67"/>
      <c r="R525" s="53" t="n">
        <f aca="false">YEAR(K525)</f>
        <v>2017</v>
      </c>
      <c r="S525" s="54"/>
    </row>
    <row r="526" customFormat="false" ht="63" hidden="false" customHeight="false" outlineLevel="0" collapsed="false">
      <c r="A526" s="67" t="s">
        <v>2029</v>
      </c>
      <c r="B526" s="95" t="n">
        <v>41969</v>
      </c>
      <c r="C526" s="94" t="s">
        <v>2030</v>
      </c>
      <c r="D526" s="53" t="s">
        <v>1226</v>
      </c>
      <c r="E526" s="53" t="s">
        <v>2031</v>
      </c>
      <c r="F526" s="67" t="s">
        <v>1987</v>
      </c>
      <c r="G526" s="87" t="s">
        <v>73</v>
      </c>
      <c r="H526" s="95" t="s">
        <v>2032</v>
      </c>
      <c r="I526" s="95" t="s">
        <v>1021</v>
      </c>
      <c r="J526" s="94" t="s">
        <v>2042</v>
      </c>
      <c r="K526" s="95" t="n">
        <v>43368</v>
      </c>
      <c r="L526" s="95" t="n">
        <v>43863</v>
      </c>
      <c r="M526" s="96" t="n">
        <v>1601100</v>
      </c>
      <c r="N526" s="67" t="s">
        <v>2034</v>
      </c>
      <c r="O526" s="87" t="s">
        <v>2037</v>
      </c>
      <c r="P526" s="81" t="s">
        <v>30</v>
      </c>
      <c r="Q526" s="67"/>
      <c r="R526" s="53" t="n">
        <f aca="false">YEAR(K526)</f>
        <v>2018</v>
      </c>
      <c r="S526" s="54"/>
    </row>
    <row r="527" customFormat="false" ht="45" hidden="false" customHeight="false" outlineLevel="0" collapsed="false">
      <c r="A527" s="67" t="s">
        <v>2029</v>
      </c>
      <c r="B527" s="95" t="n">
        <v>41969</v>
      </c>
      <c r="C527" s="94" t="s">
        <v>2030</v>
      </c>
      <c r="D527" s="53" t="s">
        <v>1226</v>
      </c>
      <c r="E527" s="53" t="s">
        <v>2031</v>
      </c>
      <c r="F527" s="67" t="s">
        <v>1989</v>
      </c>
      <c r="G527" s="87" t="s">
        <v>73</v>
      </c>
      <c r="H527" s="95" t="s">
        <v>2032</v>
      </c>
      <c r="I527" s="95" t="s">
        <v>1021</v>
      </c>
      <c r="J527" s="94" t="s">
        <v>2043</v>
      </c>
      <c r="K527" s="95" t="n">
        <v>43837</v>
      </c>
      <c r="L527" s="95" t="n">
        <v>44014</v>
      </c>
      <c r="M527" s="96" t="n">
        <v>1601100</v>
      </c>
      <c r="N527" s="67" t="s">
        <v>2034</v>
      </c>
      <c r="O527" s="87" t="s">
        <v>2037</v>
      </c>
      <c r="P527" s="81" t="s">
        <v>30</v>
      </c>
      <c r="Q527" s="67"/>
      <c r="R527" s="53" t="n">
        <f aca="false">YEAR(K527)</f>
        <v>2020</v>
      </c>
      <c r="S527" s="54"/>
    </row>
    <row r="528" customFormat="false" ht="38.25" hidden="false" customHeight="false" outlineLevel="0" collapsed="false">
      <c r="A528" s="69" t="s">
        <v>2044</v>
      </c>
      <c r="B528" s="64" t="n">
        <v>44008</v>
      </c>
      <c r="C528" s="139" t="s">
        <v>2045</v>
      </c>
      <c r="D528" s="66" t="s">
        <v>1226</v>
      </c>
      <c r="E528" s="53" t="s">
        <v>2046</v>
      </c>
      <c r="F528" s="69" t="s">
        <v>24</v>
      </c>
      <c r="G528" s="66" t="s">
        <v>363</v>
      </c>
      <c r="H528" s="81" t="s">
        <v>2047</v>
      </c>
      <c r="I528" s="67" t="s">
        <v>590</v>
      </c>
      <c r="J528" s="246" t="s">
        <v>2048</v>
      </c>
      <c r="K528" s="64" t="n">
        <v>44152</v>
      </c>
      <c r="L528" s="64" t="n">
        <v>45627</v>
      </c>
      <c r="M528" s="138" t="n">
        <v>2347047</v>
      </c>
      <c r="N528" s="69" t="s">
        <v>1940</v>
      </c>
      <c r="O528" s="53" t="s">
        <v>1943</v>
      </c>
      <c r="P528" s="69" t="s">
        <v>30</v>
      </c>
      <c r="Q528" s="59"/>
      <c r="R528" s="53" t="n">
        <f aca="false">YEAR(K528)</f>
        <v>2020</v>
      </c>
      <c r="S528" s="54" t="n">
        <f aca="false">IF($F528="CO",SUMIFS($M:$M,$A:$A,$A528)/COUNTIFS($A:$A,$A528,$F:$F,"CO"),0)</f>
        <v>2347047</v>
      </c>
    </row>
    <row r="529" customFormat="false" ht="38.25" hidden="false" customHeight="false" outlineLevel="0" collapsed="false">
      <c r="A529" s="56" t="s">
        <v>2049</v>
      </c>
      <c r="B529" s="64" t="n">
        <v>43818</v>
      </c>
      <c r="C529" s="83" t="s">
        <v>2050</v>
      </c>
      <c r="D529" s="53" t="s">
        <v>2051</v>
      </c>
      <c r="E529" s="53" t="s">
        <v>2052</v>
      </c>
      <c r="F529" s="66" t="s">
        <v>24</v>
      </c>
      <c r="G529" s="66" t="s">
        <v>363</v>
      </c>
      <c r="H529" s="67" t="s">
        <v>364</v>
      </c>
      <c r="I529" s="67" t="s">
        <v>590</v>
      </c>
      <c r="J529" s="121" t="s">
        <v>2053</v>
      </c>
      <c r="K529" s="64" t="n">
        <v>43972</v>
      </c>
      <c r="L529" s="64" t="n">
        <v>44104</v>
      </c>
      <c r="M529" s="329" t="n">
        <v>1040000</v>
      </c>
      <c r="N529" s="69" t="s">
        <v>2054</v>
      </c>
      <c r="O529" s="53" t="s">
        <v>2055</v>
      </c>
      <c r="P529" s="69" t="s">
        <v>30</v>
      </c>
      <c r="Q529" s="59"/>
      <c r="R529" s="59"/>
      <c r="S529" s="59"/>
    </row>
    <row r="530" customFormat="false" ht="51" hidden="false" customHeight="false" outlineLevel="0" collapsed="false">
      <c r="A530" s="56" t="s">
        <v>2049</v>
      </c>
      <c r="B530" s="64" t="n">
        <v>43818</v>
      </c>
      <c r="C530" s="83" t="s">
        <v>2050</v>
      </c>
      <c r="D530" s="53" t="s">
        <v>2051</v>
      </c>
      <c r="E530" s="53" t="s">
        <v>2052</v>
      </c>
      <c r="F530" s="66" t="s">
        <v>518</v>
      </c>
      <c r="G530" s="66" t="s">
        <v>363</v>
      </c>
      <c r="H530" s="67" t="s">
        <v>364</v>
      </c>
      <c r="I530" s="67" t="s">
        <v>590</v>
      </c>
      <c r="J530" s="121" t="s">
        <v>2056</v>
      </c>
      <c r="K530" s="64" t="n">
        <v>44022</v>
      </c>
      <c r="L530" s="64" t="n">
        <v>44104</v>
      </c>
      <c r="M530" s="329" t="n">
        <v>1040000</v>
      </c>
      <c r="N530" s="69" t="s">
        <v>2054</v>
      </c>
      <c r="O530" s="53" t="s">
        <v>2057</v>
      </c>
      <c r="P530" s="69" t="s">
        <v>30</v>
      </c>
      <c r="Q530" s="59"/>
      <c r="R530" s="59"/>
      <c r="S530" s="59"/>
    </row>
    <row r="531" customFormat="false" ht="46.5" hidden="false" customHeight="true" outlineLevel="0" collapsed="false">
      <c r="A531" s="56" t="s">
        <v>2049</v>
      </c>
      <c r="B531" s="64" t="n">
        <v>43818</v>
      </c>
      <c r="C531" s="83" t="s">
        <v>2050</v>
      </c>
      <c r="D531" s="53" t="s">
        <v>2051</v>
      </c>
      <c r="E531" s="53" t="s">
        <v>2052</v>
      </c>
      <c r="F531" s="66" t="s">
        <v>519</v>
      </c>
      <c r="G531" s="66" t="s">
        <v>363</v>
      </c>
      <c r="H531" s="67" t="s">
        <v>364</v>
      </c>
      <c r="I531" s="67" t="s">
        <v>590</v>
      </c>
      <c r="J531" s="121" t="s">
        <v>2058</v>
      </c>
      <c r="K531" s="64" t="n">
        <v>44098</v>
      </c>
      <c r="L531" s="64" t="n">
        <v>44286</v>
      </c>
      <c r="M531" s="329" t="n">
        <v>1040000</v>
      </c>
      <c r="N531" s="69" t="s">
        <v>2054</v>
      </c>
      <c r="O531" s="53" t="s">
        <v>2057</v>
      </c>
      <c r="P531" s="69" t="s">
        <v>30</v>
      </c>
      <c r="Q531" s="59"/>
      <c r="R531" s="59"/>
      <c r="S531" s="59"/>
    </row>
    <row r="532" customFormat="false" ht="34.5" hidden="false" customHeight="true" outlineLevel="0" collapsed="false">
      <c r="A532" s="69" t="s">
        <v>2059</v>
      </c>
      <c r="B532" s="71" t="n">
        <v>42503</v>
      </c>
      <c r="C532" s="182" t="s">
        <v>2060</v>
      </c>
      <c r="D532" s="66" t="s">
        <v>2061</v>
      </c>
      <c r="E532" s="69" t="s">
        <v>2062</v>
      </c>
      <c r="F532" s="67" t="s">
        <v>24</v>
      </c>
      <c r="G532" s="81" t="s">
        <v>35</v>
      </c>
      <c r="H532" s="95" t="s">
        <v>2063</v>
      </c>
      <c r="I532" s="67" t="s">
        <v>590</v>
      </c>
      <c r="J532" s="82" t="s">
        <v>2064</v>
      </c>
      <c r="K532" s="71" t="n">
        <v>42576</v>
      </c>
      <c r="L532" s="71" t="n">
        <v>43830</v>
      </c>
      <c r="M532" s="75" t="n">
        <v>2821885.08</v>
      </c>
      <c r="N532" s="67" t="s">
        <v>2065</v>
      </c>
      <c r="O532" s="69" t="s">
        <v>2066</v>
      </c>
      <c r="P532" s="81" t="s">
        <v>30</v>
      </c>
      <c r="Q532" s="73"/>
      <c r="R532" s="53" t="n">
        <f aca="false">YEAR(K532)</f>
        <v>2016</v>
      </c>
      <c r="S532" s="54" t="n">
        <f aca="false">IF($F532="CO",SUMIFS($M:$M,$A:$A,$A532)/COUNTIFS($A:$A,$A532,$F:$F,"CO"),0)</f>
        <v>9525309.4</v>
      </c>
    </row>
    <row r="533" customFormat="false" ht="102" hidden="false" customHeight="false" outlineLevel="0" collapsed="false">
      <c r="A533" s="69" t="s">
        <v>2059</v>
      </c>
      <c r="B533" s="71" t="n">
        <v>42503</v>
      </c>
      <c r="C533" s="182" t="s">
        <v>2060</v>
      </c>
      <c r="D533" s="66" t="s">
        <v>2061</v>
      </c>
      <c r="E533" s="69" t="s">
        <v>2062</v>
      </c>
      <c r="F533" s="67" t="s">
        <v>518</v>
      </c>
      <c r="G533" s="81" t="s">
        <v>35</v>
      </c>
      <c r="H533" s="95" t="s">
        <v>2063</v>
      </c>
      <c r="I533" s="67" t="s">
        <v>590</v>
      </c>
      <c r="J533" s="330" t="s">
        <v>2067</v>
      </c>
      <c r="K533" s="71" t="n">
        <v>42935</v>
      </c>
      <c r="L533" s="71" t="n">
        <v>43830</v>
      </c>
      <c r="M533" s="331" t="n">
        <v>6703424.32</v>
      </c>
      <c r="N533" s="67" t="s">
        <v>2065</v>
      </c>
      <c r="O533" s="69" t="s">
        <v>2066</v>
      </c>
      <c r="P533" s="81" t="s">
        <v>30</v>
      </c>
      <c r="Q533" s="73"/>
      <c r="R533" s="53" t="n">
        <f aca="false">YEAR(K533)</f>
        <v>2017</v>
      </c>
      <c r="S533" s="54" t="n">
        <f aca="false">IF($F533="CO",SUMIFS($M:$M,$A:$A,$A533)/COUNTIFS($A:$A,$A533,$F:$F,"CO"),0)</f>
        <v>0</v>
      </c>
    </row>
    <row r="534" customFormat="false" ht="38.25" hidden="false" customHeight="false" outlineLevel="0" collapsed="false">
      <c r="A534" s="69" t="s">
        <v>2059</v>
      </c>
      <c r="B534" s="71" t="n">
        <v>42503</v>
      </c>
      <c r="C534" s="182" t="s">
        <v>2060</v>
      </c>
      <c r="D534" s="66" t="s">
        <v>2061</v>
      </c>
      <c r="E534" s="69" t="s">
        <v>2062</v>
      </c>
      <c r="F534" s="67" t="s">
        <v>519</v>
      </c>
      <c r="G534" s="81" t="s">
        <v>35</v>
      </c>
      <c r="H534" s="95" t="s">
        <v>2063</v>
      </c>
      <c r="I534" s="67" t="s">
        <v>590</v>
      </c>
      <c r="J534" s="330" t="s">
        <v>2068</v>
      </c>
      <c r="K534" s="71" t="n">
        <v>43620</v>
      </c>
      <c r="L534" s="71" t="n">
        <v>43830</v>
      </c>
      <c r="M534" s="331"/>
      <c r="N534" s="67" t="s">
        <v>2065</v>
      </c>
      <c r="O534" s="69" t="s">
        <v>2069</v>
      </c>
      <c r="P534" s="81" t="s">
        <v>30</v>
      </c>
      <c r="Q534" s="73"/>
      <c r="R534" s="53" t="n">
        <f aca="false">YEAR(K534)</f>
        <v>2019</v>
      </c>
      <c r="S534" s="54" t="n">
        <f aca="false">IF($F534="CO",SUMIFS($M:$M,$A:$A,$A534)/COUNTIFS($A:$A,$A534,$F:$F,"CO"),0)</f>
        <v>0</v>
      </c>
    </row>
    <row r="535" customFormat="false" ht="104.25" hidden="false" customHeight="false" outlineLevel="0" collapsed="false">
      <c r="A535" s="69" t="s">
        <v>2059</v>
      </c>
      <c r="B535" s="64" t="n">
        <v>42503</v>
      </c>
      <c r="C535" s="86" t="s">
        <v>2060</v>
      </c>
      <c r="D535" s="66" t="s">
        <v>2061</v>
      </c>
      <c r="E535" s="56" t="s">
        <v>2062</v>
      </c>
      <c r="F535" s="67" t="s">
        <v>1804</v>
      </c>
      <c r="G535" s="81" t="s">
        <v>35</v>
      </c>
      <c r="H535" s="95" t="s">
        <v>2063</v>
      </c>
      <c r="I535" s="67" t="s">
        <v>590</v>
      </c>
      <c r="J535" s="202" t="s">
        <v>2070</v>
      </c>
      <c r="K535" s="64" t="n">
        <v>43795</v>
      </c>
      <c r="L535" s="64" t="n">
        <v>44348</v>
      </c>
      <c r="M535" s="225"/>
      <c r="N535" s="67" t="s">
        <v>2065</v>
      </c>
      <c r="O535" s="56" t="s">
        <v>2069</v>
      </c>
      <c r="P535" s="81" t="s">
        <v>30</v>
      </c>
      <c r="Q535" s="59"/>
      <c r="R535" s="53" t="n">
        <f aca="false">YEAR(K535)</f>
        <v>2019</v>
      </c>
      <c r="S535" s="54" t="n">
        <f aca="false">IF($F535="CO",SUMIFS($M:$M,$A:$A,$A535)/COUNTIFS($A:$A,$A535,$F:$F,"CO"),0)</f>
        <v>0</v>
      </c>
    </row>
    <row r="536" customFormat="false" ht="102" hidden="false" customHeight="false" outlineLevel="0" collapsed="false">
      <c r="A536" s="69" t="s">
        <v>2059</v>
      </c>
      <c r="B536" s="64" t="n">
        <v>42503</v>
      </c>
      <c r="C536" s="86" t="s">
        <v>2060</v>
      </c>
      <c r="D536" s="66" t="s">
        <v>2061</v>
      </c>
      <c r="E536" s="56" t="s">
        <v>2062</v>
      </c>
      <c r="F536" s="67" t="s">
        <v>1806</v>
      </c>
      <c r="G536" s="81" t="s">
        <v>35</v>
      </c>
      <c r="H536" s="95" t="s">
        <v>2063</v>
      </c>
      <c r="I536" s="67" t="s">
        <v>590</v>
      </c>
      <c r="J536" s="202" t="s">
        <v>2071</v>
      </c>
      <c r="K536" s="64" t="n">
        <v>43857</v>
      </c>
      <c r="L536" s="64" t="n">
        <v>44561</v>
      </c>
      <c r="M536" s="225"/>
      <c r="N536" s="67" t="s">
        <v>2065</v>
      </c>
      <c r="O536" s="56" t="s">
        <v>2069</v>
      </c>
      <c r="P536" s="81" t="s">
        <v>30</v>
      </c>
      <c r="Q536" s="59"/>
      <c r="R536" s="53" t="n">
        <f aca="false">YEAR(K536)</f>
        <v>2020</v>
      </c>
      <c r="S536" s="54" t="n">
        <f aca="false">IF($F536="CO",SUMIFS($M:$M,$A:$A,$A536)/COUNTIFS($A:$A,$A536,$F:$F,"CO"),0)</f>
        <v>0</v>
      </c>
    </row>
    <row r="537" customFormat="false" ht="51" hidden="false" customHeight="true" outlineLevel="0" collapsed="false">
      <c r="A537" s="55" t="s">
        <v>2072</v>
      </c>
      <c r="B537" s="64" t="n">
        <v>43829</v>
      </c>
      <c r="C537" s="332" t="s">
        <v>2073</v>
      </c>
      <c r="D537" s="69" t="s">
        <v>1226</v>
      </c>
      <c r="E537" s="56" t="s">
        <v>2074</v>
      </c>
      <c r="F537" s="69" t="s">
        <v>24</v>
      </c>
      <c r="G537" s="66" t="s">
        <v>363</v>
      </c>
      <c r="H537" s="81" t="s">
        <v>568</v>
      </c>
      <c r="I537" s="67" t="s">
        <v>590</v>
      </c>
      <c r="J537" s="333" t="s">
        <v>2075</v>
      </c>
      <c r="K537" s="64" t="n">
        <v>43950</v>
      </c>
      <c r="L537" s="64" t="n">
        <v>44561</v>
      </c>
      <c r="M537" s="65" t="n">
        <v>805880.24</v>
      </c>
      <c r="N537" s="185" t="s">
        <v>2076</v>
      </c>
      <c r="O537" s="56" t="s">
        <v>2077</v>
      </c>
      <c r="P537" s="69" t="s">
        <v>30</v>
      </c>
      <c r="Q537" s="59"/>
      <c r="R537" s="59"/>
      <c r="S537" s="59"/>
    </row>
    <row r="538" customFormat="false" ht="133.5" hidden="false" customHeight="true" outlineLevel="0" collapsed="false">
      <c r="A538" s="55" t="s">
        <v>2072</v>
      </c>
      <c r="B538" s="64" t="n">
        <v>43829</v>
      </c>
      <c r="C538" s="57" t="s">
        <v>2073</v>
      </c>
      <c r="D538" s="69" t="s">
        <v>1226</v>
      </c>
      <c r="E538" s="56" t="s">
        <v>2074</v>
      </c>
      <c r="F538" s="69" t="s">
        <v>518</v>
      </c>
      <c r="G538" s="66" t="s">
        <v>363</v>
      </c>
      <c r="H538" s="81" t="s">
        <v>568</v>
      </c>
      <c r="I538" s="67" t="s">
        <v>590</v>
      </c>
      <c r="J538" s="333" t="s">
        <v>2078</v>
      </c>
      <c r="K538" s="64" t="n">
        <v>44316</v>
      </c>
      <c r="L538" s="64" t="n">
        <v>44561</v>
      </c>
      <c r="M538" s="334" t="n">
        <v>990761.51</v>
      </c>
      <c r="N538" s="69" t="s">
        <v>2076</v>
      </c>
      <c r="O538" s="56" t="s">
        <v>2077</v>
      </c>
      <c r="P538" s="69" t="s">
        <v>30</v>
      </c>
      <c r="Q538" s="59"/>
      <c r="R538" s="59"/>
      <c r="S538" s="59"/>
    </row>
    <row r="539" customFormat="false" ht="38.25" hidden="false" customHeight="false" outlineLevel="0" collapsed="false">
      <c r="A539" s="66" t="s">
        <v>2079</v>
      </c>
      <c r="B539" s="64" t="n">
        <v>42591</v>
      </c>
      <c r="C539" s="98" t="s">
        <v>2080</v>
      </c>
      <c r="D539" s="53" t="s">
        <v>2081</v>
      </c>
      <c r="E539" s="53"/>
      <c r="F539" s="67" t="s">
        <v>24</v>
      </c>
      <c r="G539" s="53" t="s">
        <v>35</v>
      </c>
      <c r="H539" s="53" t="s">
        <v>229</v>
      </c>
      <c r="I539" s="84" t="s">
        <v>27</v>
      </c>
      <c r="J539" s="82" t="s">
        <v>172</v>
      </c>
      <c r="K539" s="64" t="n">
        <v>42600</v>
      </c>
      <c r="L539" s="64" t="n">
        <v>44426</v>
      </c>
      <c r="M539" s="88"/>
      <c r="N539" s="84" t="s">
        <v>47</v>
      </c>
      <c r="O539" s="59"/>
      <c r="P539" s="84" t="s">
        <v>97</v>
      </c>
      <c r="Q539" s="59"/>
      <c r="R539" s="66" t="n">
        <f aca="false">YEAR(K539)</f>
        <v>2016</v>
      </c>
      <c r="S539" s="124" t="n">
        <f aca="false">IF($F539="CO",SUMIFS($M:$M,$A:$A,$A539)/COUNTIFS($A:$A,$A539,$F:$F,"CO"),0)</f>
        <v>0</v>
      </c>
    </row>
    <row r="540" customFormat="false" ht="38.25" hidden="false" customHeight="false" outlineLevel="0" collapsed="false">
      <c r="A540" s="56" t="s">
        <v>2082</v>
      </c>
      <c r="B540" s="64" t="n">
        <v>43473</v>
      </c>
      <c r="C540" s="85" t="s">
        <v>2083</v>
      </c>
      <c r="D540" s="56" t="s">
        <v>2084</v>
      </c>
      <c r="E540" s="56"/>
      <c r="F540" s="56" t="s">
        <v>24</v>
      </c>
      <c r="G540" s="56" t="s">
        <v>35</v>
      </c>
      <c r="H540" s="56" t="s">
        <v>229</v>
      </c>
      <c r="I540" s="56" t="s">
        <v>27</v>
      </c>
      <c r="J540" s="83" t="s">
        <v>46</v>
      </c>
      <c r="K540" s="113" t="n">
        <v>43483</v>
      </c>
      <c r="L540" s="113" t="n">
        <v>45309</v>
      </c>
      <c r="M540" s="96"/>
      <c r="N540" s="56" t="s">
        <v>47</v>
      </c>
      <c r="O540" s="59"/>
      <c r="P540" s="56" t="s">
        <v>97</v>
      </c>
      <c r="Q540" s="67"/>
      <c r="R540" s="53" t="n">
        <v>2019</v>
      </c>
      <c r="S540" s="59"/>
    </row>
    <row r="541" customFormat="false" ht="76.5" hidden="false" customHeight="false" outlineLevel="0" collapsed="false">
      <c r="A541" s="66" t="s">
        <v>2085</v>
      </c>
      <c r="B541" s="64" t="n">
        <v>42648</v>
      </c>
      <c r="C541" s="98" t="s">
        <v>2086</v>
      </c>
      <c r="D541" s="53" t="s">
        <v>2087</v>
      </c>
      <c r="E541" s="53"/>
      <c r="F541" s="53" t="s">
        <v>24</v>
      </c>
      <c r="G541" s="84" t="s">
        <v>549</v>
      </c>
      <c r="H541" s="53" t="s">
        <v>229</v>
      </c>
      <c r="I541" s="119" t="s">
        <v>27</v>
      </c>
      <c r="J541" s="94" t="s">
        <v>158</v>
      </c>
      <c r="K541" s="64" t="n">
        <v>42690</v>
      </c>
      <c r="L541" s="64" t="n">
        <v>44516</v>
      </c>
      <c r="M541" s="88"/>
      <c r="N541" s="119" t="s">
        <v>47</v>
      </c>
      <c r="O541" s="59"/>
      <c r="P541" s="84" t="s">
        <v>97</v>
      </c>
      <c r="Q541" s="59"/>
      <c r="R541" s="53" t="n">
        <v>2019</v>
      </c>
      <c r="S541" s="59"/>
    </row>
    <row r="542" customFormat="false" ht="51" hidden="false" customHeight="false" outlineLevel="0" collapsed="false">
      <c r="A542" s="55" t="s">
        <v>2088</v>
      </c>
      <c r="B542" s="64" t="n">
        <v>44386</v>
      </c>
      <c r="C542" s="93" t="s">
        <v>2089</v>
      </c>
      <c r="D542" s="53" t="s">
        <v>2090</v>
      </c>
      <c r="E542" s="59"/>
      <c r="F542" s="60" t="s">
        <v>24</v>
      </c>
      <c r="G542" s="66" t="s">
        <v>35</v>
      </c>
      <c r="H542" s="67" t="s">
        <v>316</v>
      </c>
      <c r="I542" s="62" t="s">
        <v>27</v>
      </c>
      <c r="J542" s="68" t="s">
        <v>46</v>
      </c>
      <c r="K542" s="64" t="n">
        <v>44477</v>
      </c>
      <c r="L542" s="64" t="n">
        <v>46303</v>
      </c>
      <c r="M542" s="59"/>
      <c r="N542" s="112" t="s">
        <v>47</v>
      </c>
      <c r="O542" s="59"/>
      <c r="P542" s="60" t="s">
        <v>40</v>
      </c>
      <c r="Q542" s="59"/>
      <c r="R542" s="59"/>
      <c r="S542" s="59"/>
    </row>
    <row r="543" customFormat="false" ht="38.25" hidden="false" customHeight="false" outlineLevel="0" collapsed="false">
      <c r="A543" s="69" t="s">
        <v>2091</v>
      </c>
      <c r="B543" s="64" t="n">
        <v>44033</v>
      </c>
      <c r="C543" s="136" t="s">
        <v>2092</v>
      </c>
      <c r="D543" s="69" t="s">
        <v>2093</v>
      </c>
      <c r="E543" s="59"/>
      <c r="F543" s="69" t="s">
        <v>24</v>
      </c>
      <c r="G543" s="53" t="s">
        <v>66</v>
      </c>
      <c r="H543" s="81" t="s">
        <v>2094</v>
      </c>
      <c r="I543" s="67" t="s">
        <v>37</v>
      </c>
      <c r="J543" s="121" t="s">
        <v>2095</v>
      </c>
      <c r="K543" s="64" t="n">
        <v>44124</v>
      </c>
      <c r="L543" s="64" t="n">
        <v>45950</v>
      </c>
      <c r="M543" s="59"/>
      <c r="N543" s="69" t="s">
        <v>2096</v>
      </c>
      <c r="O543" s="59"/>
      <c r="P543" s="69" t="s">
        <v>97</v>
      </c>
      <c r="Q543" s="59"/>
      <c r="R543" s="53" t="n">
        <f aca="false">YEAR(K543)</f>
        <v>2020</v>
      </c>
      <c r="S543" s="54" t="n">
        <f aca="false">IF($F543="CO",SUMIFS($M:$M,$A:$A,$A543)/COUNTIFS($A:$A,$A543,$F:$F,"CO"),0)</f>
        <v>0</v>
      </c>
    </row>
    <row r="544" customFormat="false" ht="89.25" hidden="false" customHeight="false" outlineLevel="0" collapsed="false">
      <c r="A544" s="56" t="s">
        <v>2097</v>
      </c>
      <c r="B544" s="64" t="n">
        <v>43997</v>
      </c>
      <c r="C544" s="86" t="s">
        <v>2098</v>
      </c>
      <c r="D544" s="69" t="s">
        <v>2099</v>
      </c>
      <c r="E544" s="59"/>
      <c r="F544" s="66" t="s">
        <v>24</v>
      </c>
      <c r="G544" s="69" t="s">
        <v>73</v>
      </c>
      <c r="H544" s="67" t="s">
        <v>2100</v>
      </c>
      <c r="I544" s="69" t="s">
        <v>61</v>
      </c>
      <c r="J544" s="111" t="s">
        <v>62</v>
      </c>
      <c r="K544" s="64" t="n">
        <v>44084</v>
      </c>
      <c r="L544" s="64" t="n">
        <v>45910</v>
      </c>
      <c r="M544" s="65"/>
      <c r="N544" s="69" t="s">
        <v>47</v>
      </c>
      <c r="O544" s="59"/>
      <c r="P544" s="69" t="s">
        <v>97</v>
      </c>
      <c r="Q544" s="59"/>
      <c r="R544" s="53" t="n">
        <f aca="false">YEAR(K544)</f>
        <v>2020</v>
      </c>
      <c r="S544" s="54" t="n">
        <f aca="false">IF($F544="CO",SUMIFS($M:$M,$A:$A,$A544)/COUNTIFS($A:$A,$A544,$F:$F,"CO"),0)</f>
        <v>0</v>
      </c>
    </row>
    <row r="545" customFormat="false" ht="38.25" hidden="false" customHeight="false" outlineLevel="0" collapsed="false">
      <c r="A545" s="55" t="s">
        <v>2101</v>
      </c>
      <c r="B545" s="64" t="n">
        <v>44358</v>
      </c>
      <c r="C545" s="184" t="s">
        <v>2102</v>
      </c>
      <c r="D545" s="53" t="s">
        <v>2103</v>
      </c>
      <c r="E545" s="59"/>
      <c r="F545" s="60" t="s">
        <v>24</v>
      </c>
      <c r="G545" s="60" t="s">
        <v>101</v>
      </c>
      <c r="H545" s="67" t="s">
        <v>1081</v>
      </c>
      <c r="I545" s="62" t="s">
        <v>27</v>
      </c>
      <c r="J545" s="68" t="s">
        <v>46</v>
      </c>
      <c r="K545" s="64" t="n">
        <v>44453</v>
      </c>
      <c r="L545" s="64" t="n">
        <v>46279</v>
      </c>
      <c r="M545" s="59"/>
      <c r="N545" s="69" t="s">
        <v>47</v>
      </c>
      <c r="O545" s="59"/>
      <c r="P545" s="60" t="s">
        <v>30</v>
      </c>
      <c r="Q545" s="59"/>
      <c r="R545" s="59"/>
      <c r="S545" s="59"/>
    </row>
    <row r="546" customFormat="false" ht="38.25" hidden="false" customHeight="false" outlineLevel="0" collapsed="false">
      <c r="A546" s="56" t="s">
        <v>2104</v>
      </c>
      <c r="B546" s="64" t="n">
        <v>43538</v>
      </c>
      <c r="C546" s="335" t="s">
        <v>2105</v>
      </c>
      <c r="D546" s="336" t="s">
        <v>2106</v>
      </c>
      <c r="E546" s="53"/>
      <c r="F546" s="112" t="s">
        <v>24</v>
      </c>
      <c r="G546" s="87" t="s">
        <v>1277</v>
      </c>
      <c r="H546" s="87" t="s">
        <v>2107</v>
      </c>
      <c r="I546" s="119" t="s">
        <v>1021</v>
      </c>
      <c r="J546" s="337" t="s">
        <v>2108</v>
      </c>
      <c r="K546" s="64" t="n">
        <v>43461</v>
      </c>
      <c r="L546" s="64" t="n">
        <v>44192</v>
      </c>
      <c r="M546" s="229"/>
      <c r="N546" s="67" t="s">
        <v>2109</v>
      </c>
      <c r="O546" s="59"/>
      <c r="P546" s="56" t="s">
        <v>214</v>
      </c>
      <c r="Q546" s="67"/>
      <c r="R546" s="66" t="n">
        <f aca="false">YEAR(K546)</f>
        <v>2018</v>
      </c>
      <c r="S546" s="258" t="n">
        <f aca="false">IF($F546="CO",SUMIFS($M:$M,$A:$A,$A546)/COUNTIFS($A:$A,$A546,$F:$F,"CO"),0)</f>
        <v>0</v>
      </c>
    </row>
    <row r="547" customFormat="false" ht="57" hidden="false" customHeight="true" outlineLevel="0" collapsed="false">
      <c r="A547" s="56" t="s">
        <v>2110</v>
      </c>
      <c r="B547" s="64" t="n">
        <v>43538</v>
      </c>
      <c r="C547" s="335" t="s">
        <v>2111</v>
      </c>
      <c r="D547" s="336" t="s">
        <v>2106</v>
      </c>
      <c r="E547" s="53"/>
      <c r="F547" s="87" t="s">
        <v>24</v>
      </c>
      <c r="G547" s="87" t="s">
        <v>363</v>
      </c>
      <c r="H547" s="87" t="s">
        <v>2107</v>
      </c>
      <c r="I547" s="119" t="s">
        <v>1021</v>
      </c>
      <c r="J547" s="335" t="s">
        <v>2112</v>
      </c>
      <c r="K547" s="64" t="n">
        <v>43816</v>
      </c>
      <c r="L547" s="64" t="n">
        <v>44912</v>
      </c>
      <c r="M547" s="96" t="n">
        <v>1445830.32</v>
      </c>
      <c r="N547" s="56" t="s">
        <v>2113</v>
      </c>
      <c r="O547" s="59"/>
      <c r="P547" s="56" t="s">
        <v>214</v>
      </c>
      <c r="Q547" s="59"/>
      <c r="R547" s="59"/>
      <c r="S547" s="59"/>
    </row>
    <row r="548" customFormat="false" ht="57" hidden="false" customHeight="true" outlineLevel="0" collapsed="false">
      <c r="A548" s="49" t="s">
        <v>2114</v>
      </c>
      <c r="B548" s="188" t="n">
        <v>41607</v>
      </c>
      <c r="C548" s="189" t="s">
        <v>2115</v>
      </c>
      <c r="D548" s="49" t="s">
        <v>2116</v>
      </c>
      <c r="E548" s="49" t="s">
        <v>2117</v>
      </c>
      <c r="F548" s="49" t="s">
        <v>24</v>
      </c>
      <c r="G548" s="49" t="s">
        <v>363</v>
      </c>
      <c r="H548" s="49" t="s">
        <v>1277</v>
      </c>
      <c r="I548" s="188" t="s">
        <v>996</v>
      </c>
      <c r="J548" s="189" t="s">
        <v>2118</v>
      </c>
      <c r="K548" s="188" t="n">
        <v>41715</v>
      </c>
      <c r="L548" s="188" t="n">
        <v>42811</v>
      </c>
      <c r="M548" s="190"/>
      <c r="N548" s="49" t="s">
        <v>2119</v>
      </c>
      <c r="O548" s="110"/>
      <c r="P548" s="49" t="s">
        <v>221</v>
      </c>
      <c r="Q548" s="49"/>
      <c r="R548" s="53" t="n">
        <f aca="false">YEAR(K548)</f>
        <v>2014</v>
      </c>
      <c r="S548" s="54" t="n">
        <f aca="false">IF($F548="CO",SUMIFS($M:$M,$A:$A,$A548)/COUNTIFS($A:$A,$A548,$F:$F,"CO"),0)</f>
        <v>0</v>
      </c>
    </row>
    <row r="549" customFormat="false" ht="51" hidden="false" customHeight="false" outlineLevel="0" collapsed="false">
      <c r="A549" s="49" t="s">
        <v>2114</v>
      </c>
      <c r="B549" s="188" t="n">
        <v>41607</v>
      </c>
      <c r="C549" s="189" t="s">
        <v>2115</v>
      </c>
      <c r="D549" s="49" t="s">
        <v>2116</v>
      </c>
      <c r="E549" s="49" t="s">
        <v>2117</v>
      </c>
      <c r="F549" s="49" t="s">
        <v>518</v>
      </c>
      <c r="G549" s="49" t="s">
        <v>363</v>
      </c>
      <c r="H549" s="49" t="s">
        <v>1277</v>
      </c>
      <c r="I549" s="188" t="s">
        <v>996</v>
      </c>
      <c r="J549" s="189" t="s">
        <v>2120</v>
      </c>
      <c r="K549" s="188" t="n">
        <v>42797</v>
      </c>
      <c r="L549" s="188" t="n">
        <v>43176</v>
      </c>
      <c r="M549" s="190"/>
      <c r="N549" s="49" t="s">
        <v>2121</v>
      </c>
      <c r="O549" s="110"/>
      <c r="P549" s="49" t="s">
        <v>221</v>
      </c>
      <c r="Q549" s="49"/>
      <c r="R549" s="53" t="n">
        <f aca="false">YEAR(K549)</f>
        <v>2017</v>
      </c>
      <c r="S549" s="323" t="n">
        <v>7933026</v>
      </c>
    </row>
    <row r="550" customFormat="false" ht="51" hidden="false" customHeight="false" outlineLevel="0" collapsed="false">
      <c r="A550" s="49" t="s">
        <v>2114</v>
      </c>
      <c r="B550" s="188" t="n">
        <v>41607</v>
      </c>
      <c r="C550" s="189" t="s">
        <v>2115</v>
      </c>
      <c r="D550" s="49" t="s">
        <v>2116</v>
      </c>
      <c r="E550" s="49" t="s">
        <v>2117</v>
      </c>
      <c r="F550" s="49" t="s">
        <v>519</v>
      </c>
      <c r="G550" s="49" t="s">
        <v>363</v>
      </c>
      <c r="H550" s="49" t="s">
        <v>1277</v>
      </c>
      <c r="I550" s="188" t="s">
        <v>996</v>
      </c>
      <c r="J550" s="189" t="s">
        <v>2120</v>
      </c>
      <c r="K550" s="188" t="n">
        <v>43176</v>
      </c>
      <c r="L550" s="188" t="n">
        <v>43541</v>
      </c>
      <c r="M550" s="190"/>
      <c r="N550" s="49" t="s">
        <v>2121</v>
      </c>
      <c r="O550" s="110"/>
      <c r="P550" s="49" t="s">
        <v>221</v>
      </c>
      <c r="Q550" s="49"/>
      <c r="R550" s="53" t="n">
        <f aca="false">YEAR(K550)</f>
        <v>2018</v>
      </c>
      <c r="S550" s="54" t="n">
        <f aca="false">IF($F550="CO",SUMIFS($M:$M,$A:$A,$A550)/COUNTIFS($A:$A,$A550,$F:$F,"CO"),0)</f>
        <v>0</v>
      </c>
    </row>
    <row r="551" customFormat="false" ht="38.25" hidden="false" customHeight="false" outlineLevel="0" collapsed="false">
      <c r="A551" s="49" t="s">
        <v>2114</v>
      </c>
      <c r="B551" s="188" t="n">
        <v>41607</v>
      </c>
      <c r="C551" s="189" t="s">
        <v>2115</v>
      </c>
      <c r="D551" s="49" t="s">
        <v>2116</v>
      </c>
      <c r="E551" s="49" t="s">
        <v>2117</v>
      </c>
      <c r="F551" s="49" t="s">
        <v>1804</v>
      </c>
      <c r="G551" s="49" t="s">
        <v>363</v>
      </c>
      <c r="H551" s="49" t="s">
        <v>1277</v>
      </c>
      <c r="I551" s="188" t="s">
        <v>996</v>
      </c>
      <c r="J551" s="189" t="s">
        <v>2120</v>
      </c>
      <c r="K551" s="188" t="n">
        <v>43541</v>
      </c>
      <c r="L551" s="188" t="n">
        <v>43907</v>
      </c>
      <c r="M551" s="190"/>
      <c r="N551" s="49" t="s">
        <v>2109</v>
      </c>
      <c r="O551" s="110"/>
      <c r="P551" s="49" t="s">
        <v>221</v>
      </c>
      <c r="Q551" s="49"/>
      <c r="R551" s="53" t="n">
        <f aca="false">YEAR(K551)</f>
        <v>2019</v>
      </c>
      <c r="S551" s="54" t="n">
        <f aca="false">IF($F551="CO",SUMIFS($M:$M,$A:$A,$A551)/COUNTIFS($A:$A,$A551,$F:$F,"CO"),0)</f>
        <v>0</v>
      </c>
    </row>
    <row r="552" customFormat="false" ht="38.25" hidden="false" customHeight="false" outlineLevel="0" collapsed="false">
      <c r="A552" s="56" t="s">
        <v>2122</v>
      </c>
      <c r="B552" s="64" t="n">
        <v>43222</v>
      </c>
      <c r="C552" s="86" t="s">
        <v>2123</v>
      </c>
      <c r="D552" s="87" t="s">
        <v>2124</v>
      </c>
      <c r="E552" s="56" t="s">
        <v>2125</v>
      </c>
      <c r="F552" s="53" t="s">
        <v>24</v>
      </c>
      <c r="G552" s="56" t="s">
        <v>363</v>
      </c>
      <c r="H552" s="56" t="s">
        <v>364</v>
      </c>
      <c r="I552" s="87" t="s">
        <v>2126</v>
      </c>
      <c r="J552" s="63" t="s">
        <v>2127</v>
      </c>
      <c r="K552" s="64" t="n">
        <v>43801</v>
      </c>
      <c r="L552" s="64" t="n">
        <v>45628</v>
      </c>
      <c r="M552" s="88"/>
      <c r="N552" s="56" t="s">
        <v>364</v>
      </c>
      <c r="O552" s="59"/>
      <c r="P552" s="56" t="s">
        <v>214</v>
      </c>
      <c r="Q552" s="59"/>
      <c r="R552" s="59"/>
      <c r="S552" s="59"/>
    </row>
    <row r="553" customFormat="false" ht="51" hidden="false" customHeight="false" outlineLevel="0" collapsed="false">
      <c r="A553" s="55" t="s">
        <v>2128</v>
      </c>
      <c r="B553" s="64" t="n">
        <v>44379</v>
      </c>
      <c r="C553" s="85" t="s">
        <v>2129</v>
      </c>
      <c r="D553" s="56" t="s">
        <v>2130</v>
      </c>
      <c r="E553" s="59"/>
      <c r="F553" s="60" t="s">
        <v>24</v>
      </c>
      <c r="G553" s="60" t="s">
        <v>35</v>
      </c>
      <c r="H553" s="69" t="s">
        <v>229</v>
      </c>
      <c r="I553" s="62" t="s">
        <v>27</v>
      </c>
      <c r="J553" s="63" t="s">
        <v>2131</v>
      </c>
      <c r="K553" s="64" t="n">
        <v>44412</v>
      </c>
      <c r="L553" s="64" t="n">
        <v>46238</v>
      </c>
      <c r="M553" s="65"/>
      <c r="N553" s="69" t="s">
        <v>47</v>
      </c>
      <c r="O553" s="59"/>
      <c r="P553" s="60" t="s">
        <v>97</v>
      </c>
      <c r="Q553" s="59"/>
      <c r="R553" s="59"/>
      <c r="S553" s="59"/>
    </row>
    <row r="554" customFormat="false" ht="38.25" hidden="false" customHeight="false" outlineLevel="0" collapsed="false">
      <c r="A554" s="53" t="s">
        <v>2132</v>
      </c>
      <c r="B554" s="64" t="n">
        <v>43368</v>
      </c>
      <c r="C554" s="93" t="s">
        <v>2133</v>
      </c>
      <c r="D554" s="53" t="s">
        <v>2134</v>
      </c>
      <c r="E554" s="53"/>
      <c r="F554" s="56" t="s">
        <v>24</v>
      </c>
      <c r="G554" s="53" t="s">
        <v>101</v>
      </c>
      <c r="H554" s="53" t="s">
        <v>1081</v>
      </c>
      <c r="I554" s="56" t="s">
        <v>84</v>
      </c>
      <c r="J554" s="83" t="s">
        <v>46</v>
      </c>
      <c r="K554" s="64" t="n">
        <v>43384</v>
      </c>
      <c r="L554" s="64" t="n">
        <v>45210</v>
      </c>
      <c r="M554" s="88"/>
      <c r="N554" s="56" t="s">
        <v>47</v>
      </c>
      <c r="O554" s="59"/>
      <c r="P554" s="56" t="s">
        <v>323</v>
      </c>
      <c r="Q554" s="59"/>
      <c r="R554" s="53" t="n">
        <f aca="false">YEAR(K554)</f>
        <v>2018</v>
      </c>
      <c r="S554" s="54" t="n">
        <f aca="false">IF($F554="CO",SUMIFS($M:$M,$A:$A,$A554)/COUNTIFS($A:$A,$A554,$F:$F,"CO"),0)</f>
        <v>0</v>
      </c>
    </row>
    <row r="555" customFormat="false" ht="25.5" hidden="false" customHeight="false" outlineLevel="0" collapsed="false">
      <c r="A555" s="56" t="s">
        <v>2135</v>
      </c>
      <c r="B555" s="64" t="n">
        <v>43745</v>
      </c>
      <c r="C555" s="79" t="s">
        <v>2136</v>
      </c>
      <c r="D555" s="56" t="s">
        <v>1908</v>
      </c>
      <c r="E555" s="59"/>
      <c r="F555" s="53" t="s">
        <v>24</v>
      </c>
      <c r="G555" s="112" t="s">
        <v>25</v>
      </c>
      <c r="H555" s="119" t="s">
        <v>2137</v>
      </c>
      <c r="I555" s="112" t="s">
        <v>27</v>
      </c>
      <c r="J555" s="104" t="s">
        <v>2138</v>
      </c>
      <c r="K555" s="113" t="n">
        <v>43746</v>
      </c>
      <c r="L555" s="113" t="n">
        <v>44477</v>
      </c>
      <c r="M555" s="225"/>
      <c r="N555" s="119" t="s">
        <v>2137</v>
      </c>
      <c r="O555" s="115"/>
      <c r="P555" s="112" t="s">
        <v>30</v>
      </c>
      <c r="Q555" s="53" t="s">
        <v>233</v>
      </c>
      <c r="R555" s="53" t="n">
        <f aca="false">YEAR(K555)</f>
        <v>2019</v>
      </c>
      <c r="S555" s="54" t="n">
        <f aca="false">IF($F555="CO",SUMIFS($M:$M,$A:$A,$A555)/COUNTIFS($A:$A,$A555,$F:$F,"CO"),0)</f>
        <v>0</v>
      </c>
    </row>
    <row r="556" customFormat="false" ht="38.25" hidden="false" customHeight="false" outlineLevel="0" collapsed="false">
      <c r="A556" s="56" t="s">
        <v>2135</v>
      </c>
      <c r="B556" s="64" t="n">
        <v>43745</v>
      </c>
      <c r="C556" s="79" t="s">
        <v>2136</v>
      </c>
      <c r="D556" s="56" t="s">
        <v>1908</v>
      </c>
      <c r="E556" s="59"/>
      <c r="F556" s="56" t="s">
        <v>518</v>
      </c>
      <c r="G556" s="112" t="s">
        <v>25</v>
      </c>
      <c r="H556" s="119" t="s">
        <v>2137</v>
      </c>
      <c r="I556" s="112" t="s">
        <v>27</v>
      </c>
      <c r="J556" s="63" t="s">
        <v>2139</v>
      </c>
      <c r="K556" s="113" t="n">
        <v>44461</v>
      </c>
      <c r="L556" s="113" t="n">
        <v>45573</v>
      </c>
      <c r="M556" s="225"/>
      <c r="N556" s="119" t="s">
        <v>2137</v>
      </c>
      <c r="O556" s="115"/>
      <c r="P556" s="112" t="s">
        <v>30</v>
      </c>
      <c r="Q556" s="53"/>
      <c r="R556" s="53" t="n">
        <f aca="false">YEAR(K556)</f>
        <v>2021</v>
      </c>
      <c r="S556" s="54"/>
    </row>
    <row r="557" customFormat="false" ht="38.25" hidden="false" customHeight="false" outlineLevel="0" collapsed="false">
      <c r="A557" s="56" t="s">
        <v>2140</v>
      </c>
      <c r="B557" s="64" t="n">
        <v>42965</v>
      </c>
      <c r="C557" s="85" t="s">
        <v>2141</v>
      </c>
      <c r="D557" s="56" t="s">
        <v>2142</v>
      </c>
      <c r="E557" s="53"/>
      <c r="F557" s="56" t="s">
        <v>24</v>
      </c>
      <c r="G557" s="53" t="s">
        <v>44</v>
      </c>
      <c r="H557" s="84" t="s">
        <v>2143</v>
      </c>
      <c r="I557" s="56" t="s">
        <v>84</v>
      </c>
      <c r="J557" s="94" t="s">
        <v>68</v>
      </c>
      <c r="K557" s="64" t="n">
        <v>43024</v>
      </c>
      <c r="L557" s="64" t="n">
        <v>44850</v>
      </c>
      <c r="M557" s="88"/>
      <c r="N557" s="87" t="s">
        <v>333</v>
      </c>
      <c r="O557" s="59"/>
      <c r="P557" s="56" t="s">
        <v>40</v>
      </c>
      <c r="Q557" s="338"/>
      <c r="R557" s="59"/>
      <c r="S557" s="59"/>
    </row>
    <row r="558" customFormat="false" ht="38.25" hidden="false" customHeight="false" outlineLevel="0" collapsed="false">
      <c r="A558" s="66" t="s">
        <v>2144</v>
      </c>
      <c r="B558" s="64" t="n">
        <v>42522</v>
      </c>
      <c r="C558" s="98" t="s">
        <v>2145</v>
      </c>
      <c r="D558" s="53" t="s">
        <v>2146</v>
      </c>
      <c r="E558" s="53"/>
      <c r="F558" s="67" t="s">
        <v>24</v>
      </c>
      <c r="G558" s="53" t="s">
        <v>35</v>
      </c>
      <c r="H558" s="53" t="s">
        <v>229</v>
      </c>
      <c r="I558" s="67" t="s">
        <v>27</v>
      </c>
      <c r="J558" s="82" t="s">
        <v>172</v>
      </c>
      <c r="K558" s="64" t="n">
        <v>42530</v>
      </c>
      <c r="L558" s="64" t="n">
        <v>44356</v>
      </c>
      <c r="M558" s="88"/>
      <c r="N558" s="67" t="s">
        <v>47</v>
      </c>
      <c r="O558" s="59"/>
      <c r="P558" s="84" t="s">
        <v>97</v>
      </c>
      <c r="Q558" s="59"/>
      <c r="R558" s="59"/>
      <c r="S558" s="59"/>
    </row>
    <row r="559" s="227" customFormat="true" ht="38.25" hidden="false" customHeight="false" outlineLevel="0" collapsed="false">
      <c r="A559" s="55" t="s">
        <v>2147</v>
      </c>
      <c r="B559" s="64" t="n">
        <v>44273</v>
      </c>
      <c r="C559" s="57" t="s">
        <v>2148</v>
      </c>
      <c r="D559" s="66" t="s">
        <v>2149</v>
      </c>
      <c r="E559" s="59"/>
      <c r="F559" s="69" t="s">
        <v>24</v>
      </c>
      <c r="G559" s="66" t="s">
        <v>101</v>
      </c>
      <c r="H559" s="67" t="s">
        <v>2150</v>
      </c>
      <c r="I559" s="69" t="s">
        <v>27</v>
      </c>
      <c r="J559" s="83" t="s">
        <v>46</v>
      </c>
      <c r="K559" s="64" t="n">
        <v>44300</v>
      </c>
      <c r="L559" s="64" t="n">
        <v>46126</v>
      </c>
      <c r="M559" s="59"/>
      <c r="N559" s="69" t="s">
        <v>47</v>
      </c>
      <c r="O559" s="59"/>
      <c r="P559" s="69" t="s">
        <v>30</v>
      </c>
      <c r="Q559" s="59"/>
      <c r="R559" s="59"/>
      <c r="S559" s="59"/>
    </row>
    <row r="560" customFormat="false" ht="63.75" hidden="false" customHeight="true" outlineLevel="0" collapsed="false">
      <c r="A560" s="66" t="s">
        <v>2151</v>
      </c>
      <c r="B560" s="64" t="n">
        <v>42639</v>
      </c>
      <c r="C560" s="98" t="s">
        <v>2152</v>
      </c>
      <c r="D560" s="53" t="s">
        <v>2153</v>
      </c>
      <c r="E560" s="53"/>
      <c r="F560" s="53" t="s">
        <v>24</v>
      </c>
      <c r="G560" s="53" t="s">
        <v>59</v>
      </c>
      <c r="H560" s="84" t="s">
        <v>2154</v>
      </c>
      <c r="I560" s="119" t="s">
        <v>27</v>
      </c>
      <c r="J560" s="94" t="s">
        <v>158</v>
      </c>
      <c r="K560" s="64" t="n">
        <v>42690</v>
      </c>
      <c r="L560" s="64" t="n">
        <v>44516</v>
      </c>
      <c r="M560" s="88"/>
      <c r="N560" s="119" t="s">
        <v>47</v>
      </c>
      <c r="O560" s="59"/>
      <c r="P560" s="53" t="s">
        <v>30</v>
      </c>
      <c r="Q560" s="59"/>
      <c r="R560" s="48" t="n">
        <f aca="false">YEAR(K560)</f>
        <v>2016</v>
      </c>
      <c r="S560" s="102" t="n">
        <f aca="false">IF($F560="CO",SUMIFS($M:$M,$A:$A,$A560)/COUNTIFS($A:$A,$A560,$F:$F,"CO"),0)</f>
        <v>0</v>
      </c>
    </row>
    <row r="561" customFormat="false" ht="38.25" hidden="false" customHeight="false" outlineLevel="0" collapsed="false">
      <c r="A561" s="100" t="s">
        <v>2155</v>
      </c>
      <c r="B561" s="64" t="n">
        <v>42587</v>
      </c>
      <c r="C561" s="98" t="s">
        <v>2156</v>
      </c>
      <c r="D561" s="66" t="s">
        <v>2157</v>
      </c>
      <c r="E561" s="59"/>
      <c r="F561" s="67" t="s">
        <v>24</v>
      </c>
      <c r="G561" s="81" t="s">
        <v>35</v>
      </c>
      <c r="H561" s="95" t="s">
        <v>229</v>
      </c>
      <c r="I561" s="67" t="s">
        <v>27</v>
      </c>
      <c r="J561" s="94" t="s">
        <v>133</v>
      </c>
      <c r="K561" s="64" t="n">
        <v>42585</v>
      </c>
      <c r="L561" s="64" t="n">
        <v>44411</v>
      </c>
      <c r="M561" s="65"/>
      <c r="N561" s="67" t="s">
        <v>47</v>
      </c>
      <c r="O561" s="59"/>
      <c r="P561" s="81" t="s">
        <v>97</v>
      </c>
      <c r="Q561" s="59"/>
      <c r="R561" s="53" t="n">
        <f aca="false">YEAR(K561)</f>
        <v>2016</v>
      </c>
      <c r="S561" s="54" t="n">
        <f aca="false">IF($F561="CO",SUMIFS($M:$M,$A:$A,$A561)/COUNTIFS($A:$A,$A561,$F:$F,"CO"),0)</f>
        <v>0</v>
      </c>
    </row>
    <row r="562" customFormat="false" ht="27" hidden="false" customHeight="true" outlineLevel="0" collapsed="false">
      <c r="A562" s="55" t="s">
        <v>2158</v>
      </c>
      <c r="B562" s="64" t="n">
        <v>44344</v>
      </c>
      <c r="C562" s="80" t="s">
        <v>2159</v>
      </c>
      <c r="D562" s="56" t="s">
        <v>2160</v>
      </c>
      <c r="E562" s="59"/>
      <c r="F562" s="69" t="s">
        <v>24</v>
      </c>
      <c r="G562" s="66" t="s">
        <v>82</v>
      </c>
      <c r="H562" s="67" t="s">
        <v>2161</v>
      </c>
      <c r="I562" s="69" t="s">
        <v>27</v>
      </c>
      <c r="J562" s="83" t="s">
        <v>46</v>
      </c>
      <c r="K562" s="64" t="n">
        <v>44369</v>
      </c>
      <c r="L562" s="64" t="n">
        <v>46195</v>
      </c>
      <c r="M562" s="65"/>
      <c r="N562" s="56" t="s">
        <v>47</v>
      </c>
      <c r="O562" s="59"/>
      <c r="P562" s="69" t="s">
        <v>40</v>
      </c>
      <c r="Q562" s="59"/>
      <c r="R562" s="59"/>
      <c r="S562" s="59"/>
    </row>
    <row r="563" customFormat="false" ht="38.25" hidden="false" customHeight="false" outlineLevel="0" collapsed="false">
      <c r="A563" s="56" t="s">
        <v>2162</v>
      </c>
      <c r="B563" s="64" t="n">
        <v>43685</v>
      </c>
      <c r="C563" s="79" t="s">
        <v>2163</v>
      </c>
      <c r="D563" s="120" t="s">
        <v>2164</v>
      </c>
      <c r="E563" s="59"/>
      <c r="F563" s="53" t="s">
        <v>24</v>
      </c>
      <c r="G563" s="53" t="s">
        <v>59</v>
      </c>
      <c r="H563" s="53" t="s">
        <v>114</v>
      </c>
      <c r="I563" s="53" t="s">
        <v>27</v>
      </c>
      <c r="J563" s="121" t="s">
        <v>2165</v>
      </c>
      <c r="K563" s="64" t="n">
        <v>43706</v>
      </c>
      <c r="L563" s="64" t="n">
        <v>45533</v>
      </c>
      <c r="M563" s="65"/>
      <c r="N563" s="66" t="s">
        <v>47</v>
      </c>
      <c r="O563" s="53"/>
      <c r="P563" s="53" t="s">
        <v>40</v>
      </c>
      <c r="Q563" s="53"/>
      <c r="R563" s="59"/>
      <c r="S563" s="59"/>
    </row>
    <row r="564" customFormat="false" ht="89.25" hidden="false" customHeight="false" outlineLevel="0" collapsed="false">
      <c r="A564" s="56" t="s">
        <v>2166</v>
      </c>
      <c r="B564" s="64" t="n">
        <v>43521</v>
      </c>
      <c r="C564" s="86" t="s">
        <v>2167</v>
      </c>
      <c r="D564" s="56" t="s">
        <v>426</v>
      </c>
      <c r="E564" s="59"/>
      <c r="F564" s="56" t="s">
        <v>24</v>
      </c>
      <c r="G564" s="87" t="s">
        <v>2168</v>
      </c>
      <c r="H564" s="87" t="s">
        <v>1315</v>
      </c>
      <c r="I564" s="56" t="s">
        <v>37</v>
      </c>
      <c r="J564" s="339" t="s">
        <v>2169</v>
      </c>
      <c r="K564" s="95" t="n">
        <v>43564</v>
      </c>
      <c r="L564" s="95" t="n">
        <v>45025</v>
      </c>
      <c r="M564" s="96"/>
      <c r="N564" s="56" t="s">
        <v>2170</v>
      </c>
      <c r="O564" s="59"/>
      <c r="P564" s="56" t="s">
        <v>121</v>
      </c>
      <c r="Q564" s="67"/>
      <c r="R564" s="53" t="n">
        <f aca="false">YEAR(K564)</f>
        <v>2019</v>
      </c>
      <c r="S564" s="54" t="n">
        <f aca="false">IF($F564="CO",SUMIFS($M:$M,$A:$A,$A564)/COUNTIFS($A:$A,$A564,$F:$F,"CO"),0)</f>
        <v>0</v>
      </c>
    </row>
    <row r="565" customFormat="false" ht="51" hidden="false" customHeight="false" outlineLevel="0" collapsed="false">
      <c r="A565" s="112" t="s">
        <v>2171</v>
      </c>
      <c r="B565" s="113" t="n">
        <v>43797</v>
      </c>
      <c r="C565" s="114" t="s">
        <v>2172</v>
      </c>
      <c r="D565" s="112" t="s">
        <v>2173</v>
      </c>
      <c r="E565" s="59"/>
      <c r="F565" s="112" t="s">
        <v>24</v>
      </c>
      <c r="G565" s="112" t="s">
        <v>101</v>
      </c>
      <c r="H565" s="112" t="s">
        <v>959</v>
      </c>
      <c r="I565" s="112" t="s">
        <v>27</v>
      </c>
      <c r="J565" s="104" t="s">
        <v>2174</v>
      </c>
      <c r="K565" s="64" t="n">
        <v>43779</v>
      </c>
      <c r="L565" s="64" t="n">
        <v>45606</v>
      </c>
      <c r="M565" s="65"/>
      <c r="N565" s="112" t="s">
        <v>231</v>
      </c>
      <c r="O565" s="59"/>
      <c r="P565" s="112" t="s">
        <v>30</v>
      </c>
      <c r="Q565" s="53"/>
      <c r="R565" s="53" t="n">
        <f aca="false">YEAR(K565)</f>
        <v>2019</v>
      </c>
      <c r="S565" s="54" t="n">
        <f aca="false">IF($F565="CO",SUMIFS($M:$M,$A:$A,$A565)/COUNTIFS($A:$A,$A565,$F:$F,"CO"),0)</f>
        <v>0</v>
      </c>
    </row>
    <row r="566" customFormat="false" ht="38.25" hidden="false" customHeight="false" outlineLevel="0" collapsed="false">
      <c r="A566" s="56" t="s">
        <v>2175</v>
      </c>
      <c r="B566" s="64" t="n">
        <v>44041</v>
      </c>
      <c r="C566" s="98" t="s">
        <v>2176</v>
      </c>
      <c r="D566" s="69" t="s">
        <v>2177</v>
      </c>
      <c r="E566" s="59"/>
      <c r="F566" s="69" t="s">
        <v>24</v>
      </c>
      <c r="G566" s="69" t="s">
        <v>101</v>
      </c>
      <c r="H566" s="67" t="s">
        <v>959</v>
      </c>
      <c r="I566" s="69" t="s">
        <v>27</v>
      </c>
      <c r="J566" s="121" t="s">
        <v>276</v>
      </c>
      <c r="K566" s="64" t="n">
        <v>44112</v>
      </c>
      <c r="L566" s="64" t="n">
        <v>45938</v>
      </c>
      <c r="M566" s="65"/>
      <c r="N566" s="87" t="s">
        <v>47</v>
      </c>
      <c r="O566" s="59"/>
      <c r="P566" s="69" t="s">
        <v>40</v>
      </c>
      <c r="Q566" s="59"/>
      <c r="R566" s="53" t="n">
        <f aca="false">YEAR(K566)</f>
        <v>2020</v>
      </c>
      <c r="S566" s="54" t="n">
        <f aca="false">IF($F566="CO",SUMIFS($M:$M,$A:$A,$A566)/COUNTIFS($A:$A,$A566,$F:$F,"CO"),0)</f>
        <v>0</v>
      </c>
      <c r="AX566" s="227"/>
      <c r="AY566" s="227"/>
      <c r="AZ566" s="227"/>
      <c r="BA566" s="227"/>
      <c r="BB566" s="227"/>
      <c r="BC566" s="227"/>
      <c r="BD566" s="227"/>
      <c r="BE566" s="227"/>
      <c r="BF566" s="227"/>
      <c r="BG566" s="227"/>
      <c r="BH566" s="227"/>
      <c r="BI566" s="227"/>
      <c r="BJ566" s="227"/>
      <c r="BK566" s="227"/>
      <c r="BL566" s="227"/>
      <c r="BM566" s="227"/>
      <c r="BN566" s="227"/>
      <c r="BO566" s="227"/>
      <c r="BP566" s="227"/>
      <c r="BQ566" s="227"/>
      <c r="BR566" s="227"/>
      <c r="BS566" s="227"/>
      <c r="BT566" s="227"/>
      <c r="BU566" s="227"/>
      <c r="BV566" s="227"/>
      <c r="BW566" s="227"/>
      <c r="BX566" s="227"/>
      <c r="BY566" s="227"/>
      <c r="BZ566" s="227"/>
      <c r="CA566" s="227"/>
      <c r="CB566" s="227"/>
      <c r="CC566" s="227"/>
      <c r="CD566" s="227"/>
      <c r="CE566" s="227"/>
      <c r="CF566" s="227"/>
      <c r="CG566" s="227"/>
      <c r="CH566" s="227"/>
      <c r="CI566" s="227"/>
      <c r="CJ566" s="227"/>
      <c r="CK566" s="227"/>
      <c r="CL566" s="227"/>
      <c r="CM566" s="227"/>
      <c r="CN566" s="227"/>
      <c r="CO566" s="227"/>
      <c r="CP566" s="227"/>
      <c r="CQ566" s="227"/>
      <c r="CR566" s="227"/>
      <c r="CS566" s="227"/>
      <c r="CT566" s="227"/>
      <c r="CU566" s="227"/>
      <c r="CV566" s="227"/>
      <c r="CW566" s="227"/>
      <c r="CX566" s="227"/>
      <c r="CY566" s="227"/>
      <c r="CZ566" s="227"/>
      <c r="DA566" s="227"/>
      <c r="DB566" s="227"/>
      <c r="DC566" s="227"/>
      <c r="DD566" s="227"/>
      <c r="DE566" s="227"/>
      <c r="DF566" s="227"/>
      <c r="DG566" s="227"/>
      <c r="DH566" s="227"/>
      <c r="DI566" s="227"/>
      <c r="DJ566" s="227"/>
      <c r="DK566" s="227"/>
      <c r="DL566" s="227"/>
      <c r="DM566" s="227"/>
      <c r="DN566" s="227"/>
      <c r="DO566" s="227"/>
      <c r="DP566" s="227"/>
      <c r="DQ566" s="227"/>
      <c r="DR566" s="227"/>
      <c r="DS566" s="227"/>
      <c r="DT566" s="227"/>
      <c r="DU566" s="227"/>
      <c r="DV566" s="227"/>
      <c r="DW566" s="227"/>
      <c r="DX566" s="227"/>
      <c r="DY566" s="227"/>
      <c r="DZ566" s="227"/>
      <c r="EA566" s="227"/>
      <c r="EB566" s="227"/>
      <c r="EC566" s="227"/>
      <c r="ED566" s="227"/>
      <c r="EE566" s="227"/>
      <c r="EF566" s="227"/>
      <c r="EG566" s="227"/>
      <c r="EH566" s="227"/>
      <c r="EI566" s="227"/>
      <c r="EJ566" s="227"/>
      <c r="EK566" s="227"/>
      <c r="EL566" s="227"/>
      <c r="EM566" s="227"/>
      <c r="EN566" s="227"/>
      <c r="EO566" s="227"/>
      <c r="EP566" s="227"/>
      <c r="EQ566" s="227"/>
      <c r="ER566" s="227"/>
      <c r="ES566" s="227"/>
      <c r="ET566" s="227"/>
      <c r="EU566" s="227"/>
      <c r="EV566" s="227"/>
      <c r="EW566" s="227"/>
      <c r="EX566" s="227"/>
      <c r="EY566" s="227"/>
      <c r="EZ566" s="227"/>
      <c r="FA566" s="227"/>
      <c r="FB566" s="227"/>
      <c r="FC566" s="227"/>
      <c r="FD566" s="227"/>
      <c r="FE566" s="227"/>
      <c r="FF566" s="227"/>
      <c r="FG566" s="227"/>
      <c r="FH566" s="227"/>
      <c r="FI566" s="227"/>
      <c r="FJ566" s="227"/>
      <c r="FK566" s="227"/>
      <c r="FL566" s="227"/>
      <c r="FM566" s="227"/>
      <c r="FN566" s="227"/>
      <c r="FO566" s="227"/>
      <c r="FP566" s="227"/>
      <c r="FQ566" s="227"/>
      <c r="FR566" s="227"/>
      <c r="FS566" s="227"/>
      <c r="FT566" s="227"/>
      <c r="FU566" s="227"/>
      <c r="FV566" s="227"/>
      <c r="FW566" s="227"/>
      <c r="FX566" s="227"/>
      <c r="FY566" s="227"/>
      <c r="FZ566" s="227"/>
      <c r="GA566" s="227"/>
      <c r="GB566" s="227"/>
      <c r="GC566" s="227"/>
      <c r="GD566" s="227"/>
      <c r="GE566" s="227"/>
      <c r="GF566" s="227"/>
      <c r="GG566" s="227"/>
      <c r="GH566" s="227"/>
      <c r="GI566" s="227"/>
      <c r="GJ566" s="227"/>
      <c r="GK566" s="227"/>
      <c r="GL566" s="227"/>
      <c r="GM566" s="227"/>
      <c r="GN566" s="227"/>
      <c r="GO566" s="227"/>
      <c r="GP566" s="227"/>
      <c r="GQ566" s="227"/>
      <c r="GR566" s="227"/>
      <c r="GS566" s="227"/>
      <c r="GT566" s="227"/>
      <c r="GU566" s="227"/>
      <c r="GV566" s="227"/>
      <c r="GW566" s="227"/>
      <c r="GX566" s="227"/>
      <c r="GY566" s="227"/>
      <c r="GZ566" s="227"/>
      <c r="HA566" s="227"/>
      <c r="HB566" s="227"/>
      <c r="HC566" s="227"/>
      <c r="HD566" s="227"/>
      <c r="HE566" s="227"/>
      <c r="HF566" s="227"/>
      <c r="HG566" s="227"/>
      <c r="HH566" s="227"/>
      <c r="HI566" s="227"/>
      <c r="HJ566" s="227"/>
      <c r="HK566" s="227"/>
      <c r="HL566" s="227"/>
      <c r="HM566" s="227"/>
      <c r="HN566" s="227"/>
      <c r="HO566" s="227"/>
      <c r="HP566" s="227"/>
      <c r="HQ566" s="227"/>
      <c r="HR566" s="227"/>
      <c r="HS566" s="227"/>
      <c r="HT566" s="227"/>
      <c r="HU566" s="227"/>
      <c r="HV566" s="227"/>
      <c r="HW566" s="227"/>
      <c r="HX566" s="227"/>
      <c r="HY566" s="227"/>
      <c r="HZ566" s="227"/>
      <c r="IA566" s="227"/>
      <c r="IB566" s="227"/>
      <c r="IC566" s="227"/>
      <c r="ID566" s="227"/>
      <c r="IE566" s="227"/>
      <c r="IF566" s="227"/>
      <c r="IG566" s="227"/>
      <c r="IH566" s="227"/>
      <c r="II566" s="227"/>
      <c r="IJ566" s="227"/>
      <c r="IK566" s="227"/>
      <c r="IL566" s="227"/>
      <c r="IM566" s="227"/>
      <c r="IN566" s="227"/>
      <c r="IO566" s="227"/>
      <c r="IP566" s="227"/>
      <c r="IQ566" s="227"/>
      <c r="IR566" s="227"/>
      <c r="IS566" s="227"/>
      <c r="IT566" s="227"/>
      <c r="IU566" s="227"/>
      <c r="IV566" s="227"/>
    </row>
    <row r="567" s="227" customFormat="true" ht="51" hidden="false" customHeight="false" outlineLevel="0" collapsed="false">
      <c r="A567" s="55" t="s">
        <v>2178</v>
      </c>
      <c r="B567" s="64" t="n">
        <v>44272</v>
      </c>
      <c r="C567" s="93" t="s">
        <v>2179</v>
      </c>
      <c r="D567" s="53" t="s">
        <v>2180</v>
      </c>
      <c r="E567" s="59"/>
      <c r="F567" s="69" t="s">
        <v>24</v>
      </c>
      <c r="G567" s="66" t="s">
        <v>974</v>
      </c>
      <c r="H567" s="67" t="s">
        <v>229</v>
      </c>
      <c r="I567" s="69" t="s">
        <v>27</v>
      </c>
      <c r="J567" s="82" t="s">
        <v>68</v>
      </c>
      <c r="K567" s="64" t="n">
        <v>44398</v>
      </c>
      <c r="L567" s="64" t="n">
        <v>46224</v>
      </c>
      <c r="M567" s="59"/>
      <c r="N567" s="69" t="s">
        <v>47</v>
      </c>
      <c r="O567" s="59"/>
      <c r="P567" s="69" t="s">
        <v>40</v>
      </c>
      <c r="Q567" s="59"/>
      <c r="R567" s="59"/>
      <c r="S567" s="59"/>
      <c r="T567" s="0"/>
      <c r="U567" s="0"/>
      <c r="V567" s="0"/>
      <c r="W567" s="0"/>
      <c r="X567" s="0"/>
      <c r="Y567" s="0"/>
      <c r="Z567" s="0"/>
      <c r="AA567" s="0"/>
      <c r="AB567" s="0"/>
      <c r="AC567" s="0"/>
      <c r="AD567" s="0"/>
      <c r="AE567" s="0"/>
      <c r="AF567" s="0"/>
      <c r="AG567" s="0"/>
      <c r="AH567" s="0"/>
      <c r="AI567" s="0"/>
      <c r="AJ567" s="0"/>
      <c r="AK567" s="0"/>
      <c r="AL567" s="0"/>
      <c r="AM567" s="0"/>
      <c r="AN567" s="0"/>
      <c r="AO567" s="0"/>
      <c r="AP567" s="0"/>
      <c r="AQ567" s="0"/>
      <c r="AR567" s="0"/>
      <c r="AS567" s="0"/>
      <c r="AT567" s="0"/>
      <c r="AU567" s="0"/>
      <c r="AV567" s="0"/>
      <c r="AW567" s="0"/>
      <c r="AX567" s="0"/>
      <c r="AY567" s="0"/>
      <c r="AZ567" s="0"/>
      <c r="BA567" s="0"/>
      <c r="BB567" s="0"/>
      <c r="BC567" s="0"/>
      <c r="BD567" s="0"/>
      <c r="BE567" s="0"/>
      <c r="BF567" s="0"/>
      <c r="BG567" s="0"/>
      <c r="BH567" s="0"/>
      <c r="BI567" s="0"/>
      <c r="BJ567" s="0"/>
      <c r="BK567" s="0"/>
      <c r="BL567" s="0"/>
      <c r="BM567" s="0"/>
      <c r="BN567" s="0"/>
      <c r="BO567" s="0"/>
      <c r="BP567" s="0"/>
      <c r="BQ567" s="0"/>
      <c r="BR567" s="0"/>
      <c r="BS567" s="0"/>
      <c r="BT567" s="0"/>
      <c r="BU567" s="0"/>
      <c r="BV567" s="0"/>
      <c r="BW567" s="0"/>
      <c r="BX567" s="0"/>
      <c r="BY567" s="0"/>
      <c r="BZ567" s="0"/>
      <c r="CA567" s="0"/>
      <c r="CB567" s="0"/>
      <c r="CC567" s="0"/>
      <c r="CD567" s="0"/>
      <c r="CE567" s="0"/>
      <c r="CF567" s="0"/>
      <c r="CG567" s="0"/>
      <c r="CH567" s="0"/>
      <c r="CI567" s="0"/>
      <c r="CJ567" s="0"/>
      <c r="CK567" s="0"/>
      <c r="CL567" s="0"/>
      <c r="CM567" s="0"/>
      <c r="CN567" s="0"/>
      <c r="CO567" s="0"/>
      <c r="CP567" s="0"/>
      <c r="CQ567" s="0"/>
      <c r="CR567" s="0"/>
      <c r="CS567" s="0"/>
      <c r="CT567" s="0"/>
      <c r="CU567" s="0"/>
      <c r="CV567" s="0"/>
      <c r="CW567" s="0"/>
      <c r="CX567" s="0"/>
      <c r="CY567" s="0"/>
      <c r="CZ567" s="0"/>
      <c r="DA567" s="0"/>
      <c r="DB567" s="0"/>
      <c r="DC567" s="0"/>
      <c r="DD567" s="0"/>
      <c r="DE567" s="0"/>
      <c r="DF567" s="0"/>
      <c r="DG567" s="0"/>
      <c r="DH567" s="0"/>
      <c r="DI567" s="0"/>
      <c r="DJ567" s="0"/>
      <c r="DK567" s="0"/>
      <c r="DL567" s="0"/>
      <c r="DM567" s="0"/>
      <c r="DN567" s="0"/>
      <c r="DO567" s="0"/>
      <c r="DP567" s="0"/>
      <c r="DQ567" s="0"/>
      <c r="DR567" s="0"/>
      <c r="DS567" s="0"/>
      <c r="DT567" s="0"/>
      <c r="DU567" s="0"/>
      <c r="DV567" s="0"/>
      <c r="DW567" s="0"/>
      <c r="DX567" s="0"/>
      <c r="DY567" s="0"/>
      <c r="DZ567" s="0"/>
      <c r="EA567" s="0"/>
      <c r="EB567" s="0"/>
      <c r="EC567" s="0"/>
      <c r="ED567" s="0"/>
      <c r="EE567" s="0"/>
      <c r="EF567" s="0"/>
      <c r="EG567" s="0"/>
      <c r="EH567" s="0"/>
      <c r="EI567" s="0"/>
      <c r="EJ567" s="0"/>
      <c r="EK567" s="0"/>
      <c r="EL567" s="0"/>
      <c r="EM567" s="0"/>
      <c r="EN567" s="0"/>
      <c r="EO567" s="0"/>
      <c r="EP567" s="0"/>
      <c r="EQ567" s="0"/>
      <c r="ER567" s="0"/>
      <c r="ES567" s="0"/>
      <c r="ET567" s="0"/>
      <c r="EU567" s="0"/>
      <c r="EV567" s="0"/>
      <c r="EW567" s="0"/>
      <c r="EX567" s="0"/>
      <c r="EY567" s="0"/>
      <c r="EZ567" s="0"/>
      <c r="FA567" s="0"/>
      <c r="FB567" s="0"/>
      <c r="FC567" s="0"/>
      <c r="FD567" s="0"/>
      <c r="FE567" s="0"/>
      <c r="FF567" s="0"/>
      <c r="FG567" s="0"/>
      <c r="FH567" s="0"/>
      <c r="FI567" s="0"/>
      <c r="FJ567" s="0"/>
      <c r="FK567" s="0"/>
      <c r="FL567" s="0"/>
      <c r="FM567" s="0"/>
      <c r="FN567" s="0"/>
      <c r="FO567" s="0"/>
      <c r="FP567" s="0"/>
      <c r="FQ567" s="0"/>
      <c r="FR567" s="0"/>
      <c r="FS567" s="0"/>
      <c r="FT567" s="0"/>
      <c r="FU567" s="0"/>
      <c r="FV567" s="0"/>
      <c r="FW567" s="0"/>
      <c r="FX567" s="0"/>
      <c r="FY567" s="0"/>
      <c r="FZ567" s="0"/>
      <c r="GA567" s="0"/>
      <c r="GB567" s="0"/>
      <c r="GC567" s="0"/>
      <c r="GD567" s="0"/>
      <c r="GE567" s="0"/>
      <c r="GF567" s="0"/>
      <c r="GG567" s="0"/>
      <c r="GH567" s="0"/>
      <c r="GI567" s="0"/>
      <c r="GJ567" s="0"/>
      <c r="GK567" s="0"/>
      <c r="GL567" s="0"/>
      <c r="GM567" s="0"/>
      <c r="GN567" s="0"/>
      <c r="GO567" s="0"/>
      <c r="GP567" s="0"/>
      <c r="GQ567" s="0"/>
      <c r="GR567" s="0"/>
      <c r="GS567" s="0"/>
      <c r="GT567" s="0"/>
      <c r="GU567" s="0"/>
      <c r="GV567" s="0"/>
      <c r="GW567" s="0"/>
      <c r="GX567" s="0"/>
      <c r="GY567" s="0"/>
      <c r="GZ567" s="0"/>
      <c r="HA567" s="0"/>
      <c r="HB567" s="0"/>
      <c r="HC567" s="0"/>
      <c r="HD567" s="0"/>
      <c r="HE567" s="0"/>
      <c r="HF567" s="0"/>
      <c r="HG567" s="0"/>
      <c r="HH567" s="0"/>
      <c r="HI567" s="0"/>
      <c r="HJ567" s="0"/>
      <c r="HK567" s="0"/>
      <c r="HL567" s="0"/>
      <c r="HM567" s="0"/>
      <c r="HN567" s="0"/>
      <c r="HO567" s="0"/>
      <c r="HP567" s="0"/>
      <c r="HQ567" s="0"/>
      <c r="HR567" s="0"/>
      <c r="HS567" s="0"/>
      <c r="HT567" s="0"/>
      <c r="HU567" s="0"/>
      <c r="HV567" s="0"/>
      <c r="HW567" s="0"/>
      <c r="HX567" s="0"/>
      <c r="HY567" s="0"/>
      <c r="HZ567" s="0"/>
      <c r="IA567" s="0"/>
      <c r="IB567" s="0"/>
      <c r="IC567" s="0"/>
      <c r="ID567" s="0"/>
      <c r="IE567" s="0"/>
      <c r="IF567" s="0"/>
      <c r="IG567" s="0"/>
      <c r="IH567" s="0"/>
      <c r="II567" s="0"/>
      <c r="IJ567" s="0"/>
      <c r="IK567" s="0"/>
      <c r="IL567" s="0"/>
      <c r="IM567" s="0"/>
      <c r="IN567" s="0"/>
      <c r="IO567" s="0"/>
      <c r="IP567" s="0"/>
      <c r="IQ567" s="0"/>
      <c r="IR567" s="0"/>
      <c r="IS567" s="0"/>
      <c r="IT567" s="0"/>
      <c r="IU567" s="0"/>
      <c r="IV567" s="0"/>
    </row>
    <row r="568" s="227" customFormat="true" ht="27.75" hidden="false" customHeight="true" outlineLevel="0" collapsed="false">
      <c r="A568" s="56" t="s">
        <v>2181</v>
      </c>
      <c r="B568" s="64" t="n">
        <v>42836</v>
      </c>
      <c r="C568" s="86" t="s">
        <v>2182</v>
      </c>
      <c r="D568" s="56" t="s">
        <v>2183</v>
      </c>
      <c r="E568" s="53"/>
      <c r="F568" s="56" t="s">
        <v>24</v>
      </c>
      <c r="G568" s="56" t="s">
        <v>73</v>
      </c>
      <c r="H568" s="87" t="s">
        <v>384</v>
      </c>
      <c r="I568" s="53" t="s">
        <v>27</v>
      </c>
      <c r="J568" s="83" t="s">
        <v>46</v>
      </c>
      <c r="K568" s="64" t="n">
        <v>42857</v>
      </c>
      <c r="L568" s="64" t="n">
        <v>44683</v>
      </c>
      <c r="M568" s="65"/>
      <c r="N568" s="87" t="s">
        <v>47</v>
      </c>
      <c r="O568" s="53"/>
      <c r="P568" s="56" t="s">
        <v>241</v>
      </c>
      <c r="Q568" s="53"/>
      <c r="R568" s="53" t="n">
        <f aca="false">YEAR(K568)</f>
        <v>2017</v>
      </c>
      <c r="S568" s="54" t="n">
        <f aca="false">IF($F568="CO",SUMIFS($M:$M,$A:$A,$A568)/COUNTIFS($A:$A,$A568,$F:$F,"CO"),0)</f>
        <v>0</v>
      </c>
      <c r="T568" s="0"/>
      <c r="U568" s="0"/>
      <c r="V568" s="0"/>
      <c r="W568" s="0"/>
      <c r="X568" s="0"/>
      <c r="Y568" s="0"/>
      <c r="Z568" s="0"/>
      <c r="AA568" s="0"/>
      <c r="AB568" s="0"/>
      <c r="AC568" s="0"/>
      <c r="AD568" s="0"/>
      <c r="AE568" s="0"/>
      <c r="AF568" s="0"/>
      <c r="AG568" s="0"/>
      <c r="AH568" s="0"/>
      <c r="AI568" s="0"/>
      <c r="AJ568" s="0"/>
      <c r="AK568" s="0"/>
      <c r="AL568" s="0"/>
      <c r="AM568" s="0"/>
      <c r="AN568" s="0"/>
      <c r="AO568" s="0"/>
      <c r="AP568" s="0"/>
      <c r="AQ568" s="0"/>
      <c r="AR568" s="0"/>
      <c r="AS568" s="0"/>
      <c r="AT568" s="0"/>
      <c r="AU568" s="0"/>
      <c r="AV568" s="0"/>
      <c r="AW568" s="0"/>
      <c r="AX568" s="0"/>
      <c r="AY568" s="0"/>
      <c r="AZ568" s="0"/>
      <c r="BA568" s="0"/>
      <c r="BB568" s="0"/>
      <c r="BC568" s="0"/>
      <c r="BD568" s="0"/>
      <c r="BE568" s="0"/>
      <c r="BF568" s="0"/>
      <c r="BG568" s="0"/>
      <c r="BH568" s="0"/>
      <c r="BI568" s="0"/>
      <c r="BJ568" s="0"/>
      <c r="BK568" s="0"/>
      <c r="BL568" s="0"/>
      <c r="BM568" s="0"/>
      <c r="BN568" s="0"/>
      <c r="BO568" s="0"/>
      <c r="BP568" s="0"/>
      <c r="BQ568" s="0"/>
      <c r="BR568" s="0"/>
      <c r="BS568" s="0"/>
      <c r="BT568" s="0"/>
      <c r="BU568" s="0"/>
      <c r="BV568" s="0"/>
      <c r="BW568" s="0"/>
      <c r="BX568" s="0"/>
      <c r="BY568" s="0"/>
      <c r="BZ568" s="0"/>
      <c r="CA568" s="0"/>
      <c r="CB568" s="0"/>
      <c r="CC568" s="0"/>
      <c r="CD568" s="0"/>
      <c r="CE568" s="0"/>
      <c r="CF568" s="0"/>
      <c r="CG568" s="0"/>
      <c r="CH568" s="0"/>
      <c r="CI568" s="0"/>
      <c r="CJ568" s="0"/>
      <c r="CK568" s="0"/>
      <c r="CL568" s="0"/>
      <c r="CM568" s="0"/>
      <c r="CN568" s="0"/>
      <c r="CO568" s="0"/>
      <c r="CP568" s="0"/>
      <c r="CQ568" s="0"/>
      <c r="CR568" s="0"/>
      <c r="CS568" s="0"/>
      <c r="CT568" s="0"/>
      <c r="CU568" s="0"/>
      <c r="CV568" s="0"/>
      <c r="CW568" s="0"/>
      <c r="CX568" s="0"/>
      <c r="CY568" s="0"/>
      <c r="CZ568" s="0"/>
      <c r="DA568" s="0"/>
      <c r="DB568" s="0"/>
      <c r="DC568" s="0"/>
      <c r="DD568" s="0"/>
      <c r="DE568" s="0"/>
      <c r="DF568" s="0"/>
      <c r="DG568" s="0"/>
      <c r="DH568" s="0"/>
      <c r="DI568" s="0"/>
      <c r="DJ568" s="0"/>
      <c r="DK568" s="0"/>
      <c r="DL568" s="0"/>
      <c r="DM568" s="0"/>
      <c r="DN568" s="0"/>
      <c r="DO568" s="0"/>
      <c r="DP568" s="0"/>
      <c r="DQ568" s="0"/>
      <c r="DR568" s="0"/>
      <c r="DS568" s="0"/>
      <c r="DT568" s="0"/>
      <c r="DU568" s="0"/>
      <c r="DV568" s="0"/>
      <c r="DW568" s="0"/>
      <c r="DX568" s="0"/>
      <c r="DY568" s="0"/>
      <c r="DZ568" s="0"/>
      <c r="EA568" s="0"/>
      <c r="EB568" s="0"/>
      <c r="EC568" s="0"/>
      <c r="ED568" s="0"/>
      <c r="EE568" s="0"/>
      <c r="EF568" s="0"/>
      <c r="EG568" s="0"/>
      <c r="EH568" s="0"/>
      <c r="EI568" s="0"/>
      <c r="EJ568" s="0"/>
      <c r="EK568" s="0"/>
      <c r="EL568" s="0"/>
      <c r="EM568" s="0"/>
      <c r="EN568" s="0"/>
      <c r="EO568" s="0"/>
      <c r="EP568" s="0"/>
      <c r="EQ568" s="0"/>
      <c r="ER568" s="0"/>
      <c r="ES568" s="0"/>
      <c r="ET568" s="0"/>
      <c r="EU568" s="0"/>
      <c r="EV568" s="0"/>
      <c r="EW568" s="0"/>
      <c r="EX568" s="0"/>
      <c r="EY568" s="0"/>
      <c r="EZ568" s="0"/>
      <c r="FA568" s="0"/>
      <c r="FB568" s="0"/>
      <c r="FC568" s="0"/>
      <c r="FD568" s="0"/>
      <c r="FE568" s="0"/>
      <c r="FF568" s="0"/>
      <c r="FG568" s="0"/>
      <c r="FH568" s="0"/>
      <c r="FI568" s="0"/>
      <c r="FJ568" s="0"/>
      <c r="FK568" s="0"/>
      <c r="FL568" s="0"/>
      <c r="FM568" s="0"/>
      <c r="FN568" s="0"/>
      <c r="FO568" s="0"/>
      <c r="FP568" s="0"/>
      <c r="FQ568" s="0"/>
      <c r="FR568" s="0"/>
      <c r="FS568" s="0"/>
      <c r="FT568" s="0"/>
      <c r="FU568" s="0"/>
      <c r="FV568" s="0"/>
      <c r="FW568" s="0"/>
      <c r="FX568" s="0"/>
      <c r="FY568" s="0"/>
      <c r="FZ568" s="0"/>
      <c r="GA568" s="0"/>
      <c r="GB568" s="0"/>
      <c r="GC568" s="0"/>
      <c r="GD568" s="0"/>
      <c r="GE568" s="0"/>
      <c r="GF568" s="0"/>
      <c r="GG568" s="0"/>
      <c r="GH568" s="0"/>
      <c r="GI568" s="0"/>
      <c r="GJ568" s="0"/>
      <c r="GK568" s="0"/>
      <c r="GL568" s="0"/>
      <c r="GM568" s="0"/>
      <c r="GN568" s="0"/>
      <c r="GO568" s="0"/>
      <c r="GP568" s="0"/>
      <c r="GQ568" s="0"/>
      <c r="GR568" s="0"/>
      <c r="GS568" s="0"/>
      <c r="GT568" s="0"/>
      <c r="GU568" s="0"/>
      <c r="GV568" s="0"/>
      <c r="GW568" s="0"/>
      <c r="GX568" s="0"/>
      <c r="GY568" s="0"/>
      <c r="GZ568" s="0"/>
      <c r="HA568" s="0"/>
      <c r="HB568" s="0"/>
      <c r="HC568" s="0"/>
      <c r="HD568" s="0"/>
      <c r="HE568" s="0"/>
      <c r="HF568" s="0"/>
      <c r="HG568" s="0"/>
      <c r="HH568" s="0"/>
      <c r="HI568" s="0"/>
      <c r="HJ568" s="0"/>
      <c r="HK568" s="0"/>
      <c r="HL568" s="0"/>
      <c r="HM568" s="0"/>
      <c r="HN568" s="0"/>
      <c r="HO568" s="0"/>
      <c r="HP568" s="0"/>
      <c r="HQ568" s="0"/>
      <c r="HR568" s="0"/>
      <c r="HS568" s="0"/>
      <c r="HT568" s="0"/>
      <c r="HU568" s="0"/>
      <c r="HV568" s="0"/>
      <c r="HW568" s="0"/>
      <c r="HX568" s="0"/>
      <c r="HY568" s="0"/>
      <c r="HZ568" s="0"/>
      <c r="IA568" s="0"/>
      <c r="IB568" s="0"/>
      <c r="IC568" s="0"/>
      <c r="ID568" s="0"/>
      <c r="IE568" s="0"/>
      <c r="IF568" s="0"/>
      <c r="IG568" s="0"/>
      <c r="IH568" s="0"/>
      <c r="II568" s="0"/>
      <c r="IJ568" s="0"/>
      <c r="IK568" s="0"/>
      <c r="IL568" s="0"/>
      <c r="IM568" s="0"/>
      <c r="IN568" s="0"/>
      <c r="IO568" s="0"/>
      <c r="IP568" s="0"/>
      <c r="IQ568" s="0"/>
      <c r="IR568" s="0"/>
      <c r="IS568" s="0"/>
      <c r="IT568" s="0"/>
      <c r="IU568" s="0"/>
      <c r="IV568" s="0"/>
    </row>
    <row r="569" s="227" customFormat="true" ht="27.75" hidden="false" customHeight="true" outlineLevel="0" collapsed="false">
      <c r="A569" s="69" t="s">
        <v>2184</v>
      </c>
      <c r="B569" s="64" t="n">
        <v>42815</v>
      </c>
      <c r="C569" s="98" t="s">
        <v>2185</v>
      </c>
      <c r="D569" s="69" t="s">
        <v>2186</v>
      </c>
      <c r="E569" s="59"/>
      <c r="F569" s="81" t="s">
        <v>24</v>
      </c>
      <c r="G569" s="84" t="s">
        <v>59</v>
      </c>
      <c r="H569" s="84" t="s">
        <v>114</v>
      </c>
      <c r="I569" s="84" t="s">
        <v>27</v>
      </c>
      <c r="J569" s="83" t="s">
        <v>46</v>
      </c>
      <c r="K569" s="64" t="n">
        <v>42824</v>
      </c>
      <c r="L569" s="64" t="n">
        <v>44650</v>
      </c>
      <c r="M569" s="88"/>
      <c r="N569" s="84" t="s">
        <v>47</v>
      </c>
      <c r="O569" s="59"/>
      <c r="P569" s="56" t="s">
        <v>30</v>
      </c>
      <c r="Q569" s="59"/>
      <c r="R569" s="53" t="n">
        <v>2019</v>
      </c>
      <c r="S569" s="54" t="n">
        <f aca="false">IF($F569="CO",SUMIFS($M:$M,$A:$A,$A569)/COUNTIFS($A:$A,$A569,$F:$F,"CO"),0)</f>
        <v>0</v>
      </c>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row>
    <row r="570" s="227" customFormat="true" ht="27.75" hidden="false" customHeight="true" outlineLevel="0" collapsed="false">
      <c r="A570" s="56" t="s">
        <v>2187</v>
      </c>
      <c r="B570" s="64" t="n">
        <v>43412</v>
      </c>
      <c r="C570" s="85" t="s">
        <v>2188</v>
      </c>
      <c r="D570" s="120" t="s">
        <v>2189</v>
      </c>
      <c r="E570" s="53"/>
      <c r="F570" s="67" t="s">
        <v>24</v>
      </c>
      <c r="G570" s="87" t="s">
        <v>73</v>
      </c>
      <c r="H570" s="87" t="s">
        <v>1559</v>
      </c>
      <c r="I570" s="56" t="s">
        <v>84</v>
      </c>
      <c r="J570" s="83" t="s">
        <v>46</v>
      </c>
      <c r="K570" s="64" t="n">
        <v>43433</v>
      </c>
      <c r="L570" s="64" t="n">
        <v>45259</v>
      </c>
      <c r="M570" s="88"/>
      <c r="N570" s="56" t="s">
        <v>47</v>
      </c>
      <c r="O570" s="59"/>
      <c r="P570" s="56" t="s">
        <v>323</v>
      </c>
      <c r="Q570" s="59"/>
      <c r="R570" s="59"/>
      <c r="S570" s="59"/>
      <c r="T570" s="0"/>
      <c r="U570" s="0"/>
      <c r="V570" s="0"/>
      <c r="W570" s="0"/>
      <c r="X570" s="0"/>
      <c r="Y570" s="0"/>
      <c r="Z570" s="0"/>
      <c r="AA570" s="0"/>
      <c r="AB570" s="0"/>
      <c r="AC570" s="0"/>
      <c r="AD570" s="0"/>
      <c r="AE570" s="0"/>
      <c r="AF570" s="0"/>
      <c r="AG570" s="0"/>
      <c r="AH570" s="0"/>
      <c r="AI570" s="0"/>
      <c r="AJ570" s="0"/>
      <c r="AK570" s="0"/>
      <c r="AL570" s="0"/>
      <c r="AM570" s="0"/>
      <c r="AN570" s="0"/>
      <c r="AO570" s="0"/>
      <c r="AP570" s="0"/>
      <c r="AQ570" s="0"/>
      <c r="AR570" s="0"/>
      <c r="AS570" s="0"/>
      <c r="AT570" s="0"/>
      <c r="AU570" s="0"/>
      <c r="AV570" s="0"/>
      <c r="AW570" s="0"/>
      <c r="AX570" s="0"/>
      <c r="AY570" s="0"/>
      <c r="AZ570" s="0"/>
      <c r="BA570" s="0"/>
      <c r="BB570" s="0"/>
      <c r="BC570" s="0"/>
      <c r="BD570" s="0"/>
      <c r="BE570" s="0"/>
      <c r="BF570" s="0"/>
      <c r="BG570" s="0"/>
      <c r="BH570" s="0"/>
      <c r="BI570" s="0"/>
      <c r="BJ570" s="0"/>
      <c r="BK570" s="0"/>
      <c r="BL570" s="0"/>
      <c r="BM570" s="0"/>
      <c r="BN570" s="0"/>
      <c r="BO570" s="0"/>
      <c r="BP570" s="0"/>
      <c r="BQ570" s="0"/>
      <c r="BR570" s="0"/>
      <c r="BS570" s="0"/>
      <c r="BT570" s="0"/>
      <c r="BU570" s="0"/>
      <c r="BV570" s="0"/>
      <c r="BW570" s="0"/>
      <c r="BX570" s="0"/>
      <c r="BY570" s="0"/>
      <c r="BZ570" s="0"/>
      <c r="CA570" s="0"/>
      <c r="CB570" s="0"/>
      <c r="CC570" s="0"/>
      <c r="CD570" s="0"/>
      <c r="CE570" s="0"/>
      <c r="CF570" s="0"/>
      <c r="CG570" s="0"/>
      <c r="CH570" s="0"/>
      <c r="CI570" s="0"/>
      <c r="CJ570" s="0"/>
      <c r="CK570" s="0"/>
      <c r="CL570" s="0"/>
      <c r="CM570" s="0"/>
      <c r="CN570" s="0"/>
      <c r="CO570" s="0"/>
      <c r="CP570" s="0"/>
      <c r="CQ570" s="0"/>
      <c r="CR570" s="0"/>
      <c r="CS570" s="0"/>
      <c r="CT570" s="0"/>
      <c r="CU570" s="0"/>
      <c r="CV570" s="0"/>
      <c r="CW570" s="0"/>
      <c r="CX570" s="0"/>
      <c r="CY570" s="0"/>
      <c r="CZ570" s="0"/>
      <c r="DA570" s="0"/>
      <c r="DB570" s="0"/>
      <c r="DC570" s="0"/>
      <c r="DD570" s="0"/>
      <c r="DE570" s="0"/>
      <c r="DF570" s="0"/>
      <c r="DG570" s="0"/>
      <c r="DH570" s="0"/>
      <c r="DI570" s="0"/>
      <c r="DJ570" s="0"/>
      <c r="DK570" s="0"/>
      <c r="DL570" s="0"/>
      <c r="DM570" s="0"/>
      <c r="DN570" s="0"/>
      <c r="DO570" s="0"/>
      <c r="DP570" s="0"/>
      <c r="DQ570" s="0"/>
      <c r="DR570" s="0"/>
      <c r="DS570" s="0"/>
      <c r="DT570" s="0"/>
      <c r="DU570" s="0"/>
      <c r="DV570" s="0"/>
      <c r="DW570" s="0"/>
      <c r="DX570" s="0"/>
      <c r="DY570" s="0"/>
      <c r="DZ570" s="0"/>
      <c r="EA570" s="0"/>
      <c r="EB570" s="0"/>
      <c r="EC570" s="0"/>
      <c r="ED570" s="0"/>
      <c r="EE570" s="0"/>
      <c r="EF570" s="0"/>
      <c r="EG570" s="0"/>
      <c r="EH570" s="0"/>
      <c r="EI570" s="0"/>
      <c r="EJ570" s="0"/>
      <c r="EK570" s="0"/>
      <c r="EL570" s="0"/>
      <c r="EM570" s="0"/>
      <c r="EN570" s="0"/>
      <c r="EO570" s="0"/>
      <c r="EP570" s="0"/>
      <c r="EQ570" s="0"/>
      <c r="ER570" s="0"/>
      <c r="ES570" s="0"/>
      <c r="ET570" s="0"/>
      <c r="EU570" s="0"/>
      <c r="EV570" s="0"/>
      <c r="EW570" s="0"/>
      <c r="EX570" s="0"/>
      <c r="EY570" s="0"/>
      <c r="EZ570" s="0"/>
      <c r="FA570" s="0"/>
      <c r="FB570" s="0"/>
      <c r="FC570" s="0"/>
      <c r="FD570" s="0"/>
      <c r="FE570" s="0"/>
      <c r="FF570" s="0"/>
      <c r="FG570" s="0"/>
      <c r="FH570" s="0"/>
      <c r="FI570" s="0"/>
      <c r="FJ570" s="0"/>
      <c r="FK570" s="0"/>
      <c r="FL570" s="0"/>
      <c r="FM570" s="0"/>
      <c r="FN570" s="0"/>
      <c r="FO570" s="0"/>
      <c r="FP570" s="0"/>
      <c r="FQ570" s="0"/>
      <c r="FR570" s="0"/>
      <c r="FS570" s="0"/>
      <c r="FT570" s="0"/>
      <c r="FU570" s="0"/>
      <c r="FV570" s="0"/>
      <c r="FW570" s="0"/>
      <c r="FX570" s="0"/>
      <c r="FY570" s="0"/>
      <c r="FZ570" s="0"/>
      <c r="GA570" s="0"/>
      <c r="GB570" s="0"/>
      <c r="GC570" s="0"/>
      <c r="GD570" s="0"/>
      <c r="GE570" s="0"/>
      <c r="GF570" s="0"/>
      <c r="GG570" s="0"/>
      <c r="GH570" s="0"/>
      <c r="GI570" s="0"/>
      <c r="GJ570" s="0"/>
      <c r="GK570" s="0"/>
      <c r="GL570" s="0"/>
      <c r="GM570" s="0"/>
      <c r="GN570" s="0"/>
      <c r="GO570" s="0"/>
      <c r="GP570" s="0"/>
      <c r="GQ570" s="0"/>
      <c r="GR570" s="0"/>
      <c r="GS570" s="0"/>
      <c r="GT570" s="0"/>
      <c r="GU570" s="0"/>
      <c r="GV570" s="0"/>
      <c r="GW570" s="0"/>
      <c r="GX570" s="0"/>
      <c r="GY570" s="0"/>
      <c r="GZ570" s="0"/>
      <c r="HA570" s="0"/>
      <c r="HB570" s="0"/>
      <c r="HC570" s="0"/>
      <c r="HD570" s="0"/>
      <c r="HE570" s="0"/>
      <c r="HF570" s="0"/>
      <c r="HG570" s="0"/>
      <c r="HH570" s="0"/>
      <c r="HI570" s="0"/>
      <c r="HJ570" s="0"/>
      <c r="HK570" s="0"/>
      <c r="HL570" s="0"/>
      <c r="HM570" s="0"/>
      <c r="HN570" s="0"/>
      <c r="HO570" s="0"/>
      <c r="HP570" s="0"/>
      <c r="HQ570" s="0"/>
      <c r="HR570" s="0"/>
      <c r="HS570" s="0"/>
      <c r="HT570" s="0"/>
      <c r="HU570" s="0"/>
      <c r="HV570" s="0"/>
      <c r="HW570" s="0"/>
      <c r="HX570" s="0"/>
      <c r="HY570" s="0"/>
      <c r="HZ570" s="0"/>
      <c r="IA570" s="0"/>
      <c r="IB570" s="0"/>
      <c r="IC570" s="0"/>
      <c r="ID570" s="0"/>
      <c r="IE570" s="0"/>
      <c r="IF570" s="0"/>
      <c r="IG570" s="0"/>
      <c r="IH570" s="0"/>
      <c r="II570" s="0"/>
      <c r="IJ570" s="0"/>
      <c r="IK570" s="0"/>
      <c r="IL570" s="0"/>
      <c r="IM570" s="0"/>
      <c r="IN570" s="0"/>
      <c r="IO570" s="0"/>
      <c r="IP570" s="0"/>
      <c r="IQ570" s="0"/>
      <c r="IR570" s="0"/>
      <c r="IS570" s="0"/>
      <c r="IT570" s="0"/>
      <c r="IU570" s="0"/>
      <c r="IV570" s="0"/>
    </row>
    <row r="571" s="227" customFormat="true" ht="63.75" hidden="false" customHeight="true" outlineLevel="0" collapsed="false">
      <c r="A571" s="154" t="s">
        <v>2190</v>
      </c>
      <c r="B571" s="155" t="n">
        <v>44292</v>
      </c>
      <c r="C571" s="156" t="s">
        <v>2191</v>
      </c>
      <c r="D571" s="157" t="s">
        <v>2192</v>
      </c>
      <c r="E571" s="158"/>
      <c r="F571" s="60" t="s">
        <v>24</v>
      </c>
      <c r="G571" s="60" t="s">
        <v>73</v>
      </c>
      <c r="H571" s="62" t="s">
        <v>812</v>
      </c>
      <c r="I571" s="62" t="s">
        <v>27</v>
      </c>
      <c r="J571" s="68" t="s">
        <v>46</v>
      </c>
      <c r="K571" s="155" t="n">
        <v>44382</v>
      </c>
      <c r="L571" s="155" t="n">
        <v>46208</v>
      </c>
      <c r="M571" s="158"/>
      <c r="N571" s="60" t="s">
        <v>47</v>
      </c>
      <c r="O571" s="340"/>
      <c r="P571" s="60" t="s">
        <v>30</v>
      </c>
      <c r="Q571" s="158"/>
      <c r="R571" s="158"/>
      <c r="S571" s="59"/>
      <c r="T571" s="0"/>
      <c r="U571" s="0"/>
      <c r="V571" s="0"/>
      <c r="W571" s="0"/>
      <c r="X571" s="0"/>
      <c r="Y571" s="0"/>
      <c r="Z571" s="0"/>
      <c r="AA571" s="0"/>
      <c r="AB571" s="0"/>
      <c r="AC571" s="0"/>
      <c r="AD571" s="0"/>
      <c r="AE571" s="0"/>
      <c r="AF571" s="0"/>
      <c r="AG571" s="0"/>
      <c r="AH571" s="0"/>
      <c r="AI571" s="0"/>
      <c r="AJ571" s="0"/>
      <c r="AK571" s="0"/>
      <c r="AL571" s="0"/>
      <c r="AM571" s="0"/>
      <c r="AN571" s="0"/>
      <c r="AO571" s="0"/>
      <c r="AP571" s="0"/>
      <c r="AQ571" s="0"/>
      <c r="AR571" s="0"/>
      <c r="AS571" s="0"/>
      <c r="AT571" s="0"/>
      <c r="AU571" s="0"/>
      <c r="AV571" s="0"/>
      <c r="AW571" s="0"/>
      <c r="AX571" s="0"/>
      <c r="AY571" s="0"/>
      <c r="AZ571" s="0"/>
      <c r="BA571" s="0"/>
      <c r="BB571" s="0"/>
      <c r="BC571" s="0"/>
      <c r="BD571" s="0"/>
      <c r="BE571" s="0"/>
      <c r="BF571" s="0"/>
      <c r="BG571" s="0"/>
      <c r="BH571" s="0"/>
      <c r="BI571" s="0"/>
      <c r="BJ571" s="0"/>
      <c r="BK571" s="0"/>
      <c r="BL571" s="0"/>
      <c r="BM571" s="0"/>
      <c r="BN571" s="0"/>
      <c r="BO571" s="0"/>
      <c r="BP571" s="0"/>
      <c r="BQ571" s="0"/>
      <c r="BR571" s="0"/>
      <c r="BS571" s="0"/>
      <c r="BT571" s="0"/>
      <c r="BU571" s="0"/>
      <c r="BV571" s="0"/>
      <c r="BW571" s="0"/>
      <c r="BX571" s="0"/>
      <c r="BY571" s="0"/>
      <c r="BZ571" s="0"/>
      <c r="CA571" s="0"/>
      <c r="CB571" s="0"/>
      <c r="CC571" s="0"/>
      <c r="CD571" s="0"/>
      <c r="CE571" s="0"/>
      <c r="CF571" s="0"/>
      <c r="CG571" s="0"/>
      <c r="CH571" s="0"/>
      <c r="CI571" s="0"/>
      <c r="CJ571" s="0"/>
      <c r="CK571" s="0"/>
      <c r="CL571" s="0"/>
      <c r="CM571" s="0"/>
      <c r="CN571" s="0"/>
      <c r="CO571" s="0"/>
      <c r="CP571" s="0"/>
      <c r="CQ571" s="0"/>
      <c r="CR571" s="0"/>
      <c r="CS571" s="0"/>
      <c r="CT571" s="0"/>
      <c r="CU571" s="0"/>
      <c r="CV571" s="0"/>
      <c r="CW571" s="0"/>
      <c r="CX571" s="0"/>
      <c r="CY571" s="0"/>
      <c r="CZ571" s="0"/>
      <c r="DA571" s="0"/>
      <c r="DB571" s="0"/>
      <c r="DC571" s="0"/>
      <c r="DD571" s="0"/>
      <c r="DE571" s="0"/>
      <c r="DF571" s="0"/>
      <c r="DG571" s="0"/>
      <c r="DH571" s="0"/>
      <c r="DI571" s="0"/>
      <c r="DJ571" s="0"/>
      <c r="DK571" s="0"/>
      <c r="DL571" s="0"/>
      <c r="DM571" s="0"/>
      <c r="DN571" s="0"/>
      <c r="DO571" s="0"/>
      <c r="DP571" s="0"/>
      <c r="DQ571" s="0"/>
      <c r="DR571" s="0"/>
      <c r="DS571" s="0"/>
      <c r="DT571" s="0"/>
      <c r="DU571" s="0"/>
      <c r="DV571" s="0"/>
      <c r="DW571" s="0"/>
      <c r="DX571" s="0"/>
      <c r="DY571" s="0"/>
      <c r="DZ571" s="0"/>
      <c r="EA571" s="0"/>
      <c r="EB571" s="0"/>
      <c r="EC571" s="0"/>
      <c r="ED571" s="0"/>
      <c r="EE571" s="0"/>
      <c r="EF571" s="0"/>
      <c r="EG571" s="0"/>
      <c r="EH571" s="0"/>
      <c r="EI571" s="0"/>
      <c r="EJ571" s="0"/>
      <c r="EK571" s="0"/>
      <c r="EL571" s="0"/>
      <c r="EM571" s="0"/>
      <c r="EN571" s="0"/>
      <c r="EO571" s="0"/>
      <c r="EP571" s="0"/>
      <c r="EQ571" s="0"/>
      <c r="ER571" s="0"/>
      <c r="ES571" s="0"/>
      <c r="ET571" s="0"/>
      <c r="EU571" s="0"/>
      <c r="EV571" s="0"/>
      <c r="EW571" s="0"/>
      <c r="EX571" s="0"/>
      <c r="EY571" s="0"/>
      <c r="EZ571" s="0"/>
      <c r="FA571" s="0"/>
      <c r="FB571" s="0"/>
      <c r="FC571" s="0"/>
      <c r="FD571" s="0"/>
      <c r="FE571" s="0"/>
      <c r="FF571" s="0"/>
      <c r="FG571" s="0"/>
      <c r="FH571" s="0"/>
      <c r="FI571" s="0"/>
      <c r="FJ571" s="0"/>
      <c r="FK571" s="0"/>
      <c r="FL571" s="0"/>
      <c r="FM571" s="0"/>
      <c r="FN571" s="0"/>
      <c r="FO571" s="0"/>
      <c r="FP571" s="0"/>
      <c r="FQ571" s="0"/>
      <c r="FR571" s="0"/>
      <c r="FS571" s="0"/>
      <c r="FT571" s="0"/>
      <c r="FU571" s="0"/>
      <c r="FV571" s="0"/>
      <c r="FW571" s="0"/>
      <c r="FX571" s="0"/>
      <c r="FY571" s="0"/>
      <c r="FZ571" s="0"/>
      <c r="GA571" s="0"/>
      <c r="GB571" s="0"/>
      <c r="GC571" s="0"/>
      <c r="GD571" s="0"/>
      <c r="GE571" s="0"/>
      <c r="GF571" s="0"/>
      <c r="GG571" s="0"/>
      <c r="GH571" s="0"/>
      <c r="GI571" s="0"/>
      <c r="GJ571" s="0"/>
      <c r="GK571" s="0"/>
      <c r="GL571" s="0"/>
      <c r="GM571" s="0"/>
      <c r="GN571" s="0"/>
      <c r="GO571" s="0"/>
      <c r="GP571" s="0"/>
      <c r="GQ571" s="0"/>
      <c r="GR571" s="0"/>
      <c r="GS571" s="0"/>
      <c r="GT571" s="0"/>
      <c r="GU571" s="0"/>
      <c r="GV571" s="0"/>
      <c r="GW571" s="0"/>
      <c r="GX571" s="0"/>
      <c r="GY571" s="0"/>
      <c r="GZ571" s="0"/>
      <c r="HA571" s="0"/>
      <c r="HB571" s="0"/>
      <c r="HC571" s="0"/>
      <c r="HD571" s="0"/>
      <c r="HE571" s="0"/>
      <c r="HF571" s="0"/>
      <c r="HG571" s="0"/>
      <c r="HH571" s="0"/>
      <c r="HI571" s="0"/>
      <c r="HJ571" s="0"/>
      <c r="HK571" s="0"/>
      <c r="HL571" s="0"/>
      <c r="HM571" s="0"/>
      <c r="HN571" s="0"/>
      <c r="HO571" s="0"/>
      <c r="HP571" s="0"/>
      <c r="HQ571" s="0"/>
      <c r="HR571" s="0"/>
      <c r="HS571" s="0"/>
      <c r="HT571" s="0"/>
      <c r="HU571" s="0"/>
      <c r="HV571" s="0"/>
      <c r="HW571" s="0"/>
      <c r="HX571" s="0"/>
      <c r="HY571" s="0"/>
      <c r="HZ571" s="0"/>
      <c r="IA571" s="0"/>
      <c r="IB571" s="0"/>
      <c r="IC571" s="0"/>
      <c r="ID571" s="0"/>
      <c r="IE571" s="0"/>
      <c r="IF571" s="0"/>
      <c r="IG571" s="0"/>
      <c r="IH571" s="0"/>
      <c r="II571" s="0"/>
      <c r="IJ571" s="0"/>
      <c r="IK571" s="0"/>
      <c r="IL571" s="0"/>
      <c r="IM571" s="0"/>
      <c r="IN571" s="0"/>
      <c r="IO571" s="0"/>
      <c r="IP571" s="0"/>
      <c r="IQ571" s="0"/>
      <c r="IR571" s="0"/>
      <c r="IS571" s="0"/>
      <c r="IT571" s="0"/>
      <c r="IU571" s="0"/>
      <c r="IV571" s="0"/>
    </row>
    <row r="572" customFormat="false" ht="127.5" hidden="false" customHeight="false" outlineLevel="0" collapsed="false">
      <c r="A572" s="56" t="s">
        <v>2193</v>
      </c>
      <c r="B572" s="64" t="n">
        <v>43271</v>
      </c>
      <c r="C572" s="86" t="s">
        <v>2194</v>
      </c>
      <c r="D572" s="56" t="s">
        <v>2195</v>
      </c>
      <c r="E572" s="53"/>
      <c r="F572" s="67" t="s">
        <v>24</v>
      </c>
      <c r="G572" s="56" t="s">
        <v>59</v>
      </c>
      <c r="H572" s="56" t="s">
        <v>558</v>
      </c>
      <c r="I572" s="56" t="s">
        <v>84</v>
      </c>
      <c r="J572" s="83" t="s">
        <v>46</v>
      </c>
      <c r="K572" s="64" t="n">
        <v>43298</v>
      </c>
      <c r="L572" s="64" t="n">
        <v>45124</v>
      </c>
      <c r="M572" s="88"/>
      <c r="N572" s="56" t="s">
        <v>47</v>
      </c>
      <c r="O572" s="59"/>
      <c r="P572" s="56" t="s">
        <v>323</v>
      </c>
      <c r="Q572" s="59"/>
      <c r="R572" s="53" t="n">
        <f aca="false">YEAR(K572)</f>
        <v>2018</v>
      </c>
      <c r="S572" s="54" t="n">
        <f aca="false">IF($F572="CO",SUMIFS($M:$M,$A:$A,$A572)/COUNTIFS($A:$A,$A572,$F:$F,"CO"),0)</f>
        <v>0</v>
      </c>
    </row>
    <row r="573" customFormat="false" ht="38.25" hidden="false" customHeight="false" outlineLevel="0" collapsed="false">
      <c r="A573" s="55" t="s">
        <v>2196</v>
      </c>
      <c r="B573" s="64" t="n">
        <v>43747</v>
      </c>
      <c r="C573" s="93" t="s">
        <v>2197</v>
      </c>
      <c r="D573" s="59"/>
      <c r="E573" s="59"/>
      <c r="F573" s="69" t="s">
        <v>24</v>
      </c>
      <c r="G573" s="66" t="s">
        <v>51</v>
      </c>
      <c r="H573" s="84" t="s">
        <v>2198</v>
      </c>
      <c r="I573" s="67" t="s">
        <v>188</v>
      </c>
      <c r="J573" s="94" t="s">
        <v>148</v>
      </c>
      <c r="K573" s="64" t="n">
        <v>43837</v>
      </c>
      <c r="L573" s="64" t="n">
        <v>45664</v>
      </c>
      <c r="M573" s="59"/>
      <c r="N573" s="341" t="s">
        <v>2199</v>
      </c>
      <c r="O573" s="59"/>
      <c r="P573" s="69" t="s">
        <v>150</v>
      </c>
      <c r="Q573" s="53" t="s">
        <v>2200</v>
      </c>
      <c r="R573" s="59"/>
      <c r="S573" s="59"/>
    </row>
    <row r="574" customFormat="false" ht="51" hidden="false" customHeight="false" outlineLevel="0" collapsed="false">
      <c r="A574" s="99" t="s">
        <v>2201</v>
      </c>
      <c r="B574" s="128" t="n">
        <v>43425</v>
      </c>
      <c r="C574" s="342" t="s">
        <v>2202</v>
      </c>
      <c r="D574" s="99" t="s">
        <v>2203</v>
      </c>
      <c r="E574" s="127"/>
      <c r="F574" s="130" t="s">
        <v>24</v>
      </c>
      <c r="G574" s="99" t="s">
        <v>35</v>
      </c>
      <c r="H574" s="99" t="s">
        <v>240</v>
      </c>
      <c r="I574" s="99" t="s">
        <v>84</v>
      </c>
      <c r="J574" s="343" t="s">
        <v>46</v>
      </c>
      <c r="K574" s="128" t="n">
        <v>43445</v>
      </c>
      <c r="L574" s="128" t="n">
        <v>45271</v>
      </c>
      <c r="M574" s="133"/>
      <c r="N574" s="99" t="s">
        <v>47</v>
      </c>
      <c r="O574" s="134"/>
      <c r="P574" s="99" t="s">
        <v>241</v>
      </c>
      <c r="Q574" s="59"/>
      <c r="R574" s="53" t="n">
        <f aca="false">YEAR(K574)</f>
        <v>2018</v>
      </c>
      <c r="S574" s="54" t="n">
        <f aca="false">IF($F574="CO",SUMIFS($M:$M,$A:$A,$A574)/COUNTIFS($A:$A,$A574,$F:$F,"CO"),0)</f>
        <v>0</v>
      </c>
    </row>
    <row r="575" customFormat="false" ht="38.25" hidden="false" customHeight="false" outlineLevel="0" collapsed="false">
      <c r="A575" s="53" t="s">
        <v>2204</v>
      </c>
      <c r="B575" s="64" t="n">
        <v>42492</v>
      </c>
      <c r="C575" s="86" t="s">
        <v>2205</v>
      </c>
      <c r="D575" s="53" t="s">
        <v>2206</v>
      </c>
      <c r="E575" s="53"/>
      <c r="F575" s="67" t="s">
        <v>24</v>
      </c>
      <c r="G575" s="84" t="s">
        <v>82</v>
      </c>
      <c r="H575" s="84" t="s">
        <v>2207</v>
      </c>
      <c r="I575" s="67" t="s">
        <v>61</v>
      </c>
      <c r="J575" s="94" t="s">
        <v>545</v>
      </c>
      <c r="K575" s="64" t="n">
        <v>42510</v>
      </c>
      <c r="L575" s="64" t="n">
        <v>44336</v>
      </c>
      <c r="M575" s="88"/>
      <c r="N575" s="67" t="s">
        <v>47</v>
      </c>
      <c r="O575" s="59"/>
      <c r="P575" s="67" t="s">
        <v>40</v>
      </c>
      <c r="Q575" s="59"/>
      <c r="R575" s="59"/>
      <c r="S575" s="59"/>
    </row>
    <row r="576" customFormat="false" ht="51" hidden="false" customHeight="false" outlineLevel="0" collapsed="false">
      <c r="A576" s="67" t="s">
        <v>2208</v>
      </c>
      <c r="B576" s="95" t="n">
        <v>42349</v>
      </c>
      <c r="C576" s="94" t="s">
        <v>2209</v>
      </c>
      <c r="D576" s="53" t="s">
        <v>2210</v>
      </c>
      <c r="E576" s="56"/>
      <c r="F576" s="67" t="s">
        <v>24</v>
      </c>
      <c r="G576" s="67" t="s">
        <v>73</v>
      </c>
      <c r="H576" s="67" t="s">
        <v>2211</v>
      </c>
      <c r="I576" s="67" t="s">
        <v>27</v>
      </c>
      <c r="J576" s="94" t="s">
        <v>133</v>
      </c>
      <c r="K576" s="95" t="n">
        <v>42354</v>
      </c>
      <c r="L576" s="95" t="n">
        <v>44181</v>
      </c>
      <c r="M576" s="96"/>
      <c r="N576" s="67" t="s">
        <v>47</v>
      </c>
      <c r="O576" s="97"/>
      <c r="P576" s="67" t="s">
        <v>97</v>
      </c>
      <c r="Q576" s="67"/>
      <c r="R576" s="53" t="n">
        <f aca="false">YEAR(K576)</f>
        <v>2015</v>
      </c>
      <c r="S576" s="54" t="n">
        <f aca="false">IF($F576="CO",SUMIFS($M:$M,$A:$A,$A576)/COUNTIFS($A:$A,$A576,$F:$F,"CO"),0)</f>
        <v>0</v>
      </c>
    </row>
    <row r="577" s="344" customFormat="true" ht="63.75" hidden="false" customHeight="false" outlineLevel="0" collapsed="false">
      <c r="A577" s="56" t="s">
        <v>2212</v>
      </c>
      <c r="B577" s="64" t="n">
        <v>43271</v>
      </c>
      <c r="C577" s="85" t="s">
        <v>2213</v>
      </c>
      <c r="D577" s="56" t="s">
        <v>2214</v>
      </c>
      <c r="E577" s="53"/>
      <c r="F577" s="67" t="s">
        <v>24</v>
      </c>
      <c r="G577" s="56" t="s">
        <v>88</v>
      </c>
      <c r="H577" s="87" t="s">
        <v>2215</v>
      </c>
      <c r="I577" s="56" t="s">
        <v>84</v>
      </c>
      <c r="J577" s="94" t="s">
        <v>68</v>
      </c>
      <c r="K577" s="64" t="n">
        <v>43284</v>
      </c>
      <c r="L577" s="64" t="n">
        <v>45110</v>
      </c>
      <c r="M577" s="88"/>
      <c r="N577" s="56" t="s">
        <v>47</v>
      </c>
      <c r="O577" s="59"/>
      <c r="P577" s="56" t="s">
        <v>241</v>
      </c>
      <c r="Q577" s="59"/>
      <c r="R577" s="53" t="n">
        <f aca="false">YEAR(K577)</f>
        <v>2018</v>
      </c>
      <c r="S577" s="93" t="n">
        <f aca="false">IF($F577="CO",SUMIFS($M:$M,$A:$A,$A577)/COUNTIFS($A:$A,$A577,$F:$F,"CO"),0)</f>
        <v>0</v>
      </c>
    </row>
    <row r="578" customFormat="false" ht="38.25" hidden="false" customHeight="false" outlineLevel="0" collapsed="false">
      <c r="A578" s="69" t="s">
        <v>2216</v>
      </c>
      <c r="B578" s="64" t="n">
        <v>42814</v>
      </c>
      <c r="C578" s="98" t="s">
        <v>2217</v>
      </c>
      <c r="D578" s="53" t="s">
        <v>2218</v>
      </c>
      <c r="E578" s="53"/>
      <c r="F578" s="53" t="s">
        <v>24</v>
      </c>
      <c r="G578" s="53" t="s">
        <v>35</v>
      </c>
      <c r="H578" s="53" t="s">
        <v>229</v>
      </c>
      <c r="I578" s="53" t="s">
        <v>27</v>
      </c>
      <c r="J578" s="84" t="s">
        <v>154</v>
      </c>
      <c r="K578" s="64" t="n">
        <v>42737</v>
      </c>
      <c r="L578" s="64" t="n">
        <v>44563</v>
      </c>
      <c r="M578" s="65"/>
      <c r="N578" s="66" t="s">
        <v>47</v>
      </c>
      <c r="O578" s="53"/>
      <c r="P578" s="53" t="s">
        <v>97</v>
      </c>
      <c r="Q578" s="53"/>
      <c r="R578" s="53" t="n">
        <f aca="false">YEAR(K578)</f>
        <v>2017</v>
      </c>
      <c r="S578" s="54" t="n">
        <f aca="false">IF($F578="CO",SUMIFS($M:$M,$A:$A,$A578)/COUNTIFS($A:$A,$A578,$F:$F,"CO"),0)</f>
        <v>0</v>
      </c>
    </row>
    <row r="579" customFormat="false" ht="102" hidden="false" customHeight="false" outlineLevel="0" collapsed="false">
      <c r="A579" s="53" t="s">
        <v>2219</v>
      </c>
      <c r="B579" s="64" t="n">
        <v>43341</v>
      </c>
      <c r="C579" s="93" t="s">
        <v>2220</v>
      </c>
      <c r="D579" s="53" t="s">
        <v>2221</v>
      </c>
      <c r="E579" s="53"/>
      <c r="F579" s="56" t="s">
        <v>24</v>
      </c>
      <c r="G579" s="84" t="s">
        <v>66</v>
      </c>
      <c r="H579" s="84" t="s">
        <v>2094</v>
      </c>
      <c r="I579" s="56" t="s">
        <v>84</v>
      </c>
      <c r="J579" s="83" t="s">
        <v>46</v>
      </c>
      <c r="K579" s="64" t="n">
        <v>43368</v>
      </c>
      <c r="L579" s="64" t="n">
        <v>45194</v>
      </c>
      <c r="M579" s="65"/>
      <c r="N579" s="56" t="s">
        <v>47</v>
      </c>
      <c r="O579" s="59"/>
      <c r="P579" s="56" t="s">
        <v>2222</v>
      </c>
      <c r="Q579" s="53"/>
      <c r="R579" s="53" t="n">
        <v>2019</v>
      </c>
      <c r="S579" s="54" t="n">
        <f aca="false">IF($F579="CO",SUMIFS($M:$M,$A:$A,$A579)/COUNTIFS($A:$A,$A579,$F:$F,"CO"),0)</f>
        <v>0</v>
      </c>
    </row>
    <row r="580" customFormat="false" ht="38.25" hidden="false" customHeight="false" outlineLevel="0" collapsed="false">
      <c r="A580" s="53" t="s">
        <v>2223</v>
      </c>
      <c r="B580" s="64" t="n">
        <v>42439</v>
      </c>
      <c r="C580" s="98" t="s">
        <v>2224</v>
      </c>
      <c r="D580" s="53" t="s">
        <v>2225</v>
      </c>
      <c r="E580" s="53"/>
      <c r="F580" s="67" t="s">
        <v>24</v>
      </c>
      <c r="G580" s="53" t="s">
        <v>59</v>
      </c>
      <c r="H580" s="53" t="s">
        <v>417</v>
      </c>
      <c r="I580" s="67" t="s">
        <v>27</v>
      </c>
      <c r="J580" s="82" t="s">
        <v>172</v>
      </c>
      <c r="K580" s="64" t="n">
        <v>42457</v>
      </c>
      <c r="L580" s="64" t="n">
        <v>44283</v>
      </c>
      <c r="M580" s="65"/>
      <c r="N580" s="67" t="s">
        <v>47</v>
      </c>
      <c r="O580" s="53"/>
      <c r="P580" s="53" t="s">
        <v>1506</v>
      </c>
      <c r="Q580" s="53"/>
      <c r="R580" s="53" t="n">
        <f aca="false">YEAR(K580)</f>
        <v>2016</v>
      </c>
      <c r="S580" s="54" t="n">
        <f aca="false">IF($F580="CO",SUMIFS($M:$M,$A:$A,$A580)/COUNTIFS($A:$A,$A580,$F:$F,"CO"),0)</f>
        <v>0</v>
      </c>
    </row>
    <row r="581" customFormat="false" ht="51" hidden="false" customHeight="false" outlineLevel="0" collapsed="false">
      <c r="A581" s="70" t="s">
        <v>2226</v>
      </c>
      <c r="B581" s="71" t="n">
        <v>44442</v>
      </c>
      <c r="C581" s="72" t="s">
        <v>2227</v>
      </c>
      <c r="D581" s="69" t="s">
        <v>2228</v>
      </c>
      <c r="E581" s="73"/>
      <c r="F581" s="69" t="s">
        <v>24</v>
      </c>
      <c r="G581" s="69" t="s">
        <v>59</v>
      </c>
      <c r="H581" s="69" t="s">
        <v>2229</v>
      </c>
      <c r="I581" s="62" t="s">
        <v>61</v>
      </c>
      <c r="J581" s="74" t="s">
        <v>2230</v>
      </c>
      <c r="K581" s="71" t="n">
        <v>44510</v>
      </c>
      <c r="L581" s="71" t="n">
        <v>46336</v>
      </c>
      <c r="M581" s="75"/>
      <c r="N581" s="153" t="s">
        <v>47</v>
      </c>
      <c r="O581" s="73"/>
      <c r="P581" s="69" t="s">
        <v>97</v>
      </c>
      <c r="Q581" s="73"/>
      <c r="R581" s="73"/>
      <c r="S581" s="73"/>
    </row>
    <row r="582" customFormat="false" ht="51" hidden="false" customHeight="false" outlineLevel="0" collapsed="false">
      <c r="A582" s="69" t="s">
        <v>2231</v>
      </c>
      <c r="B582" s="64" t="n">
        <v>42751</v>
      </c>
      <c r="C582" s="86" t="s">
        <v>2232</v>
      </c>
      <c r="D582" s="56" t="s">
        <v>2233</v>
      </c>
      <c r="E582" s="53"/>
      <c r="F582" s="56" t="s">
        <v>24</v>
      </c>
      <c r="G582" s="56" t="s">
        <v>66</v>
      </c>
      <c r="H582" s="87" t="s">
        <v>2234</v>
      </c>
      <c r="I582" s="56" t="s">
        <v>27</v>
      </c>
      <c r="J582" s="94" t="s">
        <v>2235</v>
      </c>
      <c r="K582" s="64" t="n">
        <v>43017</v>
      </c>
      <c r="L582" s="64" t="n">
        <v>44843</v>
      </c>
      <c r="M582" s="88"/>
      <c r="N582" s="87" t="s">
        <v>47</v>
      </c>
      <c r="O582" s="59"/>
      <c r="P582" s="56" t="s">
        <v>40</v>
      </c>
      <c r="Q582" s="59"/>
      <c r="R582" s="59"/>
      <c r="S582" s="124" t="n">
        <f aca="false">IF($F582="CO",SUMIFS($M:$M,$A:$A,$A582)/COUNTIFS($A:$A,$A582,$F:$F,"CO"),0)</f>
        <v>0</v>
      </c>
    </row>
    <row r="583" customFormat="false" ht="38.25" hidden="false" customHeight="false" outlineLevel="0" collapsed="false">
      <c r="A583" s="56" t="s">
        <v>2236</v>
      </c>
      <c r="B583" s="64" t="n">
        <v>43866</v>
      </c>
      <c r="C583" s="98" t="s">
        <v>2237</v>
      </c>
      <c r="D583" s="69" t="s">
        <v>2238</v>
      </c>
      <c r="E583" s="59"/>
      <c r="F583" s="69" t="s">
        <v>24</v>
      </c>
      <c r="G583" s="66" t="s">
        <v>35</v>
      </c>
      <c r="H583" s="81" t="s">
        <v>2239</v>
      </c>
      <c r="I583" s="69" t="s">
        <v>27</v>
      </c>
      <c r="J583" s="121" t="s">
        <v>2240</v>
      </c>
      <c r="K583" s="64" t="n">
        <v>44075</v>
      </c>
      <c r="L583" s="64" t="n">
        <v>45901</v>
      </c>
      <c r="M583" s="65"/>
      <c r="N583" s="84" t="s">
        <v>47</v>
      </c>
      <c r="O583" s="59"/>
      <c r="P583" s="69" t="s">
        <v>69</v>
      </c>
      <c r="Q583" s="59"/>
      <c r="R583" s="53" t="n">
        <f aca="false">YEAR(K583)</f>
        <v>2020</v>
      </c>
      <c r="S583" s="54" t="n">
        <f aca="false">IF($F583="CO",SUMIFS($M:$M,$A:$A,$A583)/COUNTIFS($A:$A,$A583,$F:$F,"CO"),0)</f>
        <v>0</v>
      </c>
    </row>
    <row r="584" customFormat="false" ht="51" hidden="false" customHeight="false" outlineLevel="0" collapsed="false">
      <c r="A584" s="55" t="s">
        <v>2241</v>
      </c>
      <c r="B584" s="64" t="n">
        <v>44159</v>
      </c>
      <c r="C584" s="85" t="s">
        <v>2242</v>
      </c>
      <c r="D584" s="56" t="s">
        <v>2243</v>
      </c>
      <c r="E584" s="59"/>
      <c r="F584" s="60" t="s">
        <v>24</v>
      </c>
      <c r="G584" s="53" t="s">
        <v>363</v>
      </c>
      <c r="H584" s="192" t="s">
        <v>2244</v>
      </c>
      <c r="I584" s="62" t="s">
        <v>37</v>
      </c>
      <c r="J584" s="63" t="s">
        <v>2245</v>
      </c>
      <c r="K584" s="64" t="n">
        <v>44455</v>
      </c>
      <c r="L584" s="64" t="n">
        <v>46281</v>
      </c>
      <c r="M584" s="65"/>
      <c r="N584" s="192" t="s">
        <v>2244</v>
      </c>
      <c r="O584" s="59"/>
      <c r="P584" s="60" t="s">
        <v>40</v>
      </c>
      <c r="Q584" s="59"/>
      <c r="R584" s="59"/>
      <c r="S584" s="59"/>
    </row>
    <row r="585" customFormat="false" ht="51" hidden="false" customHeight="false" outlineLevel="0" collapsed="false">
      <c r="A585" s="56" t="s">
        <v>2246</v>
      </c>
      <c r="B585" s="64" t="n">
        <v>43208</v>
      </c>
      <c r="C585" s="85" t="s">
        <v>2247</v>
      </c>
      <c r="D585" s="56" t="s">
        <v>2248</v>
      </c>
      <c r="E585" s="53"/>
      <c r="F585" s="67" t="s">
        <v>24</v>
      </c>
      <c r="G585" s="56" t="s">
        <v>363</v>
      </c>
      <c r="H585" s="56" t="s">
        <v>513</v>
      </c>
      <c r="I585" s="56" t="s">
        <v>590</v>
      </c>
      <c r="J585" s="63" t="s">
        <v>2249</v>
      </c>
      <c r="K585" s="345" t="n">
        <v>43284</v>
      </c>
      <c r="L585" s="345" t="n">
        <v>45110</v>
      </c>
      <c r="M585" s="88"/>
      <c r="N585" s="56" t="s">
        <v>528</v>
      </c>
      <c r="O585" s="59"/>
      <c r="P585" s="56" t="s">
        <v>214</v>
      </c>
      <c r="Q585" s="59"/>
      <c r="R585" s="66" t="n">
        <f aca="false">YEAR(K585)</f>
        <v>2018</v>
      </c>
      <c r="S585" s="54" t="n">
        <f aca="false">IF($F585="CO",SUMIFS($M:$M,$A:$A,$A585)/COUNTIFS($A:$A,$A585,$F:$F,"CO"),0)</f>
        <v>0</v>
      </c>
    </row>
    <row r="586" customFormat="false" ht="38.25" hidden="false" customHeight="false" outlineLevel="0" collapsed="false">
      <c r="A586" s="67" t="s">
        <v>2250</v>
      </c>
      <c r="B586" s="95" t="n">
        <v>42334</v>
      </c>
      <c r="C586" s="94" t="s">
        <v>2251</v>
      </c>
      <c r="D586" s="53" t="s">
        <v>2252</v>
      </c>
      <c r="E586" s="56"/>
      <c r="F586" s="67" t="s">
        <v>24</v>
      </c>
      <c r="G586" s="67" t="s">
        <v>35</v>
      </c>
      <c r="H586" s="67" t="s">
        <v>441</v>
      </c>
      <c r="I586" s="67" t="s">
        <v>27</v>
      </c>
      <c r="J586" s="94" t="s">
        <v>133</v>
      </c>
      <c r="K586" s="95" t="n">
        <v>42348</v>
      </c>
      <c r="L586" s="95" t="n">
        <v>44175</v>
      </c>
      <c r="M586" s="96"/>
      <c r="N586" s="67" t="s">
        <v>47</v>
      </c>
      <c r="O586" s="97"/>
      <c r="P586" s="67" t="s">
        <v>97</v>
      </c>
      <c r="Q586" s="67"/>
      <c r="R586" s="59"/>
      <c r="S586" s="59"/>
    </row>
    <row r="587" customFormat="false" ht="43.5" hidden="false" customHeight="true" outlineLevel="0" collapsed="false">
      <c r="A587" s="53" t="s">
        <v>2253</v>
      </c>
      <c r="B587" s="64" t="n">
        <v>43005</v>
      </c>
      <c r="C587" s="98" t="s">
        <v>2254</v>
      </c>
      <c r="D587" s="53" t="s">
        <v>2255</v>
      </c>
      <c r="E587" s="53"/>
      <c r="F587" s="56" t="s">
        <v>24</v>
      </c>
      <c r="G587" s="53" t="s">
        <v>73</v>
      </c>
      <c r="H587" s="84" t="s">
        <v>2256</v>
      </c>
      <c r="I587" s="56" t="s">
        <v>84</v>
      </c>
      <c r="J587" s="83" t="s">
        <v>46</v>
      </c>
      <c r="K587" s="64" t="n">
        <v>43019</v>
      </c>
      <c r="L587" s="64" t="n">
        <v>44845</v>
      </c>
      <c r="M587" s="88"/>
      <c r="N587" s="87" t="s">
        <v>333</v>
      </c>
      <c r="O587" s="59"/>
      <c r="P587" s="53" t="s">
        <v>40</v>
      </c>
      <c r="Q587" s="59"/>
      <c r="R587" s="53" t="n">
        <f aca="false">YEAR(K587)</f>
        <v>2017</v>
      </c>
      <c r="S587" s="54" t="n">
        <f aca="false">IF($F587="CO",SUMIFS($M:$M,$A:$A,$A587)/COUNTIFS($A:$A,$A587,$F:$F,"CO"),0)</f>
        <v>0</v>
      </c>
    </row>
    <row r="588" customFormat="false" ht="63.75" hidden="false" customHeight="false" outlineLevel="0" collapsed="false">
      <c r="A588" s="56" t="s">
        <v>2257</v>
      </c>
      <c r="B588" s="64" t="n">
        <v>43139</v>
      </c>
      <c r="C588" s="85" t="s">
        <v>2258</v>
      </c>
      <c r="D588" s="56" t="s">
        <v>2259</v>
      </c>
      <c r="E588" s="53"/>
      <c r="F588" s="67" t="s">
        <v>24</v>
      </c>
      <c r="G588" s="56" t="s">
        <v>35</v>
      </c>
      <c r="H588" s="85" t="s">
        <v>2260</v>
      </c>
      <c r="I588" s="56" t="s">
        <v>1164</v>
      </c>
      <c r="J588" s="63" t="s">
        <v>2261</v>
      </c>
      <c r="K588" s="64" t="n">
        <v>43284</v>
      </c>
      <c r="L588" s="64" t="n">
        <v>45110</v>
      </c>
      <c r="M588" s="88"/>
      <c r="N588" s="87" t="s">
        <v>2262</v>
      </c>
      <c r="O588" s="59"/>
      <c r="P588" s="56" t="s">
        <v>40</v>
      </c>
      <c r="Q588" s="59"/>
      <c r="R588" s="53" t="n">
        <f aca="false">YEAR(K588)</f>
        <v>2018</v>
      </c>
      <c r="S588" s="54" t="n">
        <f aca="false">IF($F588="CO",SUMIFS($M:$M,$A:$A,$A588)/COUNTIFS($A:$A,$A588,$F:$F,"CO"),0)</f>
        <v>0</v>
      </c>
    </row>
    <row r="589" customFormat="false" ht="63.75" hidden="false" customHeight="false" outlineLevel="0" collapsed="false">
      <c r="A589" s="56" t="s">
        <v>2263</v>
      </c>
      <c r="B589" s="64" t="n">
        <v>43392</v>
      </c>
      <c r="C589" s="85" t="s">
        <v>2264</v>
      </c>
      <c r="D589" s="56" t="s">
        <v>2265</v>
      </c>
      <c r="E589" s="53"/>
      <c r="F589" s="56" t="s">
        <v>24</v>
      </c>
      <c r="G589" s="56" t="s">
        <v>51</v>
      </c>
      <c r="H589" s="87" t="s">
        <v>2266</v>
      </c>
      <c r="I589" s="56" t="s">
        <v>90</v>
      </c>
      <c r="J589" s="202" t="s">
        <v>2267</v>
      </c>
      <c r="K589" s="64" t="n">
        <v>43619</v>
      </c>
      <c r="L589" s="64" t="n">
        <v>45446</v>
      </c>
      <c r="M589" s="88"/>
      <c r="N589" s="56" t="s">
        <v>2268</v>
      </c>
      <c r="O589" s="59"/>
      <c r="P589" s="56" t="s">
        <v>323</v>
      </c>
      <c r="Q589" s="59"/>
      <c r="R589" s="53" t="n">
        <f aca="false">YEAR(K589)</f>
        <v>2019</v>
      </c>
      <c r="S589" s="54" t="n">
        <f aca="false">IF($F589="CO",SUMIFS($M:$M,$A:$A,$A589)/COUNTIFS($A:$A,$A589,$F:$F,"CO"),0)</f>
        <v>0</v>
      </c>
    </row>
    <row r="590" customFormat="false" ht="51" hidden="false" customHeight="false" outlineLevel="0" collapsed="false">
      <c r="A590" s="66" t="s">
        <v>2269</v>
      </c>
      <c r="B590" s="64" t="n">
        <v>42906</v>
      </c>
      <c r="C590" s="98" t="s">
        <v>2270</v>
      </c>
      <c r="D590" s="53" t="s">
        <v>2271</v>
      </c>
      <c r="E590" s="53"/>
      <c r="F590" s="56" t="s">
        <v>24</v>
      </c>
      <c r="G590" s="84" t="s">
        <v>549</v>
      </c>
      <c r="H590" s="53" t="s">
        <v>585</v>
      </c>
      <c r="I590" s="53" t="s">
        <v>27</v>
      </c>
      <c r="J590" s="94" t="s">
        <v>68</v>
      </c>
      <c r="K590" s="64" t="n">
        <v>42913</v>
      </c>
      <c r="L590" s="64" t="n">
        <v>44739</v>
      </c>
      <c r="M590" s="65"/>
      <c r="N590" s="87" t="s">
        <v>47</v>
      </c>
      <c r="O590" s="53"/>
      <c r="P590" s="56" t="s">
        <v>40</v>
      </c>
      <c r="Q590" s="53"/>
      <c r="R590" s="48" t="n">
        <f aca="false">YEAR(K590)</f>
        <v>2017</v>
      </c>
      <c r="S590" s="102" t="n">
        <f aca="false">IF($F590="CO",SUMIFS($M:$M,$A:$A,$A590)/COUNTIFS($A:$A,$A590,$F:$F,"CO"),0)</f>
        <v>0</v>
      </c>
    </row>
    <row r="591" customFormat="false" ht="153" hidden="false" customHeight="false" outlineLevel="0" collapsed="false">
      <c r="A591" s="56" t="s">
        <v>2272</v>
      </c>
      <c r="B591" s="64" t="n">
        <v>44124</v>
      </c>
      <c r="C591" s="83" t="s">
        <v>2273</v>
      </c>
      <c r="D591" s="69" t="s">
        <v>2274</v>
      </c>
      <c r="E591" s="59"/>
      <c r="F591" s="69" t="s">
        <v>24</v>
      </c>
      <c r="G591" s="66" t="s">
        <v>73</v>
      </c>
      <c r="H591" s="81" t="s">
        <v>812</v>
      </c>
      <c r="I591" s="69" t="s">
        <v>61</v>
      </c>
      <c r="J591" s="90" t="s">
        <v>103</v>
      </c>
      <c r="K591" s="64" t="n">
        <v>44139</v>
      </c>
      <c r="L591" s="64" t="n">
        <v>45965</v>
      </c>
      <c r="M591" s="65"/>
      <c r="N591" s="56" t="s">
        <v>47</v>
      </c>
      <c r="O591" s="59"/>
      <c r="P591" s="69" t="s">
        <v>97</v>
      </c>
      <c r="Q591" s="59"/>
      <c r="R591" s="53" t="n">
        <f aca="false">YEAR(K591)</f>
        <v>2020</v>
      </c>
      <c r="S591" s="54" t="n">
        <f aca="false">IF($F591="CO",SUMIFS($M:$M,$A:$A,$A591)/COUNTIFS($A:$A,$A591,$F:$F,"CO"),0)</f>
        <v>0</v>
      </c>
    </row>
    <row r="592" s="227" customFormat="true" ht="76.5" hidden="false" customHeight="false" outlineLevel="0" collapsed="false">
      <c r="A592" s="66" t="s">
        <v>2275</v>
      </c>
      <c r="B592" s="64" t="n">
        <v>42898</v>
      </c>
      <c r="C592" s="98" t="s">
        <v>2276</v>
      </c>
      <c r="D592" s="53" t="s">
        <v>2277</v>
      </c>
      <c r="E592" s="53"/>
      <c r="F592" s="56" t="s">
        <v>24</v>
      </c>
      <c r="G592" s="84" t="s">
        <v>549</v>
      </c>
      <c r="H592" s="53" t="s">
        <v>585</v>
      </c>
      <c r="I592" s="53" t="s">
        <v>27</v>
      </c>
      <c r="J592" s="94" t="s">
        <v>68</v>
      </c>
      <c r="K592" s="64" t="n">
        <v>42914</v>
      </c>
      <c r="L592" s="64" t="n">
        <v>44740</v>
      </c>
      <c r="M592" s="65"/>
      <c r="N592" s="87" t="s">
        <v>47</v>
      </c>
      <c r="O592" s="53"/>
      <c r="P592" s="53" t="s">
        <v>69</v>
      </c>
      <c r="Q592" s="53"/>
      <c r="R592" s="53" t="n">
        <f aca="false">YEAR(K592)</f>
        <v>2017</v>
      </c>
      <c r="S592" s="54" t="n">
        <f aca="false">IF($F592="CO",SUMIFS($M:$M,$A:$A,$A592)/COUNTIFS($A:$A,$A592,$F:$F,"CO"),0)</f>
        <v>0</v>
      </c>
    </row>
    <row r="593" s="227" customFormat="true" ht="55.5" hidden="false" customHeight="true" outlineLevel="0" collapsed="false">
      <c r="A593" s="69" t="s">
        <v>2278</v>
      </c>
      <c r="B593" s="64" t="n">
        <v>42999</v>
      </c>
      <c r="C593" s="98" t="s">
        <v>2279</v>
      </c>
      <c r="D593" s="53" t="s">
        <v>2280</v>
      </c>
      <c r="E593" s="59"/>
      <c r="F593" s="67" t="s">
        <v>24</v>
      </c>
      <c r="G593" s="81" t="s">
        <v>2281</v>
      </c>
      <c r="H593" s="84" t="s">
        <v>2282</v>
      </c>
      <c r="I593" s="67" t="s">
        <v>27</v>
      </c>
      <c r="J593" s="94" t="s">
        <v>133</v>
      </c>
      <c r="K593" s="64" t="n">
        <v>42963</v>
      </c>
      <c r="L593" s="64" t="n">
        <v>44789</v>
      </c>
      <c r="M593" s="65"/>
      <c r="N593" s="87" t="s">
        <v>47</v>
      </c>
      <c r="O593" s="59"/>
      <c r="P593" s="81" t="s">
        <v>69</v>
      </c>
      <c r="Q593" s="59"/>
      <c r="R593" s="53" t="n">
        <f aca="false">YEAR(K593)</f>
        <v>2017</v>
      </c>
      <c r="S593" s="54" t="n">
        <f aca="false">IF($F593="CO",SUMIFS($M:$M,$A:$A,$A593)/COUNTIFS($A:$A,$A593,$F:$F,"CO"),0)</f>
        <v>0</v>
      </c>
    </row>
    <row r="594" s="227" customFormat="true" ht="55.5" hidden="false" customHeight="true" outlineLevel="0" collapsed="false">
      <c r="A594" s="69" t="s">
        <v>2283</v>
      </c>
      <c r="B594" s="64" t="n">
        <v>42598</v>
      </c>
      <c r="C594" s="98" t="s">
        <v>2284</v>
      </c>
      <c r="D594" s="66" t="s">
        <v>2285</v>
      </c>
      <c r="E594" s="59"/>
      <c r="F594" s="67" t="s">
        <v>24</v>
      </c>
      <c r="G594" s="81" t="s">
        <v>59</v>
      </c>
      <c r="H594" s="95" t="s">
        <v>114</v>
      </c>
      <c r="I594" s="67" t="s">
        <v>61</v>
      </c>
      <c r="J594" s="94" t="s">
        <v>2286</v>
      </c>
      <c r="K594" s="64" t="n">
        <v>42607</v>
      </c>
      <c r="L594" s="64" t="n">
        <v>44433</v>
      </c>
      <c r="M594" s="65"/>
      <c r="N594" s="67" t="s">
        <v>47</v>
      </c>
      <c r="O594" s="59"/>
      <c r="P594" s="81" t="s">
        <v>40</v>
      </c>
      <c r="Q594" s="67"/>
      <c r="R594" s="53" t="n">
        <v>2019</v>
      </c>
      <c r="S594" s="59"/>
    </row>
    <row r="595" s="227" customFormat="true" ht="57.75" hidden="false" customHeight="true" outlineLevel="0" collapsed="false">
      <c r="A595" s="56" t="s">
        <v>2287</v>
      </c>
      <c r="B595" s="64" t="n">
        <v>43342</v>
      </c>
      <c r="C595" s="85" t="s">
        <v>2288</v>
      </c>
      <c r="D595" s="56" t="s">
        <v>2289</v>
      </c>
      <c r="E595" s="53"/>
      <c r="F595" s="56" t="s">
        <v>24</v>
      </c>
      <c r="G595" s="56" t="s">
        <v>73</v>
      </c>
      <c r="H595" s="87" t="s">
        <v>2290</v>
      </c>
      <c r="I595" s="56" t="s">
        <v>84</v>
      </c>
      <c r="J595" s="94" t="s">
        <v>68</v>
      </c>
      <c r="K595" s="64" t="n">
        <v>43340</v>
      </c>
      <c r="L595" s="64" t="n">
        <v>45166</v>
      </c>
      <c r="M595" s="88"/>
      <c r="N595" s="56" t="s">
        <v>47</v>
      </c>
      <c r="O595" s="59"/>
      <c r="P595" s="56" t="s">
        <v>241</v>
      </c>
      <c r="Q595" s="59"/>
      <c r="R595" s="53" t="n">
        <f aca="false">YEAR(K595)</f>
        <v>2018</v>
      </c>
      <c r="S595" s="54" t="n">
        <f aca="false">IF($F595="CO",SUMIFS($M:$M,$A:$A,$A595)/COUNTIFS($A:$A,$A595,$F:$F,"CO"),0)</f>
        <v>0</v>
      </c>
    </row>
    <row r="596" s="227" customFormat="true" ht="57.75" hidden="false" customHeight="true" outlineLevel="0" collapsed="false">
      <c r="A596" s="66" t="s">
        <v>2291</v>
      </c>
      <c r="B596" s="64" t="n">
        <v>42570</v>
      </c>
      <c r="C596" s="98" t="s">
        <v>2292</v>
      </c>
      <c r="D596" s="53" t="s">
        <v>2293</v>
      </c>
      <c r="E596" s="53"/>
      <c r="F596" s="67" t="s">
        <v>24</v>
      </c>
      <c r="G596" s="53" t="s">
        <v>101</v>
      </c>
      <c r="H596" s="53" t="s">
        <v>2294</v>
      </c>
      <c r="I596" s="67" t="s">
        <v>27</v>
      </c>
      <c r="J596" s="94" t="s">
        <v>158</v>
      </c>
      <c r="K596" s="64" t="n">
        <v>42585</v>
      </c>
      <c r="L596" s="64" t="n">
        <v>44411</v>
      </c>
      <c r="M596" s="88"/>
      <c r="N596" s="67" t="s">
        <v>47</v>
      </c>
      <c r="O596" s="59"/>
      <c r="P596" s="84" t="s">
        <v>40</v>
      </c>
      <c r="Q596" s="59"/>
      <c r="R596" s="66" t="n">
        <f aca="false">YEAR(K596)</f>
        <v>2016</v>
      </c>
      <c r="S596" s="124" t="n">
        <f aca="false">IF($F596="CO",SUMIFS($M:$M,$A:$A,$A596)/COUNTIFS($A:$A,$A596,$F:$F,"CO"),0)</f>
        <v>0</v>
      </c>
    </row>
    <row r="597" s="227" customFormat="true" ht="38.25" hidden="false" customHeight="false" outlineLevel="0" collapsed="false">
      <c r="A597" s="56" t="s">
        <v>2295</v>
      </c>
      <c r="B597" s="64" t="n">
        <v>43843</v>
      </c>
      <c r="C597" s="98" t="s">
        <v>2296</v>
      </c>
      <c r="D597" s="69" t="s">
        <v>2293</v>
      </c>
      <c r="E597" s="59"/>
      <c r="F597" s="66" t="s">
        <v>24</v>
      </c>
      <c r="G597" s="69" t="s">
        <v>25</v>
      </c>
      <c r="H597" s="67" t="s">
        <v>612</v>
      </c>
      <c r="I597" s="69" t="s">
        <v>27</v>
      </c>
      <c r="J597" s="83" t="s">
        <v>2297</v>
      </c>
      <c r="K597" s="64" t="n">
        <v>43851</v>
      </c>
      <c r="L597" s="64" t="n">
        <v>44582</v>
      </c>
      <c r="M597" s="65"/>
      <c r="N597" s="69" t="s">
        <v>612</v>
      </c>
      <c r="O597" s="59"/>
      <c r="P597" s="69" t="s">
        <v>40</v>
      </c>
      <c r="Q597" s="59"/>
      <c r="R597" s="53" t="n">
        <v>2019</v>
      </c>
      <c r="S597" s="54" t="n">
        <f aca="false">IF($F597="CO",SUMIFS($M:$M,$A:$A,$A597)/COUNTIFS($A:$A,$A597,$F:$F,"CO"),0)</f>
        <v>0</v>
      </c>
    </row>
    <row r="598" s="227" customFormat="true" ht="38.25" hidden="false" customHeight="false" outlineLevel="0" collapsed="false">
      <c r="A598" s="56" t="s">
        <v>1</v>
      </c>
      <c r="B598" s="64" t="n">
        <v>43222</v>
      </c>
      <c r="C598" s="79" t="s">
        <v>2298</v>
      </c>
      <c r="D598" s="56" t="s">
        <v>2299</v>
      </c>
      <c r="E598" s="53"/>
      <c r="F598" s="53" t="s">
        <v>24</v>
      </c>
      <c r="G598" s="56" t="s">
        <v>35</v>
      </c>
      <c r="H598" s="87" t="s">
        <v>441</v>
      </c>
      <c r="I598" s="56" t="s">
        <v>84</v>
      </c>
      <c r="J598" s="63" t="s">
        <v>2300</v>
      </c>
      <c r="K598" s="64" t="n">
        <v>43236</v>
      </c>
      <c r="L598" s="64" t="n">
        <v>45062</v>
      </c>
      <c r="M598" s="88"/>
      <c r="N598" s="56" t="s">
        <v>47</v>
      </c>
      <c r="O598" s="59"/>
      <c r="P598" s="56" t="s">
        <v>69</v>
      </c>
      <c r="Q598" s="59"/>
      <c r="R598" s="48" t="n">
        <f aca="false">YEAR(K598)</f>
        <v>2018</v>
      </c>
      <c r="S598" s="54" t="n">
        <f aca="false">IF($F598="CO",SUMIFS($M:$M,$A:$A,$A598)/COUNTIFS($A:$A,$A598,$F:$F,"CO"),0)</f>
        <v>0</v>
      </c>
      <c r="T598" s="0"/>
      <c r="U598" s="0"/>
      <c r="V598" s="0"/>
      <c r="W598" s="0"/>
      <c r="X598" s="0"/>
      <c r="Y598" s="0"/>
      <c r="Z598" s="0"/>
      <c r="AA598" s="0"/>
      <c r="AB598" s="0"/>
      <c r="AC598" s="0"/>
      <c r="AD598" s="0"/>
      <c r="AE598" s="0"/>
      <c r="AF598" s="0"/>
      <c r="AG598" s="0"/>
      <c r="AH598" s="0"/>
      <c r="AI598" s="0"/>
      <c r="AJ598" s="0"/>
      <c r="AK598" s="0"/>
      <c r="AL598" s="0"/>
      <c r="AM598" s="0"/>
      <c r="AN598" s="0"/>
      <c r="AO598" s="0"/>
      <c r="AP598" s="0"/>
      <c r="AQ598" s="0"/>
      <c r="AR598" s="0"/>
      <c r="AS598" s="0"/>
      <c r="AT598" s="0"/>
      <c r="AU598" s="0"/>
      <c r="AV598" s="0"/>
      <c r="AW598" s="0"/>
      <c r="AX598" s="0"/>
      <c r="AY598" s="0"/>
      <c r="AZ598" s="0"/>
      <c r="BA598" s="0"/>
      <c r="BB598" s="0"/>
      <c r="BC598" s="0"/>
      <c r="BD598" s="0"/>
      <c r="BE598" s="0"/>
      <c r="BF598" s="0"/>
      <c r="BG598" s="0"/>
      <c r="BH598" s="0"/>
      <c r="BI598" s="0"/>
      <c r="BJ598" s="0"/>
      <c r="BK598" s="0"/>
      <c r="BL598" s="0"/>
      <c r="BM598" s="0"/>
      <c r="BN598" s="0"/>
      <c r="BO598" s="0"/>
      <c r="BP598" s="0"/>
      <c r="BQ598" s="0"/>
      <c r="BR598" s="0"/>
      <c r="BS598" s="0"/>
      <c r="BT598" s="0"/>
      <c r="BU598" s="0"/>
      <c r="BV598" s="0"/>
      <c r="BW598" s="0"/>
      <c r="BX598" s="0"/>
      <c r="BY598" s="0"/>
      <c r="BZ598" s="0"/>
      <c r="CA598" s="0"/>
      <c r="CB598" s="0"/>
      <c r="CC598" s="0"/>
      <c r="CD598" s="0"/>
      <c r="CE598" s="0"/>
      <c r="CF598" s="0"/>
      <c r="CG598" s="0"/>
      <c r="CH598" s="0"/>
      <c r="CI598" s="0"/>
      <c r="CJ598" s="0"/>
      <c r="CK598" s="0"/>
      <c r="CL598" s="0"/>
      <c r="CM598" s="0"/>
      <c r="CN598" s="0"/>
      <c r="CO598" s="0"/>
      <c r="CP598" s="0"/>
      <c r="CQ598" s="0"/>
      <c r="CR598" s="0"/>
      <c r="CS598" s="0"/>
      <c r="CT598" s="0"/>
      <c r="CU598" s="0"/>
      <c r="CV598" s="0"/>
      <c r="CW598" s="0"/>
      <c r="CX598" s="0"/>
      <c r="CY598" s="0"/>
      <c r="CZ598" s="0"/>
      <c r="DA598" s="0"/>
      <c r="DB598" s="0"/>
      <c r="DC598" s="0"/>
      <c r="DD598" s="0"/>
      <c r="DE598" s="0"/>
      <c r="DF598" s="0"/>
      <c r="DG598" s="0"/>
      <c r="DH598" s="0"/>
      <c r="DI598" s="0"/>
      <c r="DJ598" s="0"/>
      <c r="DK598" s="0"/>
      <c r="DL598" s="0"/>
      <c r="DM598" s="0"/>
      <c r="DN598" s="0"/>
      <c r="DO598" s="0"/>
      <c r="DP598" s="0"/>
      <c r="DQ598" s="0"/>
      <c r="DR598" s="0"/>
      <c r="DS598" s="0"/>
      <c r="DT598" s="0"/>
      <c r="DU598" s="0"/>
      <c r="DV598" s="0"/>
      <c r="DW598" s="0"/>
      <c r="DX598" s="0"/>
      <c r="DY598" s="0"/>
      <c r="DZ598" s="0"/>
      <c r="EA598" s="0"/>
      <c r="EB598" s="0"/>
      <c r="EC598" s="0"/>
      <c r="ED598" s="0"/>
      <c r="EE598" s="0"/>
      <c r="EF598" s="0"/>
      <c r="EG598" s="0"/>
      <c r="EH598" s="0"/>
      <c r="EI598" s="0"/>
      <c r="EJ598" s="0"/>
      <c r="EK598" s="0"/>
      <c r="EL598" s="0"/>
      <c r="EM598" s="0"/>
      <c r="EN598" s="0"/>
      <c r="EO598" s="0"/>
      <c r="EP598" s="0"/>
      <c r="EQ598" s="0"/>
      <c r="ER598" s="0"/>
      <c r="ES598" s="0"/>
      <c r="ET598" s="0"/>
      <c r="EU598" s="0"/>
      <c r="EV598" s="0"/>
      <c r="EW598" s="0"/>
      <c r="EX598" s="0"/>
      <c r="EY598" s="0"/>
      <c r="EZ598" s="0"/>
      <c r="FA598" s="0"/>
      <c r="FB598" s="0"/>
      <c r="FC598" s="0"/>
      <c r="FD598" s="0"/>
      <c r="FE598" s="0"/>
      <c r="FF598" s="0"/>
      <c r="FG598" s="0"/>
      <c r="FH598" s="0"/>
      <c r="FI598" s="0"/>
      <c r="FJ598" s="0"/>
      <c r="FK598" s="0"/>
      <c r="FL598" s="0"/>
      <c r="FM598" s="0"/>
      <c r="FN598" s="0"/>
      <c r="FO598" s="0"/>
      <c r="FP598" s="0"/>
      <c r="FQ598" s="0"/>
      <c r="FR598" s="0"/>
      <c r="FS598" s="0"/>
      <c r="FT598" s="0"/>
      <c r="FU598" s="0"/>
      <c r="FV598" s="0"/>
      <c r="FW598" s="0"/>
      <c r="FX598" s="0"/>
      <c r="FY598" s="0"/>
      <c r="FZ598" s="0"/>
      <c r="GA598" s="0"/>
      <c r="GB598" s="0"/>
      <c r="GC598" s="0"/>
      <c r="GD598" s="0"/>
      <c r="GE598" s="0"/>
      <c r="GF598" s="0"/>
      <c r="GG598" s="0"/>
      <c r="GH598" s="0"/>
      <c r="GI598" s="0"/>
      <c r="GJ598" s="0"/>
      <c r="GK598" s="0"/>
      <c r="GL598" s="0"/>
      <c r="GM598" s="0"/>
      <c r="GN598" s="0"/>
      <c r="GO598" s="0"/>
      <c r="GP598" s="0"/>
      <c r="GQ598" s="0"/>
      <c r="GR598" s="0"/>
      <c r="GS598" s="0"/>
      <c r="GT598" s="0"/>
      <c r="GU598" s="0"/>
      <c r="GV598" s="0"/>
      <c r="GW598" s="0"/>
      <c r="GX598" s="0"/>
      <c r="GY598" s="0"/>
      <c r="GZ598" s="0"/>
      <c r="HA598" s="0"/>
      <c r="HB598" s="0"/>
      <c r="HC598" s="0"/>
      <c r="HD598" s="0"/>
      <c r="HE598" s="0"/>
      <c r="HF598" s="0"/>
      <c r="HG598" s="0"/>
      <c r="HH598" s="0"/>
      <c r="HI598" s="0"/>
      <c r="HJ598" s="0"/>
      <c r="HK598" s="0"/>
      <c r="HL598" s="0"/>
      <c r="HM598" s="0"/>
      <c r="HN598" s="0"/>
      <c r="HO598" s="0"/>
      <c r="HP598" s="0"/>
      <c r="HQ598" s="0"/>
      <c r="HR598" s="0"/>
      <c r="HS598" s="0"/>
      <c r="HT598" s="0"/>
      <c r="HU598" s="0"/>
      <c r="HV598" s="0"/>
      <c r="HW598" s="0"/>
      <c r="HX598" s="0"/>
      <c r="HY598" s="0"/>
      <c r="HZ598" s="0"/>
      <c r="IA598" s="0"/>
      <c r="IB598" s="0"/>
      <c r="IC598" s="0"/>
      <c r="ID598" s="0"/>
      <c r="IE598" s="0"/>
      <c r="IF598" s="0"/>
      <c r="IG598" s="0"/>
      <c r="IH598" s="0"/>
      <c r="II598" s="0"/>
      <c r="IJ598" s="0"/>
      <c r="IK598" s="0"/>
      <c r="IL598" s="0"/>
      <c r="IM598" s="0"/>
      <c r="IN598" s="0"/>
      <c r="IO598" s="0"/>
      <c r="IP598" s="0"/>
      <c r="IQ598" s="0"/>
      <c r="IR598" s="0"/>
      <c r="IS598" s="0"/>
      <c r="IT598" s="0"/>
      <c r="IU598" s="0"/>
      <c r="IV598" s="0"/>
    </row>
    <row r="599" customFormat="false" ht="38.25" hidden="false" customHeight="false" outlineLevel="0" collapsed="false">
      <c r="A599" s="55" t="s">
        <v>2301</v>
      </c>
      <c r="B599" s="64" t="n">
        <v>44273</v>
      </c>
      <c r="C599" s="85" t="s">
        <v>2302</v>
      </c>
      <c r="D599" s="56" t="s">
        <v>2303</v>
      </c>
      <c r="E599" s="59"/>
      <c r="F599" s="60" t="s">
        <v>24</v>
      </c>
      <c r="G599" s="60" t="s">
        <v>59</v>
      </c>
      <c r="H599" s="69" t="s">
        <v>685</v>
      </c>
      <c r="I599" s="62" t="s">
        <v>61</v>
      </c>
      <c r="J599" s="346" t="s">
        <v>62</v>
      </c>
      <c r="K599" s="64" t="n">
        <v>44411</v>
      </c>
      <c r="L599" s="64" t="n">
        <v>46237</v>
      </c>
      <c r="M599" s="65"/>
      <c r="N599" s="69" t="s">
        <v>47</v>
      </c>
      <c r="O599" s="59"/>
      <c r="P599" s="60" t="s">
        <v>40</v>
      </c>
      <c r="Q599" s="59"/>
      <c r="R599" s="59"/>
      <c r="S599" s="59"/>
    </row>
    <row r="600" customFormat="false" ht="38.25" hidden="false" customHeight="false" outlineLevel="0" collapsed="false">
      <c r="A600" s="55" t="s">
        <v>2304</v>
      </c>
      <c r="B600" s="64" t="n">
        <v>44162</v>
      </c>
      <c r="C600" s="80" t="s">
        <v>2305</v>
      </c>
      <c r="D600" s="56" t="s">
        <v>2306</v>
      </c>
      <c r="E600" s="59"/>
      <c r="F600" s="60" t="s">
        <v>24</v>
      </c>
      <c r="G600" s="60" t="s">
        <v>35</v>
      </c>
      <c r="H600" s="69" t="s">
        <v>2307</v>
      </c>
      <c r="I600" s="62" t="s">
        <v>84</v>
      </c>
      <c r="J600" s="63" t="s">
        <v>2308</v>
      </c>
      <c r="K600" s="64" t="n">
        <v>44405</v>
      </c>
      <c r="L600" s="64" t="n">
        <v>46231</v>
      </c>
      <c r="M600" s="65"/>
      <c r="N600" s="69" t="s">
        <v>47</v>
      </c>
      <c r="O600" s="59"/>
      <c r="P600" s="60" t="s">
        <v>221</v>
      </c>
      <c r="Q600" s="59"/>
      <c r="R600" s="59"/>
      <c r="S600" s="59"/>
    </row>
    <row r="601" customFormat="false" ht="38.25" hidden="false" customHeight="false" outlineLevel="0" collapsed="false">
      <c r="A601" s="56" t="s">
        <v>2309</v>
      </c>
      <c r="B601" s="64" t="n">
        <v>43682</v>
      </c>
      <c r="C601" s="79" t="s">
        <v>2310</v>
      </c>
      <c r="D601" s="56" t="s">
        <v>2311</v>
      </c>
      <c r="E601" s="53"/>
      <c r="F601" s="56" t="s">
        <v>24</v>
      </c>
      <c r="G601" s="56" t="s">
        <v>25</v>
      </c>
      <c r="H601" s="87" t="s">
        <v>2312</v>
      </c>
      <c r="I601" s="87" t="s">
        <v>84</v>
      </c>
      <c r="J601" s="123" t="s">
        <v>2313</v>
      </c>
      <c r="K601" s="64" t="n">
        <v>43756</v>
      </c>
      <c r="L601" s="64" t="n">
        <v>45583</v>
      </c>
      <c r="M601" s="88"/>
      <c r="N601" s="56" t="s">
        <v>2314</v>
      </c>
      <c r="O601" s="59"/>
      <c r="P601" s="56" t="s">
        <v>121</v>
      </c>
      <c r="Q601" s="59"/>
      <c r="R601" s="53" t="n">
        <v>2016</v>
      </c>
      <c r="S601" s="54" t="n">
        <f aca="false">IF($F601="CO",SUMIFS($M:$M,$A:$A,$A601)/COUNTIFS($A:$A,$A601,$F:$F,"CO"),0)</f>
        <v>0</v>
      </c>
    </row>
    <row r="602" customFormat="false" ht="51" hidden="false" customHeight="false" outlineLevel="0" collapsed="false">
      <c r="A602" s="67" t="s">
        <v>2315</v>
      </c>
      <c r="B602" s="95" t="n">
        <v>42243</v>
      </c>
      <c r="C602" s="182" t="s">
        <v>2316</v>
      </c>
      <c r="D602" s="53"/>
      <c r="E602" s="59"/>
      <c r="F602" s="67" t="s">
        <v>24</v>
      </c>
      <c r="G602" s="67" t="s">
        <v>35</v>
      </c>
      <c r="H602" s="95" t="s">
        <v>2317</v>
      </c>
      <c r="I602" s="67" t="s">
        <v>188</v>
      </c>
      <c r="J602" s="94" t="s">
        <v>148</v>
      </c>
      <c r="K602" s="95" t="n">
        <v>42312</v>
      </c>
      <c r="L602" s="95" t="n">
        <v>44139</v>
      </c>
      <c r="M602" s="96"/>
      <c r="N602" s="67" t="s">
        <v>2318</v>
      </c>
      <c r="O602" s="97"/>
      <c r="P602" s="67" t="s">
        <v>150</v>
      </c>
      <c r="Q602" s="67" t="s">
        <v>2319</v>
      </c>
      <c r="R602" s="53" t="n">
        <f aca="false">YEAR(K602)</f>
        <v>2015</v>
      </c>
      <c r="S602" s="54" t="n">
        <f aca="false">IF($F602="CO",SUMIFS($M:$M,$A:$A,$A602)/COUNTIFS($A:$A,$A602,$F:$F,"CO"),0)</f>
        <v>0</v>
      </c>
    </row>
    <row r="603" customFormat="false" ht="38.25" hidden="false" customHeight="false" outlineLevel="0" collapsed="false">
      <c r="A603" s="55" t="s">
        <v>2320</v>
      </c>
      <c r="B603" s="64" t="n">
        <v>44175</v>
      </c>
      <c r="C603" s="83" t="s">
        <v>2321</v>
      </c>
      <c r="D603" s="66" t="s">
        <v>2322</v>
      </c>
      <c r="E603" s="53" t="s">
        <v>2323</v>
      </c>
      <c r="F603" s="69" t="s">
        <v>73</v>
      </c>
      <c r="G603" s="66" t="s">
        <v>73</v>
      </c>
      <c r="H603" s="67" t="s">
        <v>218</v>
      </c>
      <c r="I603" s="84" t="s">
        <v>2324</v>
      </c>
      <c r="J603" s="83" t="s">
        <v>2325</v>
      </c>
      <c r="K603" s="64" t="n">
        <v>44207</v>
      </c>
      <c r="L603" s="64" t="n">
        <v>44891</v>
      </c>
      <c r="M603" s="65" t="n">
        <v>91080</v>
      </c>
      <c r="N603" s="61" t="s">
        <v>220</v>
      </c>
      <c r="O603" s="59"/>
      <c r="P603" s="69" t="s">
        <v>97</v>
      </c>
      <c r="Q603" s="59"/>
      <c r="R603" s="66" t="n">
        <f aca="false">YEAR(K603)</f>
        <v>2021</v>
      </c>
      <c r="S603" s="124" t="n">
        <f aca="false">IF($F603="CO",SUMIFS($M:$M,$A:$A,$A603)/COUNTIFS($A:$A,$A603,$F:$F,"CO"),0)</f>
        <v>0</v>
      </c>
    </row>
    <row r="604" customFormat="false" ht="38.25" hidden="false" customHeight="false" outlineLevel="0" collapsed="false">
      <c r="A604" s="56" t="s">
        <v>2326</v>
      </c>
      <c r="B604" s="64" t="n">
        <v>44173</v>
      </c>
      <c r="C604" s="83" t="s">
        <v>2327</v>
      </c>
      <c r="D604" s="66" t="s">
        <v>2322</v>
      </c>
      <c r="E604" s="59"/>
      <c r="F604" s="69" t="s">
        <v>73</v>
      </c>
      <c r="G604" s="66" t="s">
        <v>44</v>
      </c>
      <c r="H604" s="81" t="s">
        <v>699</v>
      </c>
      <c r="I604" s="69" t="s">
        <v>2324</v>
      </c>
      <c r="J604" s="121" t="s">
        <v>2328</v>
      </c>
      <c r="K604" s="64" t="n">
        <v>44194</v>
      </c>
      <c r="L604" s="64" t="n">
        <v>44883</v>
      </c>
      <c r="M604" s="65" t="n">
        <v>314255.2</v>
      </c>
      <c r="N604" s="69" t="s">
        <v>2329</v>
      </c>
      <c r="O604" s="59"/>
      <c r="P604" s="69" t="s">
        <v>97</v>
      </c>
      <c r="Q604" s="59"/>
      <c r="R604" s="59"/>
      <c r="S604" s="59"/>
    </row>
    <row r="605" customFormat="false" ht="38.25" hidden="false" customHeight="false" outlineLevel="0" collapsed="false">
      <c r="A605" s="55" t="s">
        <v>2330</v>
      </c>
      <c r="B605" s="64" t="n">
        <v>44218</v>
      </c>
      <c r="C605" s="103" t="s">
        <v>2331</v>
      </c>
      <c r="D605" s="56" t="s">
        <v>2332</v>
      </c>
      <c r="E605" s="59"/>
      <c r="F605" s="69" t="s">
        <v>24</v>
      </c>
      <c r="G605" s="66" t="s">
        <v>35</v>
      </c>
      <c r="H605" s="81" t="s">
        <v>892</v>
      </c>
      <c r="I605" s="56" t="s">
        <v>27</v>
      </c>
      <c r="J605" s="94" t="s">
        <v>68</v>
      </c>
      <c r="K605" s="64" t="n">
        <v>44245</v>
      </c>
      <c r="L605" s="64" t="n">
        <v>46071</v>
      </c>
      <c r="M605" s="65"/>
      <c r="N605" s="84" t="s">
        <v>47</v>
      </c>
      <c r="O605" s="59"/>
      <c r="P605" s="69" t="s">
        <v>55</v>
      </c>
      <c r="Q605" s="59"/>
      <c r="R605" s="53" t="n">
        <v>2017</v>
      </c>
      <c r="S605" s="59"/>
    </row>
    <row r="606" customFormat="false" ht="38.25" hidden="false" customHeight="false" outlineLevel="0" collapsed="false">
      <c r="A606" s="56" t="s">
        <v>2333</v>
      </c>
      <c r="B606" s="64" t="n">
        <v>42446</v>
      </c>
      <c r="C606" s="98" t="s">
        <v>2334</v>
      </c>
      <c r="D606" s="66" t="s">
        <v>2335</v>
      </c>
      <c r="E606" s="53"/>
      <c r="F606" s="67" t="s">
        <v>24</v>
      </c>
      <c r="G606" s="81" t="s">
        <v>59</v>
      </c>
      <c r="H606" s="95" t="s">
        <v>114</v>
      </c>
      <c r="I606" s="67" t="s">
        <v>27</v>
      </c>
      <c r="J606" s="79" t="s">
        <v>2336</v>
      </c>
      <c r="K606" s="64" t="n">
        <v>42443</v>
      </c>
      <c r="L606" s="64" t="n">
        <v>44269</v>
      </c>
      <c r="M606" s="163"/>
      <c r="N606" s="67" t="s">
        <v>47</v>
      </c>
      <c r="O606" s="95"/>
      <c r="P606" s="67" t="s">
        <v>30</v>
      </c>
      <c r="Q606" s="53"/>
      <c r="R606" s="199"/>
      <c r="S606" s="200"/>
    </row>
    <row r="607" customFormat="false" ht="50.1" hidden="false" customHeight="true" outlineLevel="0" collapsed="false">
      <c r="A607" s="56" t="s">
        <v>2337</v>
      </c>
      <c r="B607" s="64" t="n">
        <v>43623</v>
      </c>
      <c r="C607" s="86" t="s">
        <v>2338</v>
      </c>
      <c r="D607" s="197" t="s">
        <v>2339</v>
      </c>
      <c r="E607" s="53"/>
      <c r="F607" s="56" t="s">
        <v>24</v>
      </c>
      <c r="G607" s="56" t="s">
        <v>35</v>
      </c>
      <c r="H607" s="87" t="s">
        <v>2340</v>
      </c>
      <c r="I607" s="56" t="s">
        <v>27</v>
      </c>
      <c r="J607" s="122" t="s">
        <v>504</v>
      </c>
      <c r="K607" s="64" t="n">
        <v>43644</v>
      </c>
      <c r="L607" s="64" t="n">
        <v>45471</v>
      </c>
      <c r="M607" s="88"/>
      <c r="N607" s="56" t="s">
        <v>120</v>
      </c>
      <c r="O607" s="59"/>
      <c r="P607" s="56" t="s">
        <v>241</v>
      </c>
      <c r="Q607" s="59"/>
      <c r="R607" s="59"/>
      <c r="S607" s="59"/>
    </row>
    <row r="608" customFormat="false" ht="50.1" hidden="false" customHeight="true" outlineLevel="0" collapsed="false">
      <c r="A608" s="56" t="s">
        <v>2341</v>
      </c>
      <c r="B608" s="64" t="n">
        <v>43433</v>
      </c>
      <c r="C608" s="98" t="s">
        <v>2342</v>
      </c>
      <c r="D608" s="66" t="s">
        <v>2343</v>
      </c>
      <c r="E608" s="53"/>
      <c r="F608" s="67" t="s">
        <v>24</v>
      </c>
      <c r="G608" s="81" t="s">
        <v>2344</v>
      </c>
      <c r="H608" s="81" t="s">
        <v>2344</v>
      </c>
      <c r="I608" s="67" t="s">
        <v>27</v>
      </c>
      <c r="J608" s="79" t="s">
        <v>2345</v>
      </c>
      <c r="K608" s="64" t="n">
        <v>43536</v>
      </c>
      <c r="L608" s="64" t="n">
        <v>45363</v>
      </c>
      <c r="M608" s="163"/>
      <c r="N608" s="67" t="s">
        <v>47</v>
      </c>
      <c r="O608" s="95"/>
      <c r="P608" s="67" t="s">
        <v>40</v>
      </c>
      <c r="Q608" s="53"/>
      <c r="R608" s="53" t="n">
        <f aca="false">YEAR(K608)</f>
        <v>2019</v>
      </c>
      <c r="S608" s="54" t="n">
        <f aca="false">IF($F608="CO",SUMIFS($M:$M,$A:$A,$A608)/COUNTIFS($A:$A,$A608,$F:$F,"CO"),0)</f>
        <v>0</v>
      </c>
    </row>
    <row r="609" customFormat="false" ht="102" hidden="false" customHeight="false" outlineLevel="0" collapsed="false">
      <c r="A609" s="56" t="s">
        <v>2346</v>
      </c>
      <c r="B609" s="64" t="n">
        <v>44112</v>
      </c>
      <c r="C609" s="98" t="s">
        <v>2347</v>
      </c>
      <c r="D609" s="69" t="s">
        <v>2348</v>
      </c>
      <c r="E609" s="59"/>
      <c r="F609" s="69" t="s">
        <v>24</v>
      </c>
      <c r="G609" s="66" t="s">
        <v>549</v>
      </c>
      <c r="H609" s="81" t="s">
        <v>2349</v>
      </c>
      <c r="I609" s="69" t="s">
        <v>27</v>
      </c>
      <c r="J609" s="94" t="s">
        <v>68</v>
      </c>
      <c r="K609" s="64" t="n">
        <v>44129</v>
      </c>
      <c r="L609" s="64" t="n">
        <v>45955</v>
      </c>
      <c r="M609" s="65"/>
      <c r="N609" s="197" t="s">
        <v>47</v>
      </c>
      <c r="O609" s="59"/>
      <c r="P609" s="56" t="s">
        <v>40</v>
      </c>
      <c r="Q609" s="59"/>
      <c r="R609" s="53"/>
      <c r="S609" s="54" t="n">
        <v>0</v>
      </c>
    </row>
    <row r="610" customFormat="false" ht="38.25" hidden="false" customHeight="false" outlineLevel="0" collapsed="false">
      <c r="A610" s="55" t="s">
        <v>2350</v>
      </c>
      <c r="B610" s="64" t="n">
        <v>44279</v>
      </c>
      <c r="C610" s="85" t="s">
        <v>2351</v>
      </c>
      <c r="D610" s="69" t="s">
        <v>2352</v>
      </c>
      <c r="E610" s="59"/>
      <c r="F610" s="69" t="s">
        <v>24</v>
      </c>
      <c r="G610" s="53" t="s">
        <v>59</v>
      </c>
      <c r="H610" s="53" t="s">
        <v>558</v>
      </c>
      <c r="I610" s="56" t="s">
        <v>27</v>
      </c>
      <c r="J610" s="83" t="s">
        <v>46</v>
      </c>
      <c r="K610" s="64" t="n">
        <v>44302</v>
      </c>
      <c r="L610" s="64" t="n">
        <v>46128</v>
      </c>
      <c r="M610" s="65"/>
      <c r="N610" s="56" t="s">
        <v>47</v>
      </c>
      <c r="O610" s="59"/>
      <c r="P610" s="56" t="s">
        <v>40</v>
      </c>
      <c r="Q610" s="59"/>
      <c r="R610" s="59"/>
      <c r="S610" s="59"/>
    </row>
    <row r="611" customFormat="false" ht="38.25" hidden="false" customHeight="false" outlineLevel="0" collapsed="false">
      <c r="A611" s="69" t="s">
        <v>2353</v>
      </c>
      <c r="B611" s="64" t="n">
        <v>42934</v>
      </c>
      <c r="C611" s="86" t="s">
        <v>2354</v>
      </c>
      <c r="D611" s="56" t="s">
        <v>2355</v>
      </c>
      <c r="E611" s="53"/>
      <c r="F611" s="56" t="s">
        <v>24</v>
      </c>
      <c r="G611" s="56" t="s">
        <v>35</v>
      </c>
      <c r="H611" s="56" t="s">
        <v>288</v>
      </c>
      <c r="I611" s="53" t="s">
        <v>27</v>
      </c>
      <c r="J611" s="94" t="s">
        <v>68</v>
      </c>
      <c r="K611" s="64" t="n">
        <v>42961</v>
      </c>
      <c r="L611" s="64" t="n">
        <v>44787</v>
      </c>
      <c r="M611" s="88"/>
      <c r="N611" s="87" t="s">
        <v>47</v>
      </c>
      <c r="O611" s="59"/>
      <c r="P611" s="56" t="s">
        <v>30</v>
      </c>
      <c r="Q611" s="59"/>
      <c r="R611" s="66" t="n">
        <f aca="false">YEAR(K611)</f>
        <v>2017</v>
      </c>
      <c r="S611" s="124" t="n">
        <f aca="false">IF($F611="CO",SUMIFS($M:$M,$A:$A,$A611)/COUNTIFS($A:$A,$A611,$F:$F,"CO"),0)</f>
        <v>0</v>
      </c>
    </row>
    <row r="612" customFormat="false" ht="76.5" hidden="false" customHeight="false" outlineLevel="0" collapsed="false">
      <c r="A612" s="69" t="s">
        <v>2356</v>
      </c>
      <c r="B612" s="64" t="n">
        <v>42697</v>
      </c>
      <c r="C612" s="86" t="s">
        <v>2357</v>
      </c>
      <c r="D612" s="56" t="s">
        <v>2358</v>
      </c>
      <c r="E612" s="53"/>
      <c r="F612" s="56" t="s">
        <v>24</v>
      </c>
      <c r="G612" s="56" t="s">
        <v>35</v>
      </c>
      <c r="H612" s="56" t="s">
        <v>229</v>
      </c>
      <c r="I612" s="56" t="s">
        <v>27</v>
      </c>
      <c r="J612" s="94" t="s">
        <v>68</v>
      </c>
      <c r="K612" s="64" t="n">
        <v>42725</v>
      </c>
      <c r="L612" s="64" t="n">
        <v>44551</v>
      </c>
      <c r="M612" s="88"/>
      <c r="N612" s="67" t="s">
        <v>47</v>
      </c>
      <c r="O612" s="59"/>
      <c r="P612" s="87" t="s">
        <v>40</v>
      </c>
      <c r="Q612" s="59"/>
      <c r="R612" s="59"/>
      <c r="S612" s="59"/>
    </row>
    <row r="613" customFormat="false" ht="38.25" hidden="false" customHeight="false" outlineLevel="0" collapsed="false">
      <c r="A613" s="70" t="s">
        <v>2359</v>
      </c>
      <c r="B613" s="71" t="n">
        <v>44483</v>
      </c>
      <c r="C613" s="100" t="s">
        <v>2360</v>
      </c>
      <c r="D613" s="69" t="s">
        <v>2361</v>
      </c>
      <c r="E613" s="73"/>
      <c r="F613" s="69" t="s">
        <v>24</v>
      </c>
      <c r="G613" s="69" t="s">
        <v>391</v>
      </c>
      <c r="H613" s="151" t="s">
        <v>392</v>
      </c>
      <c r="I613" s="62" t="s">
        <v>27</v>
      </c>
      <c r="J613" s="183" t="s">
        <v>46</v>
      </c>
      <c r="K613" s="71" t="n">
        <v>44509</v>
      </c>
      <c r="L613" s="71" t="n">
        <v>46335</v>
      </c>
      <c r="M613" s="75"/>
      <c r="N613" s="153" t="s">
        <v>47</v>
      </c>
      <c r="O613" s="73"/>
      <c r="P613" s="69" t="s">
        <v>40</v>
      </c>
      <c r="Q613" s="73"/>
      <c r="R613" s="73"/>
      <c r="S613" s="73"/>
    </row>
    <row r="614" customFormat="false" ht="38.25" hidden="false" customHeight="false" outlineLevel="0" collapsed="false">
      <c r="A614" s="69" t="s">
        <v>2362</v>
      </c>
      <c r="B614" s="64" t="n">
        <v>42720</v>
      </c>
      <c r="C614" s="86" t="s">
        <v>2363</v>
      </c>
      <c r="D614" s="56" t="s">
        <v>2364</v>
      </c>
      <c r="E614" s="53"/>
      <c r="F614" s="56" t="s">
        <v>24</v>
      </c>
      <c r="G614" s="56" t="s">
        <v>35</v>
      </c>
      <c r="H614" s="87" t="s">
        <v>892</v>
      </c>
      <c r="I614" s="56" t="s">
        <v>27</v>
      </c>
      <c r="J614" s="79" t="s">
        <v>2365</v>
      </c>
      <c r="K614" s="64" t="n">
        <v>42731</v>
      </c>
      <c r="L614" s="64" t="n">
        <v>44557</v>
      </c>
      <c r="M614" s="88"/>
      <c r="N614" s="87" t="s">
        <v>47</v>
      </c>
      <c r="O614" s="59"/>
      <c r="P614" s="87" t="s">
        <v>97</v>
      </c>
      <c r="Q614" s="59"/>
      <c r="R614" s="53"/>
      <c r="S614" s="54" t="n">
        <f aca="false">IF($F614="CO",SUMIFS($M:$M,$A:$A,$A614)/COUNTIFS($A:$A,$A614,$F:$F,"CO"),0)</f>
        <v>0</v>
      </c>
    </row>
    <row r="615" customFormat="false" ht="38.25" hidden="false" customHeight="false" outlineLevel="0" collapsed="false">
      <c r="A615" s="67" t="s">
        <v>2366</v>
      </c>
      <c r="B615" s="95" t="n">
        <v>43503</v>
      </c>
      <c r="C615" s="94" t="s">
        <v>2367</v>
      </c>
      <c r="D615" s="53" t="s">
        <v>2368</v>
      </c>
      <c r="E615" s="59"/>
      <c r="F615" s="67" t="s">
        <v>24</v>
      </c>
      <c r="G615" s="67" t="s">
        <v>73</v>
      </c>
      <c r="H615" s="67" t="s">
        <v>2369</v>
      </c>
      <c r="I615" s="95" t="s">
        <v>27</v>
      </c>
      <c r="J615" s="94" t="s">
        <v>230</v>
      </c>
      <c r="K615" s="95" t="n">
        <v>43507</v>
      </c>
      <c r="L615" s="95" t="n">
        <v>45333</v>
      </c>
      <c r="M615" s="96"/>
      <c r="N615" s="67" t="s">
        <v>47</v>
      </c>
      <c r="O615" s="97"/>
      <c r="P615" s="67" t="s">
        <v>97</v>
      </c>
      <c r="Q615" s="67"/>
      <c r="R615" s="59"/>
      <c r="S615" s="59"/>
    </row>
    <row r="616" customFormat="false" ht="38.25" hidden="false" customHeight="false" outlineLevel="0" collapsed="false">
      <c r="A616" s="69" t="s">
        <v>2370</v>
      </c>
      <c r="B616" s="64" t="n">
        <v>42877</v>
      </c>
      <c r="C616" s="86" t="s">
        <v>2371</v>
      </c>
      <c r="D616" s="56" t="s">
        <v>2372</v>
      </c>
      <c r="E616" s="53"/>
      <c r="F616" s="56" t="s">
        <v>24</v>
      </c>
      <c r="G616" s="56" t="s">
        <v>59</v>
      </c>
      <c r="H616" s="56" t="s">
        <v>114</v>
      </c>
      <c r="I616" s="56" t="s">
        <v>27</v>
      </c>
      <c r="J616" s="79" t="s">
        <v>46</v>
      </c>
      <c r="K616" s="64" t="n">
        <v>42891</v>
      </c>
      <c r="L616" s="64" t="n">
        <v>44717</v>
      </c>
      <c r="M616" s="65"/>
      <c r="N616" s="87" t="s">
        <v>47</v>
      </c>
      <c r="O616" s="53"/>
      <c r="P616" s="56" t="s">
        <v>40</v>
      </c>
      <c r="Q616" s="53"/>
      <c r="R616" s="66" t="n">
        <f aca="false">YEAR(K616)</f>
        <v>2017</v>
      </c>
      <c r="S616" s="54" t="n">
        <f aca="false">IF($F616="CO",SUMIFS($M:$M,$A:$A,$A616)/COUNTIFS($A:$A,$A616,$F:$F,"CO"),0)</f>
        <v>0</v>
      </c>
    </row>
    <row r="617" customFormat="false" ht="89.25" hidden="false" customHeight="false" outlineLevel="0" collapsed="false">
      <c r="A617" s="69" t="s">
        <v>2373</v>
      </c>
      <c r="B617" s="64" t="n">
        <v>44123</v>
      </c>
      <c r="C617" s="93" t="s">
        <v>2374</v>
      </c>
      <c r="D617" s="66" t="s">
        <v>2375</v>
      </c>
      <c r="E617" s="59"/>
      <c r="F617" s="69" t="s">
        <v>24</v>
      </c>
      <c r="G617" s="66" t="s">
        <v>59</v>
      </c>
      <c r="H617" s="81" t="s">
        <v>685</v>
      </c>
      <c r="I617" s="56" t="s">
        <v>27</v>
      </c>
      <c r="J617" s="83" t="s">
        <v>46</v>
      </c>
      <c r="K617" s="64" t="n">
        <v>44179</v>
      </c>
      <c r="L617" s="64" t="n">
        <v>46005</v>
      </c>
      <c r="M617" s="59"/>
      <c r="N617" s="56" t="s">
        <v>47</v>
      </c>
      <c r="O617" s="59"/>
      <c r="P617" s="69" t="s">
        <v>30</v>
      </c>
      <c r="Q617" s="59"/>
      <c r="R617" s="53" t="n">
        <v>2019</v>
      </c>
      <c r="S617" s="54" t="n">
        <f aca="false">IF($F617="CO",SUMIFS($M:$M,$A:$A,$A617)/COUNTIFS($A:$A,$A617,$F:$F,"CO"),0)</f>
        <v>0</v>
      </c>
    </row>
    <row r="618" customFormat="false" ht="102" hidden="false" customHeight="false" outlineLevel="0" collapsed="false">
      <c r="A618" s="69" t="s">
        <v>2376</v>
      </c>
      <c r="B618" s="64" t="n">
        <v>43196</v>
      </c>
      <c r="C618" s="86" t="s">
        <v>2377</v>
      </c>
      <c r="D618" s="56" t="s">
        <v>2378</v>
      </c>
      <c r="E618" s="53"/>
      <c r="F618" s="56" t="s">
        <v>24</v>
      </c>
      <c r="G618" s="56" t="s">
        <v>59</v>
      </c>
      <c r="H618" s="56" t="s">
        <v>114</v>
      </c>
      <c r="I618" s="56" t="s">
        <v>27</v>
      </c>
      <c r="J618" s="79" t="s">
        <v>46</v>
      </c>
      <c r="K618" s="64" t="n">
        <v>43255</v>
      </c>
      <c r="L618" s="64" t="n">
        <v>45081</v>
      </c>
      <c r="M618" s="65"/>
      <c r="N618" s="87" t="s">
        <v>47</v>
      </c>
      <c r="O618" s="53"/>
      <c r="P618" s="56" t="s">
        <v>323</v>
      </c>
      <c r="Q618" s="53"/>
      <c r="R618" s="53" t="n">
        <v>2017</v>
      </c>
      <c r="S618" s="54" t="n">
        <f aca="false">IF($F618="CO",SUMIFS($M:$M,$A:$A,$A618)/COUNTIFS($A:$A,$A618,$F:$F,"CO"),0)</f>
        <v>0</v>
      </c>
    </row>
    <row r="619" customFormat="false" ht="76.5" hidden="false" customHeight="false" outlineLevel="0" collapsed="false">
      <c r="A619" s="56" t="s">
        <v>2379</v>
      </c>
      <c r="B619" s="64" t="n">
        <v>43992</v>
      </c>
      <c r="C619" s="98" t="s">
        <v>2380</v>
      </c>
      <c r="D619" s="69" t="s">
        <v>2381</v>
      </c>
      <c r="E619" s="59"/>
      <c r="F619" s="69" t="s">
        <v>24</v>
      </c>
      <c r="G619" s="69" t="s">
        <v>44</v>
      </c>
      <c r="H619" s="67" t="s">
        <v>45</v>
      </c>
      <c r="I619" s="69" t="s">
        <v>27</v>
      </c>
      <c r="J619" s="83" t="s">
        <v>46</v>
      </c>
      <c r="K619" s="64" t="n">
        <v>44094</v>
      </c>
      <c r="L619" s="64" t="n">
        <v>45920</v>
      </c>
      <c r="M619" s="65"/>
      <c r="N619" s="87" t="s">
        <v>47</v>
      </c>
      <c r="O619" s="59"/>
      <c r="P619" s="69" t="s">
        <v>30</v>
      </c>
      <c r="Q619" s="59"/>
      <c r="R619" s="59"/>
      <c r="S619" s="59"/>
    </row>
    <row r="620" customFormat="false" ht="178.5" hidden="false" customHeight="false" outlineLevel="0" collapsed="false">
      <c r="A620" s="67" t="s">
        <v>2382</v>
      </c>
      <c r="B620" s="95" t="n">
        <v>42361</v>
      </c>
      <c r="C620" s="94" t="s">
        <v>2383</v>
      </c>
      <c r="D620" s="53" t="s">
        <v>2384</v>
      </c>
      <c r="E620" s="56"/>
      <c r="F620" s="67" t="s">
        <v>24</v>
      </c>
      <c r="G620" s="67" t="s">
        <v>248</v>
      </c>
      <c r="H620" s="67" t="s">
        <v>263</v>
      </c>
      <c r="I620" s="67" t="s">
        <v>27</v>
      </c>
      <c r="J620" s="94" t="s">
        <v>230</v>
      </c>
      <c r="K620" s="95" t="n">
        <v>42375</v>
      </c>
      <c r="L620" s="95" t="n">
        <v>44202</v>
      </c>
      <c r="M620" s="96"/>
      <c r="N620" s="67" t="s">
        <v>47</v>
      </c>
      <c r="O620" s="97"/>
      <c r="P620" s="67" t="s">
        <v>40</v>
      </c>
      <c r="Q620" s="67"/>
      <c r="R620" s="59"/>
      <c r="S620" s="54" t="n">
        <f aca="false">IF($F620="CO",SUMIFS($M:$M,$A:$A,$A620)/COUNTIFS($A:$A,$A620,$F:$F,"CO"),0)</f>
        <v>0</v>
      </c>
    </row>
    <row r="621" customFormat="false" ht="38.25" hidden="false" customHeight="false" outlineLevel="0" collapsed="false">
      <c r="A621" s="56" t="s">
        <v>2385</v>
      </c>
      <c r="B621" s="64" t="n">
        <v>43658</v>
      </c>
      <c r="C621" s="79" t="s">
        <v>2386</v>
      </c>
      <c r="D621" s="56" t="s">
        <v>2387</v>
      </c>
      <c r="E621" s="53"/>
      <c r="F621" s="56" t="s">
        <v>24</v>
      </c>
      <c r="G621" s="56" t="s">
        <v>73</v>
      </c>
      <c r="H621" s="87" t="s">
        <v>396</v>
      </c>
      <c r="I621" s="56" t="s">
        <v>84</v>
      </c>
      <c r="J621" s="63" t="s">
        <v>2388</v>
      </c>
      <c r="K621" s="64" t="n">
        <v>43693</v>
      </c>
      <c r="L621" s="64" t="n">
        <v>45520</v>
      </c>
      <c r="M621" s="88"/>
      <c r="N621" s="56" t="s">
        <v>120</v>
      </c>
      <c r="O621" s="59"/>
      <c r="P621" s="56" t="s">
        <v>121</v>
      </c>
      <c r="Q621" s="67"/>
      <c r="R621" s="53" t="n">
        <v>2019</v>
      </c>
      <c r="S621" s="59" t="n">
        <v>0</v>
      </c>
    </row>
    <row r="622" customFormat="false" ht="38.25" hidden="false" customHeight="false" outlineLevel="0" collapsed="false">
      <c r="A622" s="56" t="s">
        <v>2389</v>
      </c>
      <c r="B622" s="64" t="n">
        <v>43276</v>
      </c>
      <c r="C622" s="79" t="s">
        <v>2390</v>
      </c>
      <c r="D622" s="56" t="s">
        <v>2391</v>
      </c>
      <c r="E622" s="53"/>
      <c r="F622" s="67" t="s">
        <v>24</v>
      </c>
      <c r="G622" s="56" t="s">
        <v>2392</v>
      </c>
      <c r="H622" s="87" t="s">
        <v>2393</v>
      </c>
      <c r="I622" s="56" t="s">
        <v>84</v>
      </c>
      <c r="J622" s="271" t="s">
        <v>2394</v>
      </c>
      <c r="K622" s="64" t="n">
        <v>43304</v>
      </c>
      <c r="L622" s="64" t="n">
        <v>45130</v>
      </c>
      <c r="M622" s="88"/>
      <c r="N622" s="56" t="s">
        <v>47</v>
      </c>
      <c r="O622" s="59"/>
      <c r="P622" s="56" t="s">
        <v>40</v>
      </c>
      <c r="Q622" s="59"/>
      <c r="R622" s="59"/>
      <c r="S622" s="59"/>
    </row>
    <row r="623" customFormat="false" ht="38.25" hidden="false" customHeight="false" outlineLevel="0" collapsed="false">
      <c r="A623" s="56" t="s">
        <v>2395</v>
      </c>
      <c r="B623" s="64" t="n">
        <v>43398</v>
      </c>
      <c r="C623" s="85" t="s">
        <v>2396</v>
      </c>
      <c r="D623" s="56" t="s">
        <v>2397</v>
      </c>
      <c r="E623" s="53"/>
      <c r="F623" s="56" t="s">
        <v>24</v>
      </c>
      <c r="G623" s="56" t="s">
        <v>59</v>
      </c>
      <c r="H623" s="56" t="s">
        <v>685</v>
      </c>
      <c r="I623" s="56" t="s">
        <v>84</v>
      </c>
      <c r="J623" s="83" t="s">
        <v>46</v>
      </c>
      <c r="K623" s="64" t="n">
        <v>43423</v>
      </c>
      <c r="L623" s="64" t="n">
        <v>45249</v>
      </c>
      <c r="M623" s="88"/>
      <c r="N623" s="56" t="s">
        <v>47</v>
      </c>
      <c r="O623" s="59"/>
      <c r="P623" s="56" t="s">
        <v>30</v>
      </c>
      <c r="Q623" s="59"/>
      <c r="R623" s="53" t="n">
        <f aca="false">YEAR(K623)</f>
        <v>2018</v>
      </c>
      <c r="S623" s="54" t="n">
        <f aca="false">IF($F623="CO",SUMIFS($M:$M,$A:$A,$A623)/COUNTIFS($A:$A,$A623,$F:$F,"CO"),0)</f>
        <v>0</v>
      </c>
    </row>
    <row r="624" customFormat="false" ht="51" hidden="false" customHeight="false" outlineLevel="0" collapsed="false">
      <c r="A624" s="55" t="s">
        <v>2398</v>
      </c>
      <c r="B624" s="64" t="n">
        <v>44050</v>
      </c>
      <c r="C624" s="86" t="s">
        <v>2399</v>
      </c>
      <c r="D624" s="69" t="s">
        <v>2400</v>
      </c>
      <c r="E624" s="59"/>
      <c r="F624" s="69" t="s">
        <v>24</v>
      </c>
      <c r="G624" s="69" t="s">
        <v>44</v>
      </c>
      <c r="H624" s="67" t="s">
        <v>45</v>
      </c>
      <c r="I624" s="69" t="s">
        <v>27</v>
      </c>
      <c r="J624" s="83" t="s">
        <v>46</v>
      </c>
      <c r="K624" s="64" t="n">
        <v>44277</v>
      </c>
      <c r="L624" s="64" t="n">
        <v>46103</v>
      </c>
      <c r="M624" s="65"/>
      <c r="N624" s="56" t="s">
        <v>47</v>
      </c>
      <c r="O624" s="59"/>
      <c r="P624" s="53" t="s">
        <v>30</v>
      </c>
      <c r="Q624" s="59"/>
      <c r="R624" s="48" t="n">
        <f aca="false">YEAR(K624)</f>
        <v>2021</v>
      </c>
      <c r="S624" s="102" t="n">
        <f aca="false">IF($F624="CO",SUMIFS($M:$M,$A:$A,$A624)/COUNTIFS($A:$A,$A624,$F:$F,"CO"),0)</f>
        <v>0</v>
      </c>
    </row>
    <row r="625" customFormat="false" ht="38.25" hidden="false" customHeight="false" outlineLevel="0" collapsed="false">
      <c r="A625" s="56" t="s">
        <v>2401</v>
      </c>
      <c r="B625" s="64" t="n">
        <v>43073</v>
      </c>
      <c r="C625" s="98" t="s">
        <v>2402</v>
      </c>
      <c r="D625" s="59"/>
      <c r="E625" s="59"/>
      <c r="F625" s="53" t="s">
        <v>24</v>
      </c>
      <c r="G625" s="53" t="s">
        <v>1151</v>
      </c>
      <c r="H625" s="84" t="s">
        <v>2403</v>
      </c>
      <c r="I625" s="53" t="s">
        <v>1702</v>
      </c>
      <c r="J625" s="121" t="s">
        <v>2404</v>
      </c>
      <c r="K625" s="64" t="n">
        <v>43691</v>
      </c>
      <c r="L625" s="64" t="n">
        <v>45518</v>
      </c>
      <c r="M625" s="65"/>
      <c r="N625" s="81" t="s">
        <v>2405</v>
      </c>
      <c r="O625" s="59"/>
      <c r="P625" s="53"/>
      <c r="Q625" s="59"/>
      <c r="R625" s="53" t="n">
        <f aca="false">YEAR(K625)</f>
        <v>2019</v>
      </c>
      <c r="S625" s="54" t="n">
        <f aca="false">IF($F625="CO",SUMIFS($M:$M,$A:$A,$A625)/COUNTIFS($A:$A,$A625,$F:$F,"CO"),0)</f>
        <v>0</v>
      </c>
    </row>
    <row r="626" customFormat="false" ht="38.25" hidden="false" customHeight="false" outlineLevel="0" collapsed="false">
      <c r="A626" s="69" t="s">
        <v>2406</v>
      </c>
      <c r="B626" s="64" t="n">
        <v>42930</v>
      </c>
      <c r="C626" s="86" t="s">
        <v>2407</v>
      </c>
      <c r="D626" s="56" t="s">
        <v>2408</v>
      </c>
      <c r="E626" s="53"/>
      <c r="F626" s="56" t="s">
        <v>24</v>
      </c>
      <c r="G626" s="56" t="s">
        <v>2409</v>
      </c>
      <c r="H626" s="87" t="s">
        <v>2410</v>
      </c>
      <c r="I626" s="53" t="s">
        <v>27</v>
      </c>
      <c r="J626" s="94" t="s">
        <v>68</v>
      </c>
      <c r="K626" s="64" t="n">
        <v>42937</v>
      </c>
      <c r="L626" s="64" t="n">
        <v>44763</v>
      </c>
      <c r="M626" s="88"/>
      <c r="N626" s="87" t="s">
        <v>47</v>
      </c>
      <c r="O626" s="59"/>
      <c r="P626" s="56" t="s">
        <v>40</v>
      </c>
      <c r="Q626" s="59"/>
      <c r="R626" s="53" t="n">
        <f aca="false">YEAR(K626)</f>
        <v>2017</v>
      </c>
      <c r="S626" s="54" t="n">
        <f aca="false">IF($F626="CO",SUMIFS($M:$M,$A:$A,$A626)/COUNTIFS($A:$A,$A626,$F:$F,"CO"),0)</f>
        <v>0</v>
      </c>
    </row>
    <row r="627" customFormat="false" ht="63.75" hidden="false" customHeight="false" outlineLevel="0" collapsed="false">
      <c r="A627" s="56" t="s">
        <v>2411</v>
      </c>
      <c r="B627" s="64" t="n">
        <v>43697</v>
      </c>
      <c r="C627" s="86" t="s">
        <v>2412</v>
      </c>
      <c r="D627" s="66" t="s">
        <v>2413</v>
      </c>
      <c r="E627" s="59"/>
      <c r="F627" s="66" t="s">
        <v>24</v>
      </c>
      <c r="G627" s="66" t="s">
        <v>35</v>
      </c>
      <c r="H627" s="67" t="s">
        <v>229</v>
      </c>
      <c r="I627" s="69" t="s">
        <v>27</v>
      </c>
      <c r="J627" s="104" t="s">
        <v>46</v>
      </c>
      <c r="K627" s="64" t="n">
        <v>43714</v>
      </c>
      <c r="L627" s="64" t="n">
        <v>45541</v>
      </c>
      <c r="M627" s="65"/>
      <c r="N627" s="56" t="s">
        <v>201</v>
      </c>
      <c r="O627" s="59"/>
      <c r="P627" s="69" t="s">
        <v>468</v>
      </c>
      <c r="Q627" s="59"/>
      <c r="R627" s="53" t="n">
        <f aca="false">YEAR(K627)</f>
        <v>2019</v>
      </c>
      <c r="S627" s="54" t="n">
        <f aca="false">IF($F627="CO",SUMIFS($M:$M,$A:$A,$A627)/COUNTIFS($A:$A,$A627,$F:$F,"CO"),0)</f>
        <v>0</v>
      </c>
    </row>
    <row r="628" customFormat="false" ht="51" hidden="false" customHeight="false" outlineLevel="0" collapsed="false">
      <c r="A628" s="56" t="s">
        <v>2414</v>
      </c>
      <c r="B628" s="64" t="n">
        <v>43516</v>
      </c>
      <c r="C628" s="85" t="s">
        <v>2415</v>
      </c>
      <c r="D628" s="56" t="s">
        <v>2416</v>
      </c>
      <c r="E628" s="53"/>
      <c r="F628" s="56" t="s">
        <v>24</v>
      </c>
      <c r="G628" s="56" t="s">
        <v>59</v>
      </c>
      <c r="H628" s="87" t="s">
        <v>2417</v>
      </c>
      <c r="I628" s="56" t="s">
        <v>84</v>
      </c>
      <c r="J628" s="83" t="s">
        <v>46</v>
      </c>
      <c r="K628" s="64" t="n">
        <v>43543</v>
      </c>
      <c r="L628" s="64" t="n">
        <v>45370</v>
      </c>
      <c r="M628" s="88"/>
      <c r="N628" s="56" t="s">
        <v>47</v>
      </c>
      <c r="O628" s="59"/>
      <c r="P628" s="56" t="s">
        <v>121</v>
      </c>
      <c r="Q628" s="59"/>
      <c r="R628" s="59"/>
      <c r="S628" s="59"/>
    </row>
    <row r="629" customFormat="false" ht="38.25" hidden="false" customHeight="false" outlineLevel="0" collapsed="false">
      <c r="A629" s="56" t="s">
        <v>2418</v>
      </c>
      <c r="B629" s="64" t="n">
        <v>43181</v>
      </c>
      <c r="C629" s="85" t="s">
        <v>2419</v>
      </c>
      <c r="D629" s="56" t="s">
        <v>2420</v>
      </c>
      <c r="E629" s="53"/>
      <c r="F629" s="53" t="s">
        <v>24</v>
      </c>
      <c r="G629" s="56" t="s">
        <v>59</v>
      </c>
      <c r="H629" s="56" t="s">
        <v>558</v>
      </c>
      <c r="I629" s="56" t="s">
        <v>84</v>
      </c>
      <c r="J629" s="83" t="s">
        <v>46</v>
      </c>
      <c r="K629" s="64" t="n">
        <v>43196</v>
      </c>
      <c r="L629" s="64" t="n">
        <v>45022</v>
      </c>
      <c r="M629" s="88"/>
      <c r="N629" s="56" t="s">
        <v>47</v>
      </c>
      <c r="O629" s="59"/>
      <c r="P629" s="56" t="s">
        <v>30</v>
      </c>
      <c r="Q629" s="59"/>
      <c r="R629" s="53" t="n">
        <f aca="false">YEAR(K629)</f>
        <v>2018</v>
      </c>
      <c r="S629" s="54" t="n">
        <v>1065340.08</v>
      </c>
    </row>
    <row r="630" customFormat="false" ht="51" hidden="false" customHeight="false" outlineLevel="0" collapsed="false">
      <c r="A630" s="56" t="s">
        <v>2421</v>
      </c>
      <c r="B630" s="64" t="n">
        <v>43203</v>
      </c>
      <c r="C630" s="85" t="s">
        <v>2422</v>
      </c>
      <c r="D630" s="56" t="s">
        <v>426</v>
      </c>
      <c r="E630" s="53"/>
      <c r="F630" s="53" t="s">
        <v>24</v>
      </c>
      <c r="G630" s="56" t="s">
        <v>2423</v>
      </c>
      <c r="H630" s="56" t="s">
        <v>2423</v>
      </c>
      <c r="I630" s="56" t="s">
        <v>645</v>
      </c>
      <c r="J630" s="63" t="s">
        <v>2424</v>
      </c>
      <c r="K630" s="64" t="n">
        <v>43223</v>
      </c>
      <c r="L630" s="64" t="n">
        <v>45049</v>
      </c>
      <c r="M630" s="88"/>
      <c r="N630" s="56" t="s">
        <v>568</v>
      </c>
      <c r="O630" s="59"/>
      <c r="P630" s="56" t="s">
        <v>323</v>
      </c>
      <c r="Q630" s="59"/>
      <c r="R630" s="59"/>
      <c r="S630" s="59"/>
    </row>
    <row r="631" customFormat="false" ht="114.75" hidden="false" customHeight="false" outlineLevel="0" collapsed="false">
      <c r="A631" s="56" t="s">
        <v>2425</v>
      </c>
      <c r="B631" s="64" t="n">
        <v>42305</v>
      </c>
      <c r="C631" s="98" t="s">
        <v>2426</v>
      </c>
      <c r="D631" s="66" t="s">
        <v>2427</v>
      </c>
      <c r="E631" s="59"/>
      <c r="F631" s="67" t="s">
        <v>24</v>
      </c>
      <c r="G631" s="81" t="s">
        <v>101</v>
      </c>
      <c r="H631" s="95" t="s">
        <v>2294</v>
      </c>
      <c r="I631" s="67" t="s">
        <v>27</v>
      </c>
      <c r="J631" s="121" t="s">
        <v>2428</v>
      </c>
      <c r="K631" s="64" t="n">
        <v>42515</v>
      </c>
      <c r="L631" s="64" t="n">
        <v>43610</v>
      </c>
      <c r="M631" s="65"/>
      <c r="N631" s="67" t="s">
        <v>47</v>
      </c>
      <c r="O631" s="59"/>
      <c r="P631" s="81" t="s">
        <v>40</v>
      </c>
      <c r="Q631" s="59"/>
      <c r="R631" s="66" t="n">
        <f aca="false">YEAR(K631)</f>
        <v>2016</v>
      </c>
      <c r="S631" s="54" t="n">
        <f aca="false">IF($F631="CO",SUMIFS($M:$M,$A:$A,$A631)/COUNTIFS($A:$A,$A631,$F:$F,"CO"),0)</f>
        <v>0</v>
      </c>
    </row>
    <row r="632" customFormat="false" ht="38.25" hidden="false" customHeight="false" outlineLevel="0" collapsed="false">
      <c r="A632" s="53" t="s">
        <v>2425</v>
      </c>
      <c r="B632" s="64" t="n">
        <v>42305</v>
      </c>
      <c r="C632" s="93" t="s">
        <v>2429</v>
      </c>
      <c r="D632" s="53" t="s">
        <v>2427</v>
      </c>
      <c r="E632" s="53"/>
      <c r="F632" s="56" t="s">
        <v>518</v>
      </c>
      <c r="G632" s="56" t="s">
        <v>101</v>
      </c>
      <c r="H632" s="53" t="s">
        <v>2430</v>
      </c>
      <c r="I632" s="56" t="s">
        <v>84</v>
      </c>
      <c r="J632" s="105" t="s">
        <v>2431</v>
      </c>
      <c r="K632" s="64" t="n">
        <v>43236</v>
      </c>
      <c r="L632" s="64" t="n">
        <v>43610</v>
      </c>
      <c r="M632" s="88"/>
      <c r="N632" s="56" t="s">
        <v>47</v>
      </c>
      <c r="O632" s="59"/>
      <c r="P632" s="53" t="s">
        <v>40</v>
      </c>
      <c r="Q632" s="59"/>
      <c r="R632" s="53" t="n">
        <f aca="false">YEAR(K632)</f>
        <v>2018</v>
      </c>
      <c r="S632" s="54" t="n">
        <f aca="false">IF($F632="CO",SUMIFS($M:$M,$A:$A,$A632)/COUNTIFS($A:$A,$A632,$F:$F,"CO"),0)</f>
        <v>0</v>
      </c>
    </row>
    <row r="633" customFormat="false" ht="38.25" hidden="false" customHeight="false" outlineLevel="0" collapsed="false">
      <c r="A633" s="53" t="s">
        <v>2425</v>
      </c>
      <c r="B633" s="64" t="n">
        <v>42305</v>
      </c>
      <c r="C633" s="93" t="s">
        <v>2429</v>
      </c>
      <c r="D633" s="53" t="s">
        <v>2427</v>
      </c>
      <c r="E633" s="53"/>
      <c r="F633" s="56" t="s">
        <v>519</v>
      </c>
      <c r="G633" s="56" t="s">
        <v>101</v>
      </c>
      <c r="H633" s="53" t="s">
        <v>2430</v>
      </c>
      <c r="I633" s="56" t="s">
        <v>84</v>
      </c>
      <c r="J633" s="123" t="s">
        <v>2432</v>
      </c>
      <c r="K633" s="64" t="n">
        <v>43633</v>
      </c>
      <c r="L633" s="64" t="n">
        <v>44706</v>
      </c>
      <c r="M633" s="88"/>
      <c r="N633" s="56" t="s">
        <v>47</v>
      </c>
      <c r="O633" s="59"/>
      <c r="P633" s="53" t="s">
        <v>40</v>
      </c>
      <c r="Q633" s="59"/>
      <c r="R633" s="59"/>
      <c r="S633" s="59"/>
    </row>
    <row r="634" customFormat="false" ht="51" hidden="false" customHeight="false" outlineLevel="0" collapsed="false">
      <c r="A634" s="66" t="s">
        <v>2433</v>
      </c>
      <c r="B634" s="64" t="n">
        <v>42598</v>
      </c>
      <c r="C634" s="98" t="s">
        <v>2434</v>
      </c>
      <c r="D634" s="53" t="s">
        <v>2435</v>
      </c>
      <c r="E634" s="53"/>
      <c r="F634" s="67" t="s">
        <v>24</v>
      </c>
      <c r="G634" s="53" t="s">
        <v>59</v>
      </c>
      <c r="H634" s="53" t="s">
        <v>114</v>
      </c>
      <c r="I634" s="67" t="s">
        <v>27</v>
      </c>
      <c r="J634" s="94" t="s">
        <v>68</v>
      </c>
      <c r="K634" s="64" t="n">
        <v>42608</v>
      </c>
      <c r="L634" s="64" t="n">
        <v>44434</v>
      </c>
      <c r="M634" s="88"/>
      <c r="N634" s="67" t="s">
        <v>47</v>
      </c>
      <c r="O634" s="59"/>
      <c r="P634" s="84" t="s">
        <v>30</v>
      </c>
      <c r="Q634" s="59"/>
      <c r="R634" s="59"/>
      <c r="S634" s="59"/>
    </row>
    <row r="635" customFormat="false" ht="38.25" hidden="false" customHeight="false" outlineLevel="0" collapsed="false">
      <c r="A635" s="56" t="s">
        <v>2436</v>
      </c>
      <c r="B635" s="64" t="n">
        <v>43691</v>
      </c>
      <c r="C635" s="86" t="s">
        <v>2437</v>
      </c>
      <c r="D635" s="56" t="s">
        <v>2438</v>
      </c>
      <c r="E635" s="53"/>
      <c r="F635" s="56" t="s">
        <v>24</v>
      </c>
      <c r="G635" s="56" t="s">
        <v>35</v>
      </c>
      <c r="H635" s="56" t="s">
        <v>288</v>
      </c>
      <c r="I635" s="56" t="s">
        <v>84</v>
      </c>
      <c r="J635" s="63" t="s">
        <v>504</v>
      </c>
      <c r="K635" s="64" t="n">
        <v>43693</v>
      </c>
      <c r="L635" s="64" t="n">
        <v>45520</v>
      </c>
      <c r="M635" s="88"/>
      <c r="N635" s="56" t="s">
        <v>120</v>
      </c>
      <c r="O635" s="59"/>
      <c r="P635" s="56" t="s">
        <v>575</v>
      </c>
      <c r="Q635" s="59"/>
      <c r="R635" s="59"/>
      <c r="S635" s="59"/>
    </row>
    <row r="636" customFormat="false" ht="38.25" hidden="false" customHeight="false" outlineLevel="0" collapsed="false">
      <c r="A636" s="56" t="s">
        <v>2439</v>
      </c>
      <c r="B636" s="64" t="n">
        <v>43692</v>
      </c>
      <c r="C636" s="86" t="s">
        <v>2440</v>
      </c>
      <c r="D636" s="56" t="s">
        <v>2441</v>
      </c>
      <c r="E636" s="59"/>
      <c r="F636" s="53" t="s">
        <v>24</v>
      </c>
      <c r="G636" s="53" t="s">
        <v>35</v>
      </c>
      <c r="H636" s="53" t="s">
        <v>229</v>
      </c>
      <c r="I636" s="53" t="s">
        <v>27</v>
      </c>
      <c r="J636" s="121" t="s">
        <v>1223</v>
      </c>
      <c r="K636" s="64" t="n">
        <v>43700</v>
      </c>
      <c r="L636" s="64" t="n">
        <v>45527</v>
      </c>
      <c r="M636" s="65"/>
      <c r="N636" s="66" t="s">
        <v>47</v>
      </c>
      <c r="O636" s="59"/>
      <c r="P636" s="53" t="s">
        <v>40</v>
      </c>
      <c r="Q636" s="59"/>
      <c r="R636" s="59"/>
      <c r="S636" s="59"/>
    </row>
    <row r="637" customFormat="false" ht="24" hidden="false" customHeight="true" outlineLevel="0" collapsed="false">
      <c r="A637" s="66" t="s">
        <v>2442</v>
      </c>
      <c r="B637" s="64" t="n">
        <v>42608</v>
      </c>
      <c r="C637" s="98" t="s">
        <v>2443</v>
      </c>
      <c r="D637" s="53" t="s">
        <v>2444</v>
      </c>
      <c r="E637" s="53"/>
      <c r="F637" s="67" t="s">
        <v>24</v>
      </c>
      <c r="G637" s="53" t="s">
        <v>59</v>
      </c>
      <c r="H637" s="53" t="s">
        <v>114</v>
      </c>
      <c r="I637" s="67" t="s">
        <v>27</v>
      </c>
      <c r="J637" s="94" t="s">
        <v>158</v>
      </c>
      <c r="K637" s="64" t="n">
        <v>42621</v>
      </c>
      <c r="L637" s="64" t="n">
        <v>44447</v>
      </c>
      <c r="M637" s="88"/>
      <c r="N637" s="67" t="s">
        <v>47</v>
      </c>
      <c r="O637" s="59"/>
      <c r="P637" s="53" t="s">
        <v>30</v>
      </c>
      <c r="Q637" s="59"/>
      <c r="R637" s="53" t="n">
        <v>2019</v>
      </c>
      <c r="S637" s="59"/>
    </row>
    <row r="638" customFormat="false" ht="38.25" hidden="false" customHeight="false" outlineLevel="0" collapsed="false">
      <c r="A638" s="55" t="s">
        <v>2445</v>
      </c>
      <c r="B638" s="64" t="n">
        <v>44391</v>
      </c>
      <c r="C638" s="85" t="s">
        <v>2446</v>
      </c>
      <c r="D638" s="56" t="s">
        <v>2447</v>
      </c>
      <c r="E638" s="59"/>
      <c r="F638" s="60" t="s">
        <v>24</v>
      </c>
      <c r="G638" s="60" t="s">
        <v>391</v>
      </c>
      <c r="H638" s="85" t="s">
        <v>392</v>
      </c>
      <c r="I638" s="62" t="s">
        <v>27</v>
      </c>
      <c r="J638" s="63" t="s">
        <v>165</v>
      </c>
      <c r="K638" s="338" t="n">
        <v>44432</v>
      </c>
      <c r="L638" s="338" t="n">
        <v>46258</v>
      </c>
      <c r="M638" s="65"/>
      <c r="N638" s="69" t="s">
        <v>47</v>
      </c>
      <c r="O638" s="59"/>
      <c r="P638" s="60" t="s">
        <v>40</v>
      </c>
      <c r="Q638" s="59"/>
      <c r="R638" s="59"/>
      <c r="S638" s="59"/>
    </row>
    <row r="639" customFormat="false" ht="63.75" hidden="false" customHeight="false" outlineLevel="0" collapsed="false">
      <c r="A639" s="56" t="s">
        <v>2448</v>
      </c>
      <c r="B639" s="64" t="n">
        <v>43875</v>
      </c>
      <c r="C639" s="98" t="s">
        <v>2449</v>
      </c>
      <c r="D639" s="66" t="s">
        <v>2450</v>
      </c>
      <c r="E639" s="59"/>
      <c r="F639" s="66" t="s">
        <v>24</v>
      </c>
      <c r="G639" s="69" t="s">
        <v>35</v>
      </c>
      <c r="H639" s="81" t="s">
        <v>316</v>
      </c>
      <c r="I639" s="66" t="s">
        <v>27</v>
      </c>
      <c r="J639" s="105" t="s">
        <v>564</v>
      </c>
      <c r="K639" s="64" t="n">
        <v>43815</v>
      </c>
      <c r="L639" s="64" t="n">
        <v>45642</v>
      </c>
      <c r="M639" s="65"/>
      <c r="N639" s="56" t="s">
        <v>231</v>
      </c>
      <c r="O639" s="59"/>
      <c r="P639" s="69" t="s">
        <v>40</v>
      </c>
      <c r="Q639" s="59"/>
      <c r="R639" s="53" t="n">
        <f aca="false">YEAR(K639)</f>
        <v>2019</v>
      </c>
      <c r="S639" s="54" t="n">
        <f aca="false">IF($F639="CO",SUMIFS($M:$M,$A:$A,$A639)/COUNTIFS($A:$A,$A639,$F:$F,"CO"),0)</f>
        <v>0</v>
      </c>
    </row>
    <row r="640" customFormat="false" ht="38.25" hidden="false" customHeight="false" outlineLevel="0" collapsed="false">
      <c r="A640" s="53" t="s">
        <v>2451</v>
      </c>
      <c r="B640" s="64" t="n">
        <v>43704</v>
      </c>
      <c r="C640" s="93" t="s">
        <v>2452</v>
      </c>
      <c r="D640" s="59"/>
      <c r="E640" s="53"/>
      <c r="F640" s="53" t="s">
        <v>24</v>
      </c>
      <c r="G640" s="53" t="s">
        <v>73</v>
      </c>
      <c r="H640" s="56" t="s">
        <v>722</v>
      </c>
      <c r="I640" s="87" t="s">
        <v>188</v>
      </c>
      <c r="J640" s="63" t="s">
        <v>2453</v>
      </c>
      <c r="K640" s="64" t="n">
        <v>43830</v>
      </c>
      <c r="L640" s="56" t="s">
        <v>943</v>
      </c>
      <c r="M640" s="88"/>
      <c r="N640" s="56" t="s">
        <v>2454</v>
      </c>
      <c r="O640" s="59"/>
      <c r="P640" s="53" t="s">
        <v>804</v>
      </c>
      <c r="Q640" s="56" t="s">
        <v>945</v>
      </c>
      <c r="R640" s="53" t="n">
        <f aca="false">YEAR(K640)</f>
        <v>2019</v>
      </c>
      <c r="S640" s="54" t="n">
        <f aca="false">IF($F640="CO",SUMIFS($M:$M,$A:$A,$A640)/COUNTIFS($A:$A,$A640,$F:$F,"CO"),0)</f>
        <v>0</v>
      </c>
    </row>
    <row r="641" s="227" customFormat="true" ht="75" hidden="false" customHeight="true" outlineLevel="0" collapsed="false">
      <c r="A641" s="56" t="s">
        <v>2455</v>
      </c>
      <c r="B641" s="64" t="n">
        <v>42452</v>
      </c>
      <c r="C641" s="93" t="s">
        <v>2456</v>
      </c>
      <c r="D641" s="66" t="s">
        <v>2457</v>
      </c>
      <c r="E641" s="53"/>
      <c r="F641" s="67" t="s">
        <v>24</v>
      </c>
      <c r="G641" s="81" t="s">
        <v>59</v>
      </c>
      <c r="H641" s="95" t="s">
        <v>114</v>
      </c>
      <c r="I641" s="67" t="s">
        <v>27</v>
      </c>
      <c r="J641" s="90" t="s">
        <v>133</v>
      </c>
      <c r="K641" s="64" t="n">
        <v>42457</v>
      </c>
      <c r="L641" s="64" t="n">
        <v>44283</v>
      </c>
      <c r="M641" s="229"/>
      <c r="N641" s="67" t="s">
        <v>47</v>
      </c>
      <c r="O641" s="93"/>
      <c r="P641" s="67" t="s">
        <v>30</v>
      </c>
      <c r="Q641" s="53"/>
      <c r="R641" s="53" t="n">
        <f aca="false">YEAR(K641)</f>
        <v>2016</v>
      </c>
      <c r="S641" s="54" t="n">
        <f aca="false">IF($F641="CO",SUMIFS($M:$M,$A:$A,$A641)/COUNTIFS($A:$A,$A641,$F:$F,"CO"),0)</f>
        <v>0</v>
      </c>
    </row>
    <row r="642" customFormat="false" ht="75" hidden="false" customHeight="true" outlineLevel="0" collapsed="false">
      <c r="A642" s="55" t="s">
        <v>2458</v>
      </c>
      <c r="B642" s="64" t="n">
        <v>44405</v>
      </c>
      <c r="C642" s="85" t="s">
        <v>2459</v>
      </c>
      <c r="D642" s="56" t="s">
        <v>2460</v>
      </c>
      <c r="E642" s="59"/>
      <c r="F642" s="60" t="s">
        <v>24</v>
      </c>
      <c r="G642" s="66" t="s">
        <v>73</v>
      </c>
      <c r="H642" s="67" t="s">
        <v>344</v>
      </c>
      <c r="I642" s="62" t="s">
        <v>27</v>
      </c>
      <c r="J642" s="68" t="s">
        <v>46</v>
      </c>
      <c r="K642" s="64" t="n">
        <v>44447</v>
      </c>
      <c r="L642" s="64" t="n">
        <v>46273</v>
      </c>
      <c r="M642" s="65"/>
      <c r="N642" s="347" t="s">
        <v>47</v>
      </c>
      <c r="O642" s="59"/>
      <c r="P642" s="60" t="s">
        <v>30</v>
      </c>
      <c r="Q642" s="59"/>
      <c r="R642" s="59"/>
      <c r="S642" s="59"/>
    </row>
    <row r="643" customFormat="false" ht="75" hidden="false" customHeight="true" outlineLevel="0" collapsed="false">
      <c r="A643" s="66" t="s">
        <v>2461</v>
      </c>
      <c r="B643" s="64" t="n">
        <v>42543</v>
      </c>
      <c r="C643" s="98" t="s">
        <v>2462</v>
      </c>
      <c r="D643" s="53" t="s">
        <v>2463</v>
      </c>
      <c r="E643" s="53"/>
      <c r="F643" s="67" t="s">
        <v>24</v>
      </c>
      <c r="G643" s="53" t="s">
        <v>101</v>
      </c>
      <c r="H643" s="84" t="s">
        <v>2464</v>
      </c>
      <c r="I643" s="95" t="s">
        <v>1021</v>
      </c>
      <c r="J643" s="94" t="s">
        <v>2465</v>
      </c>
      <c r="K643" s="64" t="n">
        <v>42612</v>
      </c>
      <c r="L643" s="64" t="n">
        <v>44438</v>
      </c>
      <c r="M643" s="88"/>
      <c r="N643" s="84" t="s">
        <v>47</v>
      </c>
      <c r="O643" s="59"/>
      <c r="P643" s="53" t="s">
        <v>30</v>
      </c>
      <c r="Q643" s="59"/>
      <c r="R643" s="59"/>
      <c r="S643" s="59"/>
    </row>
    <row r="644" customFormat="false" ht="96" hidden="false" customHeight="true" outlineLevel="0" collapsed="false">
      <c r="A644" s="53" t="s">
        <v>2466</v>
      </c>
      <c r="B644" s="64" t="n">
        <v>43125</v>
      </c>
      <c r="C644" s="93" t="s">
        <v>2467</v>
      </c>
      <c r="D644" s="53" t="s">
        <v>2468</v>
      </c>
      <c r="E644" s="53"/>
      <c r="F644" s="56" t="s">
        <v>24</v>
      </c>
      <c r="G644" s="84" t="s">
        <v>82</v>
      </c>
      <c r="H644" s="84" t="s">
        <v>627</v>
      </c>
      <c r="I644" s="53" t="s">
        <v>2469</v>
      </c>
      <c r="J644" s="83" t="s">
        <v>2470</v>
      </c>
      <c r="K644" s="64" t="n">
        <v>43188</v>
      </c>
      <c r="L644" s="64" t="n">
        <v>45014</v>
      </c>
      <c r="M644" s="88"/>
      <c r="N644" s="87" t="s">
        <v>47</v>
      </c>
      <c r="O644" s="59"/>
      <c r="P644" s="53" t="s">
        <v>40</v>
      </c>
      <c r="Q644" s="59"/>
      <c r="R644" s="53" t="n">
        <v>2017</v>
      </c>
      <c r="S644" s="54" t="n">
        <f aca="false">IF($F644="CO",SUMIFS($M:$M,$A:$A,$A644)/COUNTIFS($A:$A,$A644,$F:$F,"CO"),0)</f>
        <v>0</v>
      </c>
    </row>
    <row r="645" customFormat="false" ht="75" hidden="false" customHeight="true" outlineLevel="0" collapsed="false">
      <c r="A645" s="56" t="s">
        <v>2471</v>
      </c>
      <c r="B645" s="64" t="n">
        <v>43119</v>
      </c>
      <c r="C645" s="85" t="s">
        <v>2472</v>
      </c>
      <c r="D645" s="56" t="s">
        <v>2468</v>
      </c>
      <c r="E645" s="53"/>
      <c r="F645" s="56" t="s">
        <v>24</v>
      </c>
      <c r="G645" s="87" t="s">
        <v>82</v>
      </c>
      <c r="H645" s="87" t="s">
        <v>627</v>
      </c>
      <c r="I645" s="56" t="s">
        <v>27</v>
      </c>
      <c r="J645" s="94" t="s">
        <v>68</v>
      </c>
      <c r="K645" s="64" t="n">
        <v>43137</v>
      </c>
      <c r="L645" s="64" t="n">
        <v>44963</v>
      </c>
      <c r="M645" s="88"/>
      <c r="N645" s="87" t="s">
        <v>47</v>
      </c>
      <c r="O645" s="59"/>
      <c r="P645" s="56" t="s">
        <v>40</v>
      </c>
      <c r="Q645" s="59"/>
      <c r="R645" s="53" t="n">
        <v>2019</v>
      </c>
      <c r="S645" s="124" t="n">
        <f aca="false">IF($F645="CO",SUMIFS($M:$M,$A:$A,$A645)/COUNTIFS($A:$A,$A645,$F:$F,"CO"),0)</f>
        <v>0</v>
      </c>
    </row>
    <row r="646" customFormat="false" ht="38.25" hidden="false" customHeight="false" outlineLevel="0" collapsed="false">
      <c r="A646" s="56" t="s">
        <v>2473</v>
      </c>
      <c r="B646" s="64" t="n">
        <v>42822</v>
      </c>
      <c r="C646" s="86" t="s">
        <v>2474</v>
      </c>
      <c r="D646" s="56" t="s">
        <v>2475</v>
      </c>
      <c r="E646" s="53"/>
      <c r="F646" s="56" t="s">
        <v>24</v>
      </c>
      <c r="G646" s="87" t="s">
        <v>82</v>
      </c>
      <c r="H646" s="56" t="s">
        <v>2476</v>
      </c>
      <c r="I646" s="53" t="s">
        <v>27</v>
      </c>
      <c r="J646" s="94" t="s">
        <v>68</v>
      </c>
      <c r="K646" s="64" t="n">
        <v>42849</v>
      </c>
      <c r="L646" s="64" t="n">
        <v>44675</v>
      </c>
      <c r="M646" s="65"/>
      <c r="N646" s="87" t="s">
        <v>47</v>
      </c>
      <c r="O646" s="53"/>
      <c r="P646" s="56" t="s">
        <v>40</v>
      </c>
      <c r="Q646" s="53"/>
      <c r="R646" s="53" t="n">
        <f aca="false">YEAR(K646)</f>
        <v>2017</v>
      </c>
      <c r="S646" s="54" t="n">
        <f aca="false">IF($F646="CO",SUMIFS($M:$M,$A:$A,$A646)/COUNTIFS($A:$A,$A646,$F:$F,"CO"),0)</f>
        <v>0</v>
      </c>
    </row>
    <row r="647" customFormat="false" ht="75" hidden="false" customHeight="true" outlineLevel="0" collapsed="false">
      <c r="A647" s="69" t="s">
        <v>2477</v>
      </c>
      <c r="B647" s="71" t="n">
        <v>42592</v>
      </c>
      <c r="C647" s="310" t="s">
        <v>2478</v>
      </c>
      <c r="D647" s="348" t="s">
        <v>2479</v>
      </c>
      <c r="E647" s="73"/>
      <c r="F647" s="67" t="s">
        <v>24</v>
      </c>
      <c r="G647" s="81" t="s">
        <v>2480</v>
      </c>
      <c r="H647" s="95" t="s">
        <v>1358</v>
      </c>
      <c r="I647" s="67" t="s">
        <v>27</v>
      </c>
      <c r="J647" s="82" t="s">
        <v>154</v>
      </c>
      <c r="K647" s="71" t="n">
        <v>42598</v>
      </c>
      <c r="L647" s="71" t="n">
        <v>44424</v>
      </c>
      <c r="M647" s="75"/>
      <c r="N647" s="67" t="s">
        <v>47</v>
      </c>
      <c r="O647" s="73"/>
      <c r="P647" s="81" t="s">
        <v>40</v>
      </c>
      <c r="Q647" s="73"/>
      <c r="R647" s="48" t="n">
        <v>2019</v>
      </c>
      <c r="S647" s="102"/>
    </row>
    <row r="648" customFormat="false" ht="75" hidden="false" customHeight="true" outlineLevel="0" collapsed="false">
      <c r="A648" s="56" t="s">
        <v>2481</v>
      </c>
      <c r="B648" s="64" t="n">
        <v>44015</v>
      </c>
      <c r="C648" s="98" t="s">
        <v>2482</v>
      </c>
      <c r="D648" s="69" t="s">
        <v>2483</v>
      </c>
      <c r="E648" s="59"/>
      <c r="F648" s="69" t="s">
        <v>24</v>
      </c>
      <c r="G648" s="69" t="s">
        <v>101</v>
      </c>
      <c r="H648" s="69" t="s">
        <v>2484</v>
      </c>
      <c r="I648" s="69" t="s">
        <v>2485</v>
      </c>
      <c r="J648" s="83" t="s">
        <v>284</v>
      </c>
      <c r="K648" s="180" t="n">
        <v>44078</v>
      </c>
      <c r="L648" s="64" t="n">
        <v>45904</v>
      </c>
      <c r="M648" s="65"/>
      <c r="N648" s="87" t="s">
        <v>47</v>
      </c>
      <c r="O648" s="59"/>
      <c r="P648" s="69" t="s">
        <v>40</v>
      </c>
      <c r="Q648" s="59"/>
      <c r="R648" s="66" t="n">
        <f aca="false">YEAR(K648)</f>
        <v>2020</v>
      </c>
      <c r="S648" s="59"/>
    </row>
    <row r="649" customFormat="false" ht="165" hidden="false" customHeight="false" outlineLevel="0" collapsed="false">
      <c r="A649" s="85" t="s">
        <v>2486</v>
      </c>
      <c r="B649" s="64" t="n">
        <v>43711</v>
      </c>
      <c r="C649" s="79" t="s">
        <v>2487</v>
      </c>
      <c r="D649" s="56" t="s">
        <v>2488</v>
      </c>
      <c r="E649" s="59"/>
      <c r="F649" s="53" t="s">
        <v>2489</v>
      </c>
      <c r="G649" s="59" t="s">
        <v>59</v>
      </c>
      <c r="H649" s="84" t="s">
        <v>114</v>
      </c>
      <c r="I649" s="53" t="s">
        <v>27</v>
      </c>
      <c r="J649" s="121" t="s">
        <v>1436</v>
      </c>
      <c r="K649" s="64" t="n">
        <v>43725</v>
      </c>
      <c r="L649" s="64" t="n">
        <v>45552</v>
      </c>
      <c r="M649" s="65"/>
      <c r="N649" s="66" t="s">
        <v>114</v>
      </c>
      <c r="O649" s="53"/>
      <c r="P649" s="53" t="s">
        <v>40</v>
      </c>
      <c r="Q649" s="53"/>
      <c r="R649" s="53" t="n">
        <f aca="false">YEAR(K649)</f>
        <v>2019</v>
      </c>
      <c r="S649" s="54" t="n">
        <f aca="false">IF($F649="CO",SUMIFS($M:$M,$A:$A,$A649)/COUNTIFS($A:$A,$A649,$F:$F,"CO"),0)</f>
        <v>0</v>
      </c>
    </row>
    <row r="650" customFormat="false" ht="38.25" hidden="false" customHeight="false" outlineLevel="0" collapsed="false">
      <c r="A650" s="56" t="s">
        <v>2490</v>
      </c>
      <c r="B650" s="64" t="n">
        <v>43552</v>
      </c>
      <c r="C650" s="79" t="s">
        <v>2491</v>
      </c>
      <c r="D650" s="56" t="s">
        <v>2492</v>
      </c>
      <c r="E650" s="59"/>
      <c r="F650" s="53" t="s">
        <v>24</v>
      </c>
      <c r="G650" s="53" t="s">
        <v>82</v>
      </c>
      <c r="H650" s="53" t="s">
        <v>2493</v>
      </c>
      <c r="I650" s="53" t="s">
        <v>37</v>
      </c>
      <c r="J650" s="121" t="s">
        <v>2494</v>
      </c>
      <c r="K650" s="64" t="n">
        <v>43711</v>
      </c>
      <c r="L650" s="64" t="n">
        <v>45538</v>
      </c>
      <c r="M650" s="65"/>
      <c r="N650" s="66" t="s">
        <v>2495</v>
      </c>
      <c r="O650" s="53"/>
      <c r="P650" s="53" t="s">
        <v>40</v>
      </c>
      <c r="Q650" s="53"/>
      <c r="R650" s="53" t="n">
        <v>2019</v>
      </c>
      <c r="S650" s="93" t="n">
        <v>0</v>
      </c>
    </row>
    <row r="651" customFormat="false" ht="51" hidden="false" customHeight="false" outlineLevel="0" collapsed="false">
      <c r="A651" s="69" t="s">
        <v>2496</v>
      </c>
      <c r="B651" s="64" t="n">
        <v>42782</v>
      </c>
      <c r="C651" s="184" t="s">
        <v>2497</v>
      </c>
      <c r="D651" s="59"/>
      <c r="E651" s="59"/>
      <c r="F651" s="67" t="s">
        <v>24</v>
      </c>
      <c r="G651" s="81" t="s">
        <v>101</v>
      </c>
      <c r="H651" s="95" t="s">
        <v>2294</v>
      </c>
      <c r="I651" s="95" t="s">
        <v>188</v>
      </c>
      <c r="J651" s="94" t="s">
        <v>2498</v>
      </c>
      <c r="K651" s="64" t="n">
        <v>42811</v>
      </c>
      <c r="L651" s="64" t="n">
        <v>44637</v>
      </c>
      <c r="M651" s="65"/>
      <c r="N651" s="67" t="s">
        <v>2499</v>
      </c>
      <c r="O651" s="59"/>
      <c r="P651" s="81" t="s">
        <v>150</v>
      </c>
      <c r="Q651" s="56" t="s">
        <v>945</v>
      </c>
      <c r="R651" s="66" t="n">
        <v>2019</v>
      </c>
      <c r="S651" s="59"/>
    </row>
    <row r="652" customFormat="false" ht="38.25" hidden="false" customHeight="false" outlineLevel="0" collapsed="false">
      <c r="A652" s="112" t="s">
        <v>2500</v>
      </c>
      <c r="B652" s="113" t="n">
        <v>43685</v>
      </c>
      <c r="C652" s="114" t="s">
        <v>2501</v>
      </c>
      <c r="D652" s="112" t="s">
        <v>2502</v>
      </c>
      <c r="E652" s="59"/>
      <c r="F652" s="112" t="s">
        <v>24</v>
      </c>
      <c r="G652" s="112" t="s">
        <v>101</v>
      </c>
      <c r="H652" s="112" t="s">
        <v>2493</v>
      </c>
      <c r="I652" s="112" t="s">
        <v>27</v>
      </c>
      <c r="J652" s="104" t="s">
        <v>2503</v>
      </c>
      <c r="K652" s="113" t="n">
        <v>43789</v>
      </c>
      <c r="L652" s="113" t="n">
        <v>45616</v>
      </c>
      <c r="M652" s="65"/>
      <c r="N652" s="69" t="s">
        <v>904</v>
      </c>
      <c r="O652" s="59"/>
      <c r="P652" s="56" t="s">
        <v>232</v>
      </c>
      <c r="Q652" s="56" t="s">
        <v>233</v>
      </c>
      <c r="R652" s="53" t="n">
        <f aca="false">YEAR(K652)</f>
        <v>2019</v>
      </c>
      <c r="S652" s="54" t="n">
        <f aca="false">IF($F652="CO",SUMIFS($M:$M,$A:$A,$A652)/COUNTIFS($A:$A,$A652,$F:$F,"CO"),0)</f>
        <v>0</v>
      </c>
    </row>
    <row r="653" customFormat="false" ht="38.25" hidden="false" customHeight="false" outlineLevel="0" collapsed="false">
      <c r="A653" s="56" t="s">
        <v>2504</v>
      </c>
      <c r="B653" s="64" t="n">
        <v>43073</v>
      </c>
      <c r="C653" s="86" t="s">
        <v>2505</v>
      </c>
      <c r="D653" s="56" t="s">
        <v>2506</v>
      </c>
      <c r="E653" s="59"/>
      <c r="F653" s="56" t="s">
        <v>24</v>
      </c>
      <c r="G653" s="56" t="s">
        <v>59</v>
      </c>
      <c r="H653" s="56" t="s">
        <v>417</v>
      </c>
      <c r="I653" s="56" t="s">
        <v>27</v>
      </c>
      <c r="J653" s="94" t="s">
        <v>68</v>
      </c>
      <c r="K653" s="64" t="n">
        <v>43525</v>
      </c>
      <c r="L653" s="64" t="n">
        <v>45352</v>
      </c>
      <c r="M653" s="88"/>
      <c r="N653" s="87" t="s">
        <v>47</v>
      </c>
      <c r="O653" s="59"/>
      <c r="P653" s="56" t="s">
        <v>30</v>
      </c>
      <c r="Q653" s="67"/>
      <c r="R653" s="53" t="n">
        <f aca="false">YEAR(K653)</f>
        <v>2019</v>
      </c>
      <c r="S653" s="54" t="n">
        <f aca="false">IF($F653="CO",SUMIFS($M:$M,$A:$A,$A653)/COUNTIFS($A:$A,$A653,$F:$F,"CO"),0)</f>
        <v>0</v>
      </c>
    </row>
    <row r="654" customFormat="false" ht="38.25" hidden="false" customHeight="false" outlineLevel="0" collapsed="false">
      <c r="A654" s="69" t="s">
        <v>2507</v>
      </c>
      <c r="B654" s="64" t="n">
        <v>42720</v>
      </c>
      <c r="C654" s="86" t="s">
        <v>2508</v>
      </c>
      <c r="D654" s="53" t="s">
        <v>2509</v>
      </c>
      <c r="E654" s="53"/>
      <c r="F654" s="56" t="s">
        <v>24</v>
      </c>
      <c r="G654" s="56" t="s">
        <v>59</v>
      </c>
      <c r="H654" s="56" t="s">
        <v>199</v>
      </c>
      <c r="I654" s="56" t="s">
        <v>27</v>
      </c>
      <c r="J654" s="79" t="s">
        <v>2510</v>
      </c>
      <c r="K654" s="64" t="n">
        <v>42814</v>
      </c>
      <c r="L654" s="64" t="n">
        <v>44640</v>
      </c>
      <c r="M654" s="65"/>
      <c r="N654" s="87" t="s">
        <v>47</v>
      </c>
      <c r="O654" s="53"/>
      <c r="P654" s="56" t="s">
        <v>1506</v>
      </c>
      <c r="Q654" s="53"/>
      <c r="R654" s="59"/>
      <c r="S654" s="59"/>
    </row>
    <row r="655" customFormat="false" ht="25.5" hidden="false" customHeight="false" outlineLevel="0" collapsed="false">
      <c r="A655" s="69" t="s">
        <v>2507</v>
      </c>
      <c r="B655" s="64" t="n">
        <v>42720</v>
      </c>
      <c r="C655" s="86" t="s">
        <v>2508</v>
      </c>
      <c r="D655" s="53" t="s">
        <v>2509</v>
      </c>
      <c r="E655" s="53"/>
      <c r="F655" s="56" t="s">
        <v>217</v>
      </c>
      <c r="G655" s="56" t="s">
        <v>59</v>
      </c>
      <c r="H655" s="56" t="s">
        <v>199</v>
      </c>
      <c r="I655" s="87" t="s">
        <v>211</v>
      </c>
      <c r="J655" s="79" t="s">
        <v>2511</v>
      </c>
      <c r="K655" s="64" t="n">
        <v>42796</v>
      </c>
      <c r="L655" s="64" t="n">
        <v>43071</v>
      </c>
      <c r="M655" s="65" t="n">
        <v>11790.19</v>
      </c>
      <c r="N655" s="87" t="s">
        <v>47</v>
      </c>
      <c r="O655" s="53"/>
      <c r="P655" s="56" t="s">
        <v>1506</v>
      </c>
      <c r="Q655" s="53"/>
      <c r="R655" s="53" t="n">
        <f aca="false">YEAR(K655)</f>
        <v>2017</v>
      </c>
      <c r="S655" s="54" t="n">
        <f aca="false">IF($F655="CO",SUMIFS($M:$M,$A:$A,$A655)/COUNTIFS($A:$A,$A655,$F:$F,"CO"),0)</f>
        <v>0</v>
      </c>
    </row>
    <row r="656" customFormat="false" ht="38.25" hidden="false" customHeight="false" outlineLevel="0" collapsed="false">
      <c r="A656" s="53" t="s">
        <v>2512</v>
      </c>
      <c r="B656" s="64" t="n">
        <v>42472</v>
      </c>
      <c r="C656" s="93" t="s">
        <v>2513</v>
      </c>
      <c r="D656" s="53" t="s">
        <v>2514</v>
      </c>
      <c r="E656" s="53"/>
      <c r="F656" s="67" t="s">
        <v>24</v>
      </c>
      <c r="G656" s="53" t="s">
        <v>2515</v>
      </c>
      <c r="H656" s="84" t="s">
        <v>656</v>
      </c>
      <c r="I656" s="67" t="s">
        <v>27</v>
      </c>
      <c r="J656" s="94" t="s">
        <v>158</v>
      </c>
      <c r="K656" s="64" t="n">
        <v>42474</v>
      </c>
      <c r="L656" s="64" t="n">
        <v>44300</v>
      </c>
      <c r="M656" s="88"/>
      <c r="N656" s="67" t="s">
        <v>47</v>
      </c>
      <c r="O656" s="59"/>
      <c r="P656" s="84" t="s">
        <v>30</v>
      </c>
      <c r="Q656" s="59"/>
      <c r="R656" s="53" t="n">
        <f aca="false">YEAR(K656)</f>
        <v>2016</v>
      </c>
      <c r="S656" s="54" t="n">
        <f aca="false">IF($F656="CO",SUMIFS($M:$M,$A:$A,$A656)/COUNTIFS($A:$A,$A656,$F:$F,"CO"),0)</f>
        <v>0</v>
      </c>
    </row>
    <row r="657" customFormat="false" ht="38.25" hidden="false" customHeight="false" outlineLevel="0" collapsed="false">
      <c r="A657" s="66" t="s">
        <v>2516</v>
      </c>
      <c r="B657" s="64" t="n">
        <v>42535</v>
      </c>
      <c r="C657" s="98" t="s">
        <v>2517</v>
      </c>
      <c r="D657" s="53" t="s">
        <v>2518</v>
      </c>
      <c r="E657" s="53"/>
      <c r="F657" s="67" t="s">
        <v>24</v>
      </c>
      <c r="G657" s="53" t="s">
        <v>2515</v>
      </c>
      <c r="H657" s="84" t="s">
        <v>2519</v>
      </c>
      <c r="I657" s="67" t="s">
        <v>27</v>
      </c>
      <c r="J657" s="94" t="s">
        <v>158</v>
      </c>
      <c r="K657" s="64" t="n">
        <v>42544</v>
      </c>
      <c r="L657" s="64" t="n">
        <v>44370</v>
      </c>
      <c r="M657" s="88"/>
      <c r="N657" s="67" t="s">
        <v>47</v>
      </c>
      <c r="O657" s="59"/>
      <c r="P657" s="84" t="s">
        <v>30</v>
      </c>
      <c r="Q657" s="59"/>
      <c r="R657" s="53" t="n">
        <f aca="false">YEAR(K657)</f>
        <v>2016</v>
      </c>
      <c r="S657" s="54" t="n">
        <f aca="false">IF($F657="CO",SUMIFS($M:$M,$A:$A,$A657)/COUNTIFS($A:$A,$A657,$F:$F,"CO"),0)</f>
        <v>0</v>
      </c>
    </row>
    <row r="658" customFormat="false" ht="25.5" hidden="false" customHeight="false" outlineLevel="0" collapsed="false">
      <c r="A658" s="55" t="s">
        <v>2520</v>
      </c>
      <c r="B658" s="64" t="n">
        <v>44221</v>
      </c>
      <c r="C658" s="184" t="s">
        <v>2521</v>
      </c>
      <c r="D658" s="53" t="s">
        <v>2522</v>
      </c>
      <c r="E658" s="59"/>
      <c r="F658" s="69" t="s">
        <v>24</v>
      </c>
      <c r="G658" s="81" t="s">
        <v>35</v>
      </c>
      <c r="H658" s="81" t="s">
        <v>229</v>
      </c>
      <c r="I658" s="67" t="s">
        <v>27</v>
      </c>
      <c r="J658" s="82" t="s">
        <v>68</v>
      </c>
      <c r="K658" s="64" t="n">
        <v>44334</v>
      </c>
      <c r="L658" s="64" t="n">
        <v>46160</v>
      </c>
      <c r="M658" s="59"/>
      <c r="N658" s="56" t="s">
        <v>47</v>
      </c>
      <c r="O658" s="59"/>
      <c r="P658" s="69" t="s">
        <v>40</v>
      </c>
      <c r="Q658" s="59"/>
      <c r="R658" s="59"/>
      <c r="S658" s="59"/>
    </row>
    <row r="659" customFormat="false" ht="38.25" hidden="false" customHeight="false" outlineLevel="0" collapsed="false">
      <c r="A659" s="70" t="s">
        <v>2523</v>
      </c>
      <c r="B659" s="71" t="n">
        <v>44494</v>
      </c>
      <c r="C659" s="151" t="s">
        <v>2524</v>
      </c>
      <c r="D659" s="69" t="s">
        <v>2525</v>
      </c>
      <c r="E659" s="73"/>
      <c r="F659" s="69" t="s">
        <v>24</v>
      </c>
      <c r="G659" s="69" t="s">
        <v>59</v>
      </c>
      <c r="H659" s="69" t="s">
        <v>2150</v>
      </c>
      <c r="I659" s="62" t="s">
        <v>27</v>
      </c>
      <c r="J659" s="183" t="s">
        <v>46</v>
      </c>
      <c r="K659" s="71" t="n">
        <v>44530</v>
      </c>
      <c r="L659" s="71" t="n">
        <v>46356</v>
      </c>
      <c r="M659" s="75"/>
      <c r="N659" s="153" t="s">
        <v>47</v>
      </c>
      <c r="O659" s="73"/>
      <c r="P659" s="69" t="s">
        <v>30</v>
      </c>
      <c r="Q659" s="73"/>
      <c r="R659" s="73"/>
      <c r="S659" s="73"/>
    </row>
    <row r="660" customFormat="false" ht="38.25" hidden="false" customHeight="false" outlineLevel="0" collapsed="false">
      <c r="A660" s="112" t="s">
        <v>2526</v>
      </c>
      <c r="B660" s="113" t="n">
        <v>42859</v>
      </c>
      <c r="C660" s="114" t="s">
        <v>2527</v>
      </c>
      <c r="D660" s="112" t="s">
        <v>2528</v>
      </c>
      <c r="E660" s="112"/>
      <c r="F660" s="56" t="s">
        <v>24</v>
      </c>
      <c r="G660" s="112" t="s">
        <v>59</v>
      </c>
      <c r="H660" s="112" t="s">
        <v>114</v>
      </c>
      <c r="I660" s="112" t="s">
        <v>27</v>
      </c>
      <c r="J660" s="104" t="s">
        <v>46</v>
      </c>
      <c r="K660" s="95" t="n">
        <v>42874</v>
      </c>
      <c r="L660" s="95" t="n">
        <v>44700</v>
      </c>
      <c r="M660" s="96"/>
      <c r="N660" s="222" t="s">
        <v>47</v>
      </c>
      <c r="O660" s="97"/>
      <c r="P660" s="67" t="s">
        <v>241</v>
      </c>
      <c r="Q660" s="67"/>
      <c r="R660" s="53"/>
      <c r="S660" s="54"/>
    </row>
    <row r="661" customFormat="false" ht="60" hidden="false" customHeight="false" outlineLevel="0" collapsed="false">
      <c r="A661" s="56" t="s">
        <v>2529</v>
      </c>
      <c r="B661" s="64" t="n">
        <v>43257</v>
      </c>
      <c r="C661" s="85" t="s">
        <v>2530</v>
      </c>
      <c r="D661" s="56" t="s">
        <v>2531</v>
      </c>
      <c r="E661" s="53"/>
      <c r="F661" s="56" t="s">
        <v>24</v>
      </c>
      <c r="G661" s="87" t="s">
        <v>73</v>
      </c>
      <c r="H661" s="87" t="s">
        <v>396</v>
      </c>
      <c r="I661" s="56" t="s">
        <v>84</v>
      </c>
      <c r="J661" s="83" t="s">
        <v>46</v>
      </c>
      <c r="K661" s="64" t="n">
        <v>43271</v>
      </c>
      <c r="L661" s="64" t="n">
        <v>45097</v>
      </c>
      <c r="M661" s="88"/>
      <c r="N661" s="56" t="s">
        <v>47</v>
      </c>
      <c r="O661" s="59"/>
      <c r="P661" s="56" t="s">
        <v>241</v>
      </c>
      <c r="Q661" s="59"/>
      <c r="R661" s="53" t="n">
        <f aca="false">YEAR(K661)</f>
        <v>2018</v>
      </c>
      <c r="S661" s="54" t="n">
        <f aca="false">IF($F661="CO",SUMIFS($M:$M,$A:$A,$A661)/COUNTIFS($A:$A,$A661,$F:$F,"CO"),0)</f>
        <v>0</v>
      </c>
    </row>
    <row r="662" customFormat="false" ht="51" hidden="false" customHeight="false" outlineLevel="0" collapsed="false">
      <c r="A662" s="67" t="s">
        <v>2532</v>
      </c>
      <c r="B662" s="95" t="n">
        <v>43489</v>
      </c>
      <c r="C662" s="94" t="s">
        <v>2533</v>
      </c>
      <c r="D662" s="53" t="s">
        <v>2534</v>
      </c>
      <c r="E662" s="59"/>
      <c r="F662" s="67" t="s">
        <v>24</v>
      </c>
      <c r="G662" s="67" t="s">
        <v>59</v>
      </c>
      <c r="H662" s="67" t="s">
        <v>558</v>
      </c>
      <c r="I662" s="67" t="s">
        <v>61</v>
      </c>
      <c r="J662" s="94" t="s">
        <v>2535</v>
      </c>
      <c r="K662" s="95" t="n">
        <v>43486</v>
      </c>
      <c r="L662" s="95" t="n">
        <v>45341</v>
      </c>
      <c r="M662" s="96"/>
      <c r="N662" s="67" t="s">
        <v>47</v>
      </c>
      <c r="O662" s="97"/>
      <c r="P662" s="67" t="s">
        <v>40</v>
      </c>
      <c r="Q662" s="67"/>
      <c r="R662" s="53" t="n">
        <v>2019</v>
      </c>
      <c r="S662" s="59" t="n">
        <v>0</v>
      </c>
    </row>
    <row r="663" customFormat="false" ht="102" hidden="false" customHeight="false" outlineLevel="0" collapsed="false">
      <c r="A663" s="55" t="s">
        <v>2536</v>
      </c>
      <c r="B663" s="64" t="n">
        <v>44176</v>
      </c>
      <c r="C663" s="80" t="s">
        <v>2537</v>
      </c>
      <c r="D663" s="56" t="s">
        <v>2538</v>
      </c>
      <c r="E663" s="59"/>
      <c r="F663" s="60" t="s">
        <v>24</v>
      </c>
      <c r="G663" s="60" t="s">
        <v>2539</v>
      </c>
      <c r="H663" s="349" t="s">
        <v>2540</v>
      </c>
      <c r="I663" s="62" t="s">
        <v>27</v>
      </c>
      <c r="J663" s="68" t="s">
        <v>46</v>
      </c>
      <c r="K663" s="64" t="n">
        <v>44438</v>
      </c>
      <c r="L663" s="64" t="n">
        <v>46264</v>
      </c>
      <c r="M663" s="65"/>
      <c r="N663" s="69" t="s">
        <v>47</v>
      </c>
      <c r="O663" s="59"/>
      <c r="P663" s="60" t="s">
        <v>30</v>
      </c>
      <c r="Q663" s="59"/>
      <c r="R663" s="59"/>
      <c r="S663" s="59"/>
    </row>
    <row r="664" customFormat="false" ht="127.5" hidden="false" customHeight="false" outlineLevel="0" collapsed="false">
      <c r="A664" s="56" t="s">
        <v>2541</v>
      </c>
      <c r="B664" s="64" t="n">
        <v>43844</v>
      </c>
      <c r="C664" s="86" t="s">
        <v>2542</v>
      </c>
      <c r="D664" s="69" t="s">
        <v>2543</v>
      </c>
      <c r="E664" s="59"/>
      <c r="F664" s="69" t="s">
        <v>24</v>
      </c>
      <c r="G664" s="56" t="s">
        <v>35</v>
      </c>
      <c r="H664" s="56" t="s">
        <v>240</v>
      </c>
      <c r="I664" s="56" t="s">
        <v>27</v>
      </c>
      <c r="J664" s="83" t="s">
        <v>46</v>
      </c>
      <c r="K664" s="64" t="n">
        <v>43859</v>
      </c>
      <c r="L664" s="64" t="n">
        <v>45686</v>
      </c>
      <c r="M664" s="65"/>
      <c r="N664" s="87" t="s">
        <v>47</v>
      </c>
      <c r="O664" s="59"/>
      <c r="P664" s="69" t="s">
        <v>40</v>
      </c>
      <c r="Q664" s="59"/>
      <c r="R664" s="53" t="n">
        <v>2019</v>
      </c>
      <c r="S664" s="59"/>
    </row>
    <row r="665" customFormat="false" ht="38.25" hidden="false" customHeight="false" outlineLevel="0" collapsed="false">
      <c r="A665" s="53" t="s">
        <v>2544</v>
      </c>
      <c r="B665" s="64" t="n">
        <v>42494</v>
      </c>
      <c r="C665" s="93" t="s">
        <v>2545</v>
      </c>
      <c r="D665" s="53" t="s">
        <v>2546</v>
      </c>
      <c r="E665" s="53"/>
      <c r="F665" s="67" t="s">
        <v>24</v>
      </c>
      <c r="G665" s="53" t="s">
        <v>248</v>
      </c>
      <c r="H665" s="84" t="s">
        <v>263</v>
      </c>
      <c r="I665" s="67" t="s">
        <v>27</v>
      </c>
      <c r="J665" s="94" t="s">
        <v>158</v>
      </c>
      <c r="K665" s="64" t="n">
        <v>42499</v>
      </c>
      <c r="L665" s="64" t="n">
        <v>44325</v>
      </c>
      <c r="M665" s="88"/>
      <c r="N665" s="67" t="s">
        <v>47</v>
      </c>
      <c r="O665" s="59"/>
      <c r="P665" s="84" t="s">
        <v>40</v>
      </c>
      <c r="Q665" s="59"/>
      <c r="R665" s="53" t="n">
        <f aca="false">YEAR(K665)</f>
        <v>2016</v>
      </c>
      <c r="S665" s="54" t="n">
        <f aca="false">IF($F665="CO",SUMIFS($M:$M,$A:$A,$A665)/COUNTIFS($A:$A,$A665,$F:$F,"CO"),0)</f>
        <v>0</v>
      </c>
    </row>
    <row r="666" customFormat="false" ht="25.5" hidden="false" customHeight="false" outlineLevel="0" collapsed="false">
      <c r="A666" s="69" t="s">
        <v>2547</v>
      </c>
      <c r="B666" s="64" t="n">
        <v>42942</v>
      </c>
      <c r="C666" s="85" t="s">
        <v>2548</v>
      </c>
      <c r="D666" s="56" t="s">
        <v>2549</v>
      </c>
      <c r="E666" s="53"/>
      <c r="F666" s="56" t="s">
        <v>24</v>
      </c>
      <c r="G666" s="53" t="s">
        <v>35</v>
      </c>
      <c r="H666" s="56" t="s">
        <v>240</v>
      </c>
      <c r="I666" s="53" t="s">
        <v>27</v>
      </c>
      <c r="J666" s="94" t="s">
        <v>68</v>
      </c>
      <c r="K666" s="64" t="n">
        <v>42955</v>
      </c>
      <c r="L666" s="64" t="n">
        <v>44781</v>
      </c>
      <c r="M666" s="88"/>
      <c r="N666" s="87" t="s">
        <v>47</v>
      </c>
      <c r="O666" s="59"/>
      <c r="P666" s="56" t="s">
        <v>110</v>
      </c>
      <c r="Q666" s="59"/>
      <c r="R666" s="48" t="n">
        <f aca="false">YEAR(K666)</f>
        <v>2017</v>
      </c>
      <c r="S666" s="102" t="n">
        <f aca="false">IF($F666="CO",SUMIFS($M:$M,$A:$A,$A666)/COUNTIFS($A:$A,$A666,$F:$F,"CO"),0)</f>
        <v>0</v>
      </c>
    </row>
    <row r="667" customFormat="false" ht="38.25" hidden="false" customHeight="false" outlineLevel="0" collapsed="false">
      <c r="A667" s="56" t="s">
        <v>2550</v>
      </c>
      <c r="B667" s="64" t="n">
        <v>43433</v>
      </c>
      <c r="C667" s="86" t="s">
        <v>2551</v>
      </c>
      <c r="D667" s="87" t="s">
        <v>2552</v>
      </c>
      <c r="E667" s="53"/>
      <c r="F667" s="56" t="s">
        <v>24</v>
      </c>
      <c r="G667" s="56" t="s">
        <v>59</v>
      </c>
      <c r="H667" s="87" t="s">
        <v>558</v>
      </c>
      <c r="I667" s="56" t="s">
        <v>84</v>
      </c>
      <c r="J667" s="83" t="s">
        <v>46</v>
      </c>
      <c r="K667" s="64" t="n">
        <v>43454</v>
      </c>
      <c r="L667" s="64" t="n">
        <v>45280</v>
      </c>
      <c r="M667" s="88"/>
      <c r="N667" s="87" t="s">
        <v>47</v>
      </c>
      <c r="O667" s="59"/>
      <c r="P667" s="56" t="s">
        <v>323</v>
      </c>
      <c r="Q667" s="59"/>
      <c r="R667" s="53"/>
      <c r="S667" s="53"/>
    </row>
    <row r="668" customFormat="false" ht="63.75" hidden="false" customHeight="false" outlineLevel="0" collapsed="false">
      <c r="A668" s="56" t="s">
        <v>2553</v>
      </c>
      <c r="B668" s="64" t="n">
        <v>44056</v>
      </c>
      <c r="C668" s="98" t="s">
        <v>2554</v>
      </c>
      <c r="D668" s="69" t="s">
        <v>2555</v>
      </c>
      <c r="E668" s="59"/>
      <c r="F668" s="69" t="s">
        <v>24</v>
      </c>
      <c r="G668" s="69" t="s">
        <v>59</v>
      </c>
      <c r="H668" s="67" t="s">
        <v>685</v>
      </c>
      <c r="I668" s="69" t="s">
        <v>27</v>
      </c>
      <c r="J668" s="83" t="s">
        <v>46</v>
      </c>
      <c r="K668" s="64" t="n">
        <v>44098</v>
      </c>
      <c r="L668" s="64" t="n">
        <v>45924</v>
      </c>
      <c r="M668" s="65"/>
      <c r="N668" s="87" t="s">
        <v>47</v>
      </c>
      <c r="O668" s="59"/>
      <c r="P668" s="69" t="s">
        <v>30</v>
      </c>
      <c r="Q668" s="59"/>
      <c r="R668" s="53" t="n">
        <f aca="false">YEAR(K668)</f>
        <v>2020</v>
      </c>
      <c r="S668" s="54" t="n">
        <f aca="false">IF($F668="CO",SUMIFS($M:$M,$A:$A,$A668)/COUNTIFS($A:$A,$A668,$F:$F,"CO"),0)</f>
        <v>0</v>
      </c>
    </row>
    <row r="669" customFormat="false" ht="51" hidden="false" customHeight="false" outlineLevel="0" collapsed="false">
      <c r="A669" s="56" t="s">
        <v>2059</v>
      </c>
      <c r="B669" s="64" t="n">
        <v>42503</v>
      </c>
      <c r="C669" s="83" t="s">
        <v>2556</v>
      </c>
      <c r="D669" s="119" t="s">
        <v>2061</v>
      </c>
      <c r="E669" s="59"/>
      <c r="F669" s="53" t="s">
        <v>1804</v>
      </c>
      <c r="G669" s="112" t="s">
        <v>35</v>
      </c>
      <c r="H669" s="119" t="s">
        <v>2557</v>
      </c>
      <c r="I669" s="112" t="s">
        <v>590</v>
      </c>
      <c r="J669" s="271" t="s">
        <v>2064</v>
      </c>
      <c r="K669" s="113" t="n">
        <v>43831</v>
      </c>
      <c r="L669" s="113" t="n">
        <v>44348</v>
      </c>
      <c r="M669" s="65"/>
      <c r="N669" s="69" t="s">
        <v>2558</v>
      </c>
      <c r="O669" s="59"/>
      <c r="P669" s="53"/>
      <c r="Q669" s="53"/>
      <c r="R669" s="53" t="n">
        <f aca="false">YEAR(K669)</f>
        <v>2020</v>
      </c>
      <c r="S669" s="54" t="n">
        <f aca="false">IF($F669="CO",SUMIFS($M:$M,$A:$A,$A669)/COUNTIFS($A:$A,$A669,$F:$F,"CO"),0)</f>
        <v>0</v>
      </c>
    </row>
    <row r="670" customFormat="false" ht="38.25" hidden="false" customHeight="false" outlineLevel="0" collapsed="false">
      <c r="A670" s="56" t="s">
        <v>2559</v>
      </c>
      <c r="B670" s="64" t="n">
        <v>44043</v>
      </c>
      <c r="C670" s="98" t="s">
        <v>2560</v>
      </c>
      <c r="D670" s="66" t="s">
        <v>2561</v>
      </c>
      <c r="E670" s="59"/>
      <c r="F670" s="66" t="s">
        <v>24</v>
      </c>
      <c r="G670" s="66" t="s">
        <v>391</v>
      </c>
      <c r="H670" s="67" t="s">
        <v>870</v>
      </c>
      <c r="I670" s="66" t="s">
        <v>27</v>
      </c>
      <c r="J670" s="83" t="s">
        <v>46</v>
      </c>
      <c r="K670" s="64" t="n">
        <v>44064</v>
      </c>
      <c r="L670" s="64" t="n">
        <v>45890</v>
      </c>
      <c r="M670" s="65"/>
      <c r="N670" s="67" t="s">
        <v>47</v>
      </c>
      <c r="O670" s="59"/>
      <c r="P670" s="69" t="s">
        <v>97</v>
      </c>
      <c r="Q670" s="59"/>
      <c r="R670" s="127" t="n">
        <v>2019</v>
      </c>
      <c r="S670" s="283" t="n">
        <f aca="false">IF($F670="CO",SUMIFS($M:$M,$A:$A,$A670)/COUNTIFS($A:$A,$A670,$F:$F,"CO"),0)</f>
        <v>0</v>
      </c>
    </row>
    <row r="671" customFormat="false" ht="89.25" hidden="false" customHeight="false" outlineLevel="0" collapsed="false">
      <c r="A671" s="56" t="s">
        <v>2562</v>
      </c>
      <c r="B671" s="64" t="n">
        <v>43024</v>
      </c>
      <c r="C671" s="85" t="s">
        <v>2563</v>
      </c>
      <c r="D671" s="56" t="s">
        <v>2564</v>
      </c>
      <c r="E671" s="53"/>
      <c r="F671" s="84" t="s">
        <v>24</v>
      </c>
      <c r="G671" s="56" t="s">
        <v>73</v>
      </c>
      <c r="H671" s="56" t="s">
        <v>1293</v>
      </c>
      <c r="I671" s="56" t="s">
        <v>84</v>
      </c>
      <c r="J671" s="83" t="s">
        <v>46</v>
      </c>
      <c r="K671" s="64" t="n">
        <v>43034</v>
      </c>
      <c r="L671" s="64" t="n">
        <v>44860</v>
      </c>
      <c r="M671" s="88"/>
      <c r="N671" s="87" t="s">
        <v>333</v>
      </c>
      <c r="O671" s="59"/>
      <c r="P671" s="56" t="s">
        <v>789</v>
      </c>
      <c r="Q671" s="59"/>
      <c r="R671" s="59"/>
      <c r="S671" s="59"/>
    </row>
    <row r="672" customFormat="false" ht="38.25" hidden="false" customHeight="false" outlineLevel="0" collapsed="false">
      <c r="A672" s="69" t="s">
        <v>2565</v>
      </c>
      <c r="B672" s="64" t="n">
        <v>44090</v>
      </c>
      <c r="C672" s="184" t="s">
        <v>2566</v>
      </c>
      <c r="D672" s="66" t="s">
        <v>2567</v>
      </c>
      <c r="E672" s="59"/>
      <c r="F672" s="69" t="s">
        <v>24</v>
      </c>
      <c r="G672" s="81" t="s">
        <v>508</v>
      </c>
      <c r="H672" s="81" t="s">
        <v>2568</v>
      </c>
      <c r="I672" s="67" t="s">
        <v>671</v>
      </c>
      <c r="J672" s="82" t="s">
        <v>2569</v>
      </c>
      <c r="K672" s="64" t="n">
        <v>44181</v>
      </c>
      <c r="L672" s="64" t="n">
        <v>44546</v>
      </c>
      <c r="M672" s="59"/>
      <c r="N672" s="69" t="s">
        <v>2570</v>
      </c>
      <c r="O672" s="59"/>
      <c r="P672" s="69" t="s">
        <v>40</v>
      </c>
      <c r="Q672" s="59"/>
      <c r="R672" s="53" t="n">
        <f aca="false">YEAR(K672)</f>
        <v>2020</v>
      </c>
      <c r="S672" s="54" t="n">
        <f aca="false">IF($F672="CO",SUMIFS($M:$M,$A:$A,$A672)/COUNTIFS($A:$A,$A672,$F:$F,"CO"),0)</f>
        <v>0</v>
      </c>
    </row>
    <row r="673" customFormat="false" ht="51" hidden="false" customHeight="false" outlineLevel="0" collapsed="false">
      <c r="A673" s="85" t="s">
        <v>2571</v>
      </c>
      <c r="B673" s="64" t="n">
        <v>43697</v>
      </c>
      <c r="C673" s="86" t="s">
        <v>2572</v>
      </c>
      <c r="D673" s="69" t="s">
        <v>2573</v>
      </c>
      <c r="E673" s="59"/>
      <c r="F673" s="66" t="s">
        <v>24</v>
      </c>
      <c r="G673" s="66" t="s">
        <v>73</v>
      </c>
      <c r="H673" s="66" t="s">
        <v>722</v>
      </c>
      <c r="I673" s="66" t="s">
        <v>27</v>
      </c>
      <c r="J673" s="111" t="s">
        <v>2574</v>
      </c>
      <c r="K673" s="64" t="n">
        <v>43707</v>
      </c>
      <c r="L673" s="64" t="n">
        <v>45534</v>
      </c>
      <c r="M673" s="65"/>
      <c r="N673" s="216" t="s">
        <v>120</v>
      </c>
      <c r="O673" s="53"/>
      <c r="P673" s="66" t="s">
        <v>40</v>
      </c>
      <c r="Q673" s="56" t="s">
        <v>233</v>
      </c>
      <c r="R673" s="73"/>
      <c r="S673" s="73"/>
    </row>
    <row r="674" customFormat="false" ht="51" hidden="false" customHeight="false" outlineLevel="0" collapsed="false">
      <c r="A674" s="53" t="s">
        <v>2575</v>
      </c>
      <c r="B674" s="64" t="n">
        <v>43158</v>
      </c>
      <c r="C674" s="93" t="s">
        <v>2576</v>
      </c>
      <c r="D674" s="53" t="s">
        <v>2577</v>
      </c>
      <c r="E674" s="53"/>
      <c r="F674" s="56" t="s">
        <v>24</v>
      </c>
      <c r="G674" s="53" t="s">
        <v>73</v>
      </c>
      <c r="H674" s="84" t="s">
        <v>808</v>
      </c>
      <c r="I674" s="53" t="s">
        <v>84</v>
      </c>
      <c r="J674" s="83" t="s">
        <v>46</v>
      </c>
      <c r="K674" s="64" t="n">
        <v>43175</v>
      </c>
      <c r="L674" s="64" t="n">
        <v>45001</v>
      </c>
      <c r="M674" s="88"/>
      <c r="N674" s="87" t="s">
        <v>47</v>
      </c>
      <c r="O674" s="59"/>
      <c r="P674" s="53" t="s">
        <v>241</v>
      </c>
      <c r="Q674" s="59"/>
      <c r="R674" s="53" t="n">
        <f aca="false">YEAR(K674)</f>
        <v>2018</v>
      </c>
      <c r="S674" s="54" t="n">
        <f aca="false">IF($F674="CO",SUMIFS($M:$M,$A:$A,$A674)/COUNTIFS($A:$A,$A674,$F:$F,"CO"),0)</f>
        <v>0</v>
      </c>
    </row>
    <row r="675" customFormat="false" ht="127.5" hidden="false" customHeight="false" outlineLevel="0" collapsed="false">
      <c r="A675" s="69" t="s">
        <v>2578</v>
      </c>
      <c r="B675" s="64" t="n">
        <v>43686</v>
      </c>
      <c r="C675" s="310" t="s">
        <v>2579</v>
      </c>
      <c r="D675" s="67" t="s">
        <v>2580</v>
      </c>
      <c r="E675" s="59"/>
      <c r="F675" s="69" t="s">
        <v>24</v>
      </c>
      <c r="G675" s="81" t="s">
        <v>35</v>
      </c>
      <c r="H675" s="81" t="s">
        <v>1622</v>
      </c>
      <c r="I675" s="81" t="s">
        <v>2581</v>
      </c>
      <c r="J675" s="350" t="s">
        <v>2582</v>
      </c>
      <c r="K675" s="64" t="n">
        <v>43812</v>
      </c>
      <c r="L675" s="64" t="n">
        <v>45294</v>
      </c>
      <c r="M675" s="59"/>
      <c r="N675" s="53" t="s">
        <v>2583</v>
      </c>
      <c r="O675" s="59"/>
      <c r="P675" s="66" t="s">
        <v>221</v>
      </c>
      <c r="Q675" s="56"/>
      <c r="R675" s="53" t="n">
        <v>2019</v>
      </c>
      <c r="S675" s="59"/>
    </row>
    <row r="676" customFormat="false" ht="39" hidden="false" customHeight="true" outlineLevel="0" collapsed="false">
      <c r="A676" s="69" t="s">
        <v>2584</v>
      </c>
      <c r="B676" s="64" t="n">
        <v>42776</v>
      </c>
      <c r="C676" s="86" t="s">
        <v>2585</v>
      </c>
      <c r="D676" s="56" t="s">
        <v>2586</v>
      </c>
      <c r="E676" s="53"/>
      <c r="F676" s="56" t="s">
        <v>24</v>
      </c>
      <c r="G676" s="56" t="s">
        <v>59</v>
      </c>
      <c r="H676" s="56" t="s">
        <v>2587</v>
      </c>
      <c r="I676" s="56" t="s">
        <v>27</v>
      </c>
      <c r="J676" s="79" t="s">
        <v>115</v>
      </c>
      <c r="K676" s="64" t="n">
        <v>42800</v>
      </c>
      <c r="L676" s="64" t="n">
        <v>44626</v>
      </c>
      <c r="M676" s="65"/>
      <c r="N676" s="87" t="s">
        <v>47</v>
      </c>
      <c r="O676" s="53"/>
      <c r="P676" s="56" t="s">
        <v>97</v>
      </c>
      <c r="Q676" s="53"/>
      <c r="R676" s="66" t="n">
        <f aca="false">YEAR(K676)</f>
        <v>2017</v>
      </c>
      <c r="S676" s="59"/>
    </row>
    <row r="677" customFormat="false" ht="76.5" hidden="false" customHeight="false" outlineLevel="0" collapsed="false">
      <c r="A677" s="67" t="s">
        <v>2588</v>
      </c>
      <c r="B677" s="95" t="n">
        <v>43024</v>
      </c>
      <c r="C677" s="94" t="s">
        <v>2589</v>
      </c>
      <c r="D677" s="56" t="s">
        <v>2590</v>
      </c>
      <c r="E677" s="59"/>
      <c r="F677" s="67" t="s">
        <v>24</v>
      </c>
      <c r="G677" s="67" t="s">
        <v>589</v>
      </c>
      <c r="H677" s="95" t="s">
        <v>528</v>
      </c>
      <c r="I677" s="95" t="s">
        <v>1371</v>
      </c>
      <c r="J677" s="94" t="s">
        <v>2591</v>
      </c>
      <c r="K677" s="95" t="n">
        <v>43193</v>
      </c>
      <c r="L677" s="95" t="n">
        <v>45019</v>
      </c>
      <c r="M677" s="96"/>
      <c r="N677" s="67" t="s">
        <v>2592</v>
      </c>
      <c r="O677" s="97"/>
      <c r="P677" s="67" t="s">
        <v>214</v>
      </c>
      <c r="Q677" s="67"/>
      <c r="R677" s="53" t="n">
        <f aca="false">YEAR(K677)</f>
        <v>2018</v>
      </c>
      <c r="S677" s="54" t="n">
        <f aca="false">IF($F677="CO",SUMIFS($M:$M,$A:$A,$A677)/COUNTIFS($A:$A,$A677,$F:$F,"CO"),0)</f>
        <v>0</v>
      </c>
    </row>
    <row r="678" customFormat="false" ht="75" hidden="false" customHeight="true" outlineLevel="0" collapsed="false">
      <c r="A678" s="67" t="s">
        <v>2588</v>
      </c>
      <c r="B678" s="95" t="n">
        <v>43024</v>
      </c>
      <c r="C678" s="94" t="s">
        <v>2589</v>
      </c>
      <c r="D678" s="56" t="s">
        <v>2590</v>
      </c>
      <c r="E678" s="59"/>
      <c r="F678" s="67" t="s">
        <v>518</v>
      </c>
      <c r="G678" s="67" t="s">
        <v>589</v>
      </c>
      <c r="H678" s="95" t="s">
        <v>528</v>
      </c>
      <c r="I678" s="95" t="s">
        <v>1371</v>
      </c>
      <c r="J678" s="94" t="s">
        <v>2593</v>
      </c>
      <c r="K678" s="95" t="n">
        <v>44180</v>
      </c>
      <c r="L678" s="95" t="n">
        <v>45019</v>
      </c>
      <c r="M678" s="96"/>
      <c r="N678" s="67" t="s">
        <v>2592</v>
      </c>
      <c r="O678" s="97"/>
      <c r="P678" s="67" t="s">
        <v>214</v>
      </c>
      <c r="Q678" s="67"/>
      <c r="R678" s="53" t="n">
        <f aca="false">YEAR(K678)</f>
        <v>2020</v>
      </c>
      <c r="S678" s="54" t="n">
        <f aca="false">IF($F678="CO",SUMIFS($M:$M,$A:$A,$A678)/COUNTIFS($A:$A,$A678,$F:$F,"CO"),0)</f>
        <v>0</v>
      </c>
    </row>
    <row r="679" customFormat="false" ht="75" hidden="false" customHeight="true" outlineLevel="0" collapsed="false">
      <c r="A679" s="53" t="s">
        <v>2594</v>
      </c>
      <c r="B679" s="64" t="n">
        <v>42453</v>
      </c>
      <c r="C679" s="93" t="s">
        <v>2595</v>
      </c>
      <c r="D679" s="53" t="s">
        <v>2596</v>
      </c>
      <c r="E679" s="53"/>
      <c r="F679" s="67" t="s">
        <v>24</v>
      </c>
      <c r="G679" s="53" t="s">
        <v>59</v>
      </c>
      <c r="H679" s="84" t="s">
        <v>114</v>
      </c>
      <c r="I679" s="67" t="s">
        <v>27</v>
      </c>
      <c r="J679" s="82" t="s">
        <v>172</v>
      </c>
      <c r="K679" s="64" t="n">
        <v>42467</v>
      </c>
      <c r="L679" s="64" t="n">
        <v>44293</v>
      </c>
      <c r="M679" s="88"/>
      <c r="N679" s="67" t="s">
        <v>47</v>
      </c>
      <c r="O679" s="53"/>
      <c r="P679" s="84" t="s">
        <v>30</v>
      </c>
      <c r="Q679" s="59"/>
      <c r="R679" s="53" t="n">
        <f aca="false">YEAR(K679)</f>
        <v>2016</v>
      </c>
      <c r="S679" s="54" t="n">
        <f aca="false">IF($F679="CO",SUMIFS($M:$M,$A:$A,$A679)/COUNTIFS($A:$A,$A679,$F:$F,"CO"),0)</f>
        <v>0</v>
      </c>
    </row>
    <row r="680" customFormat="false" ht="42.75" hidden="false" customHeight="true" outlineLevel="0" collapsed="false">
      <c r="A680" s="87" t="s">
        <v>2597</v>
      </c>
      <c r="B680" s="91" t="n">
        <v>37505</v>
      </c>
      <c r="C680" s="218" t="s">
        <v>2598</v>
      </c>
      <c r="D680" s="53"/>
      <c r="E680" s="220"/>
      <c r="F680" s="95" t="s">
        <v>24</v>
      </c>
      <c r="G680" s="84" t="s">
        <v>589</v>
      </c>
      <c r="H680" s="95" t="s">
        <v>1181</v>
      </c>
      <c r="I680" s="91" t="s">
        <v>2599</v>
      </c>
      <c r="J680" s="94" t="s">
        <v>2600</v>
      </c>
      <c r="K680" s="91" t="n">
        <v>37740</v>
      </c>
      <c r="L680" s="67" t="s">
        <v>943</v>
      </c>
      <c r="M680" s="219"/>
      <c r="N680" s="67" t="s">
        <v>1181</v>
      </c>
      <c r="O680" s="220"/>
      <c r="P680" s="81" t="s">
        <v>221</v>
      </c>
      <c r="Q680" s="351"/>
      <c r="R680" s="59"/>
      <c r="S680" s="59"/>
    </row>
    <row r="681" customFormat="false" ht="56.25" hidden="false" customHeight="true" outlineLevel="0" collapsed="false">
      <c r="A681" s="67" t="s">
        <v>2601</v>
      </c>
      <c r="B681" s="95" t="n">
        <v>42150</v>
      </c>
      <c r="C681" s="94" t="s">
        <v>2602</v>
      </c>
      <c r="D681" s="56" t="s">
        <v>2603</v>
      </c>
      <c r="E681" s="59"/>
      <c r="F681" s="67" t="s">
        <v>24</v>
      </c>
      <c r="G681" s="67" t="s">
        <v>35</v>
      </c>
      <c r="H681" s="67" t="s">
        <v>2604</v>
      </c>
      <c r="I681" s="67" t="s">
        <v>27</v>
      </c>
      <c r="J681" s="94" t="s">
        <v>2605</v>
      </c>
      <c r="K681" s="95" t="n">
        <v>42158</v>
      </c>
      <c r="L681" s="67" t="s">
        <v>943</v>
      </c>
      <c r="M681" s="96"/>
      <c r="N681" s="67" t="s">
        <v>47</v>
      </c>
      <c r="O681" s="97"/>
      <c r="P681" s="67" t="s">
        <v>221</v>
      </c>
      <c r="Q681" s="67"/>
      <c r="R681" s="59"/>
      <c r="S681" s="59"/>
    </row>
    <row r="682" customFormat="false" ht="75" hidden="false" customHeight="true" outlineLevel="0" collapsed="false">
      <c r="A682" s="48" t="s">
        <v>2606</v>
      </c>
      <c r="B682" s="46" t="n">
        <v>41779</v>
      </c>
      <c r="C682" s="145" t="s">
        <v>2607</v>
      </c>
      <c r="D682" s="48" t="s">
        <v>2608</v>
      </c>
      <c r="E682" s="48"/>
      <c r="F682" s="49" t="s">
        <v>24</v>
      </c>
      <c r="G682" s="266" t="s">
        <v>35</v>
      </c>
      <c r="H682" s="48" t="s">
        <v>1227</v>
      </c>
      <c r="I682" s="48" t="s">
        <v>37</v>
      </c>
      <c r="J682" s="50" t="s">
        <v>2609</v>
      </c>
      <c r="K682" s="46" t="n">
        <v>42153</v>
      </c>
      <c r="L682" s="46" t="n">
        <v>43980</v>
      </c>
      <c r="M682" s="190"/>
      <c r="N682" s="49" t="s">
        <v>47</v>
      </c>
      <c r="O682" s="188"/>
      <c r="P682" s="266" t="s">
        <v>221</v>
      </c>
      <c r="Q682" s="48"/>
      <c r="R682" s="53" t="n">
        <f aca="false">YEAR(K682)</f>
        <v>2015</v>
      </c>
      <c r="S682" s="54" t="n">
        <f aca="false">IF($F682="CO",SUMIFS($M:$M,$A:$A,$A682)/COUNTIFS($A:$A,$A682,$F:$F,"CO"),0)</f>
        <v>0</v>
      </c>
    </row>
    <row r="683" customFormat="false" ht="75" hidden="false" customHeight="true" outlineLevel="0" collapsed="false">
      <c r="A683" s="69" t="s">
        <v>2610</v>
      </c>
      <c r="B683" s="64" t="n">
        <v>42767</v>
      </c>
      <c r="C683" s="93" t="s">
        <v>2611</v>
      </c>
      <c r="D683" s="53" t="s">
        <v>2612</v>
      </c>
      <c r="E683" s="53"/>
      <c r="F683" s="53" t="s">
        <v>24</v>
      </c>
      <c r="G683" s="53" t="s">
        <v>101</v>
      </c>
      <c r="H683" s="84" t="s">
        <v>2613</v>
      </c>
      <c r="I683" s="56" t="s">
        <v>27</v>
      </c>
      <c r="J683" s="90" t="s">
        <v>2614</v>
      </c>
      <c r="K683" s="64" t="n">
        <v>42780</v>
      </c>
      <c r="L683" s="64" t="n">
        <v>44241</v>
      </c>
      <c r="M683" s="229"/>
      <c r="N683" s="87" t="s">
        <v>47</v>
      </c>
      <c r="O683" s="93"/>
      <c r="P683" s="56" t="s">
        <v>69</v>
      </c>
      <c r="Q683" s="93"/>
      <c r="R683" s="53" t="n">
        <v>2019</v>
      </c>
      <c r="S683" s="54" t="n">
        <f aca="false">IF($F683="CO",SUMIFS($M:$M,$A:$A,$A683)/COUNTIFS($A:$A,$A683,$F:$F,"CO"),0)</f>
        <v>0</v>
      </c>
    </row>
    <row r="684" customFormat="false" ht="51" hidden="false" customHeight="false" outlineLevel="0" collapsed="false">
      <c r="A684" s="56" t="s">
        <v>2615</v>
      </c>
      <c r="B684" s="64" t="n">
        <v>43490</v>
      </c>
      <c r="C684" s="85" t="s">
        <v>2616</v>
      </c>
      <c r="D684" s="56" t="s">
        <v>2617</v>
      </c>
      <c r="E684" s="53"/>
      <c r="F684" s="56" t="s">
        <v>24</v>
      </c>
      <c r="G684" s="56" t="s">
        <v>59</v>
      </c>
      <c r="H684" s="56" t="s">
        <v>558</v>
      </c>
      <c r="I684" s="56" t="s">
        <v>84</v>
      </c>
      <c r="J684" s="83" t="s">
        <v>46</v>
      </c>
      <c r="K684" s="64" t="n">
        <v>43543</v>
      </c>
      <c r="L684" s="64" t="n">
        <v>45370</v>
      </c>
      <c r="M684" s="88"/>
      <c r="N684" s="56" t="s">
        <v>47</v>
      </c>
      <c r="O684" s="59"/>
      <c r="P684" s="56" t="s">
        <v>241</v>
      </c>
      <c r="Q684" s="59"/>
      <c r="R684" s="53" t="n">
        <v>2019</v>
      </c>
      <c r="S684" s="59"/>
    </row>
    <row r="685" customFormat="false" ht="51" hidden="false" customHeight="false" outlineLevel="0" collapsed="false">
      <c r="A685" s="67" t="s">
        <v>2618</v>
      </c>
      <c r="B685" s="95" t="n">
        <v>42636</v>
      </c>
      <c r="C685" s="94" t="s">
        <v>2619</v>
      </c>
      <c r="D685" s="53"/>
      <c r="E685" s="59"/>
      <c r="F685" s="67" t="s">
        <v>24</v>
      </c>
      <c r="G685" s="67" t="s">
        <v>2620</v>
      </c>
      <c r="H685" s="67" t="s">
        <v>2621</v>
      </c>
      <c r="I685" s="67" t="s">
        <v>188</v>
      </c>
      <c r="J685" s="94" t="s">
        <v>2622</v>
      </c>
      <c r="K685" s="95" t="n">
        <v>42569</v>
      </c>
      <c r="L685" s="95" t="n">
        <v>44395</v>
      </c>
      <c r="M685" s="96"/>
      <c r="N685" s="67" t="s">
        <v>2623</v>
      </c>
      <c r="O685" s="97"/>
      <c r="P685" s="67" t="s">
        <v>150</v>
      </c>
      <c r="Q685" s="67" t="s">
        <v>2319</v>
      </c>
      <c r="R685" s="53" t="n">
        <v>2019</v>
      </c>
      <c r="S685" s="59"/>
    </row>
    <row r="686" customFormat="false" ht="76.5" hidden="false" customHeight="false" outlineLevel="0" collapsed="false">
      <c r="A686" s="112" t="s">
        <v>2624</v>
      </c>
      <c r="B686" s="64" t="n">
        <v>43172</v>
      </c>
      <c r="C686" s="86" t="s">
        <v>2625</v>
      </c>
      <c r="D686" s="56" t="s">
        <v>2626</v>
      </c>
      <c r="E686" s="59"/>
      <c r="F686" s="56" t="s">
        <v>24</v>
      </c>
      <c r="G686" s="56" t="s">
        <v>59</v>
      </c>
      <c r="H686" s="87" t="s">
        <v>2627</v>
      </c>
      <c r="I686" s="56" t="s">
        <v>84</v>
      </c>
      <c r="J686" s="83" t="s">
        <v>46</v>
      </c>
      <c r="K686" s="113" t="n">
        <v>43186</v>
      </c>
      <c r="L686" s="113" t="n">
        <v>44647</v>
      </c>
      <c r="M686" s="65"/>
      <c r="N686" s="69"/>
      <c r="O686" s="59"/>
      <c r="P686" s="56"/>
      <c r="Q686" s="56"/>
      <c r="R686" s="53" t="n">
        <f aca="false">YEAR(K686)</f>
        <v>2018</v>
      </c>
      <c r="S686" s="54" t="n">
        <f aca="false">IF($F686="CO",SUMIFS($M:$M,$A:$A,$A686)/COUNTIFS($A:$A,$A686,$F:$F,"CO"),0)</f>
        <v>0</v>
      </c>
    </row>
    <row r="687" customFormat="false" ht="76.5" hidden="false" customHeight="false" outlineLevel="0" collapsed="false">
      <c r="A687" s="56" t="s">
        <v>2628</v>
      </c>
      <c r="B687" s="64" t="n">
        <v>43545</v>
      </c>
      <c r="C687" s="79" t="s">
        <v>2629</v>
      </c>
      <c r="D687" s="59"/>
      <c r="E687" s="53"/>
      <c r="F687" s="56" t="s">
        <v>24</v>
      </c>
      <c r="G687" s="56" t="s">
        <v>363</v>
      </c>
      <c r="H687" s="56" t="s">
        <v>833</v>
      </c>
      <c r="I687" s="87" t="s">
        <v>2630</v>
      </c>
      <c r="J687" s="123" t="s">
        <v>148</v>
      </c>
      <c r="K687" s="64" t="n">
        <v>43650</v>
      </c>
      <c r="L687" s="64" t="n">
        <v>45477</v>
      </c>
      <c r="M687" s="88"/>
      <c r="N687" s="56" t="s">
        <v>2631</v>
      </c>
      <c r="O687" s="59"/>
      <c r="P687" s="56" t="s">
        <v>804</v>
      </c>
      <c r="Q687" s="67" t="s">
        <v>2319</v>
      </c>
      <c r="R687" s="53" t="n">
        <v>2019</v>
      </c>
      <c r="S687" s="59"/>
    </row>
    <row r="688" customFormat="false" ht="75" hidden="false" customHeight="true" outlineLevel="0" collapsed="false">
      <c r="A688" s="53" t="s">
        <v>2632</v>
      </c>
      <c r="B688" s="64" t="n">
        <v>43112</v>
      </c>
      <c r="C688" s="184" t="s">
        <v>2633</v>
      </c>
      <c r="D688" s="53" t="s">
        <v>2634</v>
      </c>
      <c r="E688" s="53"/>
      <c r="F688" s="56" t="s">
        <v>24</v>
      </c>
      <c r="G688" s="53" t="s">
        <v>35</v>
      </c>
      <c r="H688" s="53" t="s">
        <v>2635</v>
      </c>
      <c r="I688" s="56" t="s">
        <v>84</v>
      </c>
      <c r="J688" s="184" t="s">
        <v>2636</v>
      </c>
      <c r="K688" s="64" t="n">
        <v>43368</v>
      </c>
      <c r="L688" s="64" t="n">
        <v>45194</v>
      </c>
      <c r="M688" s="88"/>
      <c r="N688" s="56" t="s">
        <v>47</v>
      </c>
      <c r="O688" s="59"/>
      <c r="P688" s="53" t="s">
        <v>221</v>
      </c>
      <c r="Q688" s="59"/>
      <c r="R688" s="59"/>
      <c r="S688" s="59"/>
    </row>
    <row r="689" customFormat="false" ht="114.75" hidden="false" customHeight="false" outlineLevel="0" collapsed="false">
      <c r="A689" s="297" t="s">
        <v>2637</v>
      </c>
      <c r="B689" s="298" t="n">
        <v>43299</v>
      </c>
      <c r="C689" s="352" t="s">
        <v>2638</v>
      </c>
      <c r="D689" s="297" t="s">
        <v>2639</v>
      </c>
      <c r="E689" s="297"/>
      <c r="F689" s="297" t="s">
        <v>24</v>
      </c>
      <c r="G689" s="297" t="s">
        <v>508</v>
      </c>
      <c r="H689" s="297" t="s">
        <v>508</v>
      </c>
      <c r="I689" s="297" t="s">
        <v>2640</v>
      </c>
      <c r="J689" s="353" t="s">
        <v>2641</v>
      </c>
      <c r="K689" s="298" t="n">
        <v>43314</v>
      </c>
      <c r="L689" s="298" t="n">
        <v>44045</v>
      </c>
      <c r="M689" s="354"/>
      <c r="N689" s="297" t="s">
        <v>47</v>
      </c>
      <c r="O689" s="301"/>
      <c r="P689" s="297" t="s">
        <v>214</v>
      </c>
      <c r="Q689" s="301"/>
      <c r="R689" s="48" t="n">
        <f aca="false">YEAR(K689)</f>
        <v>2018</v>
      </c>
      <c r="S689" s="102" t="n">
        <f aca="false">IF($F689="CO",SUMIFS($M:$M,$A:$A,$A689)/COUNTIFS($A:$A,$A689,$F:$F,"CO"),0)</f>
        <v>0</v>
      </c>
    </row>
    <row r="690" customFormat="false" ht="63.75" hidden="false" customHeight="false" outlineLevel="0" collapsed="false">
      <c r="A690" s="69" t="s">
        <v>2642</v>
      </c>
      <c r="B690" s="64" t="n">
        <v>42711</v>
      </c>
      <c r="C690" s="86" t="s">
        <v>2643</v>
      </c>
      <c r="D690" s="56" t="s">
        <v>2644</v>
      </c>
      <c r="E690" s="53"/>
      <c r="F690" s="56" t="s">
        <v>24</v>
      </c>
      <c r="G690" s="56" t="s">
        <v>73</v>
      </c>
      <c r="H690" s="87" t="s">
        <v>384</v>
      </c>
      <c r="I690" s="56" t="s">
        <v>27</v>
      </c>
      <c r="J690" s="79" t="s">
        <v>2365</v>
      </c>
      <c r="K690" s="64" t="n">
        <v>43091</v>
      </c>
      <c r="L690" s="64" t="n">
        <v>44917</v>
      </c>
      <c r="M690" s="88"/>
      <c r="N690" s="87" t="s">
        <v>47</v>
      </c>
      <c r="O690" s="59"/>
      <c r="P690" s="87" t="s">
        <v>97</v>
      </c>
      <c r="Q690" s="59"/>
      <c r="R690" s="66" t="n">
        <f aca="false">YEAR(K690)</f>
        <v>2017</v>
      </c>
      <c r="S690" s="124" t="n">
        <f aca="false">IF($F690="CO",SUMIFS($M:$M,$A:$A,$A690)/COUNTIFS($A:$A,$A690,$F:$F,"CO"),0)</f>
        <v>0</v>
      </c>
    </row>
    <row r="691" customFormat="false" ht="51" hidden="false" customHeight="false" outlineLevel="0" collapsed="false">
      <c r="A691" s="56" t="s">
        <v>2645</v>
      </c>
      <c r="B691" s="64" t="n">
        <v>43413</v>
      </c>
      <c r="C691" s="85" t="s">
        <v>2646</v>
      </c>
      <c r="D691" s="56" t="s">
        <v>2647</v>
      </c>
      <c r="E691" s="53"/>
      <c r="F691" s="56" t="s">
        <v>24</v>
      </c>
      <c r="G691" s="56" t="s">
        <v>35</v>
      </c>
      <c r="H691" s="87" t="s">
        <v>2648</v>
      </c>
      <c r="I691" s="56" t="s">
        <v>90</v>
      </c>
      <c r="J691" s="79" t="s">
        <v>2649</v>
      </c>
      <c r="K691" s="64" t="n">
        <v>43577</v>
      </c>
      <c r="L691" s="64" t="n">
        <v>45404</v>
      </c>
      <c r="M691" s="88"/>
      <c r="N691" s="56" t="s">
        <v>2650</v>
      </c>
      <c r="O691" s="59"/>
      <c r="P691" s="56" t="s">
        <v>214</v>
      </c>
      <c r="Q691" s="59"/>
      <c r="R691" s="53" t="n">
        <v>2019</v>
      </c>
      <c r="S691" s="59" t="n">
        <v>0</v>
      </c>
    </row>
    <row r="692" customFormat="false" ht="102" hidden="false" customHeight="false" outlineLevel="0" collapsed="false">
      <c r="A692" s="179" t="s">
        <v>2651</v>
      </c>
      <c r="B692" s="250" t="n">
        <v>44110</v>
      </c>
      <c r="C692" s="355" t="s">
        <v>2652</v>
      </c>
      <c r="D692" s="356" t="s">
        <v>2653</v>
      </c>
      <c r="E692" s="256"/>
      <c r="F692" s="170" t="s">
        <v>24</v>
      </c>
      <c r="G692" s="356" t="s">
        <v>35</v>
      </c>
      <c r="H692" s="357" t="s">
        <v>2239</v>
      </c>
      <c r="I692" s="179" t="s">
        <v>27</v>
      </c>
      <c r="J692" s="162" t="s">
        <v>46</v>
      </c>
      <c r="K692" s="250" t="n">
        <v>44204</v>
      </c>
      <c r="L692" s="250" t="n">
        <v>46030</v>
      </c>
      <c r="M692" s="358"/>
      <c r="N692" s="179" t="s">
        <v>47</v>
      </c>
      <c r="O692" s="256"/>
      <c r="P692" s="170" t="s">
        <v>97</v>
      </c>
      <c r="Q692" s="256"/>
      <c r="R692" s="53" t="n">
        <f aca="false">YEAR(K692)</f>
        <v>2021</v>
      </c>
      <c r="S692" s="54" t="n">
        <f aca="false">IF($F692="CO",SUMIFS($M:$M,$A:$A,$A692)/COUNTIFS($A:$A,$A692,$F:$F,"CO"),0)</f>
        <v>0</v>
      </c>
    </row>
    <row r="693" customFormat="false" ht="51" hidden="false" customHeight="false" outlineLevel="0" collapsed="false">
      <c r="A693" s="69" t="s">
        <v>2654</v>
      </c>
      <c r="B693" s="64" t="n">
        <v>44046</v>
      </c>
      <c r="C693" s="93" t="s">
        <v>2655</v>
      </c>
      <c r="D693" s="66" t="s">
        <v>2656</v>
      </c>
      <c r="E693" s="59"/>
      <c r="F693" s="69" t="s">
        <v>24</v>
      </c>
      <c r="G693" s="66" t="s">
        <v>51</v>
      </c>
      <c r="H693" s="81" t="s">
        <v>2657</v>
      </c>
      <c r="I693" s="69" t="s">
        <v>671</v>
      </c>
      <c r="J693" s="82" t="s">
        <v>2658</v>
      </c>
      <c r="K693" s="64" t="n">
        <v>44181</v>
      </c>
      <c r="L693" s="64" t="n">
        <v>45276</v>
      </c>
      <c r="M693" s="59"/>
      <c r="N693" s="69" t="s">
        <v>2659</v>
      </c>
      <c r="O693" s="59"/>
      <c r="P693" s="69" t="s">
        <v>30</v>
      </c>
      <c r="Q693" s="59"/>
      <c r="R693" s="48" t="n">
        <f aca="false">YEAR(K693)</f>
        <v>2020</v>
      </c>
      <c r="S693" s="102" t="n">
        <f aca="false">IF($F693="CO",SUMIFS($M:$M,$A:$A,$A693)/COUNTIFS($A:$A,$A693,$F:$F,"CO"),0)</f>
        <v>0</v>
      </c>
    </row>
    <row r="694" customFormat="false" ht="51" hidden="false" customHeight="true" outlineLevel="0" collapsed="false">
      <c r="A694" s="56" t="s">
        <v>2660</v>
      </c>
      <c r="B694" s="64" t="n">
        <v>43361</v>
      </c>
      <c r="C694" s="85" t="s">
        <v>2661</v>
      </c>
      <c r="D694" s="56" t="s">
        <v>2662</v>
      </c>
      <c r="E694" s="53"/>
      <c r="F694" s="56" t="s">
        <v>24</v>
      </c>
      <c r="G694" s="87" t="s">
        <v>2663</v>
      </c>
      <c r="H694" s="87" t="s">
        <v>1871</v>
      </c>
      <c r="I694" s="56" t="s">
        <v>84</v>
      </c>
      <c r="J694" s="94" t="s">
        <v>68</v>
      </c>
      <c r="K694" s="64" t="n">
        <v>43367</v>
      </c>
      <c r="L694" s="64" t="n">
        <v>45193</v>
      </c>
      <c r="M694" s="88"/>
      <c r="N694" s="56" t="s">
        <v>47</v>
      </c>
      <c r="O694" s="59"/>
      <c r="P694" s="56" t="s">
        <v>2222</v>
      </c>
      <c r="Q694" s="59"/>
      <c r="R694" s="53" t="n">
        <f aca="false">YEAR(K694)</f>
        <v>2018</v>
      </c>
      <c r="S694" s="54" t="n">
        <f aca="false">IF($F694="CO",SUMIFS($M:$M,$A:$A,$A694)/COUNTIFS($A:$A,$A694,$F:$F,"CO"),0)</f>
        <v>0</v>
      </c>
    </row>
    <row r="695" customFormat="false" ht="51" hidden="false" customHeight="true" outlineLevel="0" collapsed="false">
      <c r="A695" s="56" t="s">
        <v>2664</v>
      </c>
      <c r="B695" s="64" t="n">
        <v>43318</v>
      </c>
      <c r="C695" s="86" t="s">
        <v>2665</v>
      </c>
      <c r="D695" s="56" t="s">
        <v>2666</v>
      </c>
      <c r="E695" s="53"/>
      <c r="F695" s="56" t="s">
        <v>24</v>
      </c>
      <c r="G695" s="87" t="s">
        <v>2663</v>
      </c>
      <c r="H695" s="87" t="s">
        <v>2667</v>
      </c>
      <c r="I695" s="56" t="s">
        <v>84</v>
      </c>
      <c r="J695" s="94" t="s">
        <v>68</v>
      </c>
      <c r="K695" s="64" t="n">
        <v>43399</v>
      </c>
      <c r="L695" s="64" t="n">
        <v>44130</v>
      </c>
      <c r="M695" s="88"/>
      <c r="N695" s="56" t="s">
        <v>47</v>
      </c>
      <c r="O695" s="59"/>
      <c r="P695" s="56" t="s">
        <v>2222</v>
      </c>
      <c r="Q695" s="59"/>
      <c r="R695" s="53" t="n">
        <f aca="false">YEAR(K695)</f>
        <v>2018</v>
      </c>
      <c r="S695" s="54" t="n">
        <f aca="false">IF($F695="CO",SUMIFS($M:$M,$A:$A,$A695)/COUNTIFS($A:$A,$A695,$F:$F,"CO"),0)</f>
        <v>0</v>
      </c>
    </row>
    <row r="696" customFormat="false" ht="51" hidden="false" customHeight="true" outlineLevel="0" collapsed="false">
      <c r="A696" s="66" t="s">
        <v>2668</v>
      </c>
      <c r="B696" s="64" t="n">
        <v>42698</v>
      </c>
      <c r="C696" s="98" t="s">
        <v>2669</v>
      </c>
      <c r="D696" s="53" t="s">
        <v>2670</v>
      </c>
      <c r="E696" s="53"/>
      <c r="F696" s="53" t="s">
        <v>24</v>
      </c>
      <c r="G696" s="56" t="s">
        <v>59</v>
      </c>
      <c r="H696" s="87" t="s">
        <v>685</v>
      </c>
      <c r="I696" s="53" t="s">
        <v>27</v>
      </c>
      <c r="J696" s="94" t="s">
        <v>2671</v>
      </c>
      <c r="K696" s="64" t="n">
        <v>42730</v>
      </c>
      <c r="L696" s="64" t="n">
        <v>44556</v>
      </c>
      <c r="M696" s="88"/>
      <c r="N696" s="87" t="s">
        <v>47</v>
      </c>
      <c r="O696" s="59"/>
      <c r="P696" s="84" t="s">
        <v>40</v>
      </c>
      <c r="Q696" s="59"/>
      <c r="R696" s="59"/>
      <c r="S696" s="59"/>
    </row>
    <row r="697" customFormat="false" ht="51" hidden="false" customHeight="true" outlineLevel="0" collapsed="false">
      <c r="A697" s="197" t="s">
        <v>2672</v>
      </c>
      <c r="B697" s="64" t="n">
        <v>43854</v>
      </c>
      <c r="C697" s="98" t="s">
        <v>2673</v>
      </c>
      <c r="D697" s="69" t="s">
        <v>2674</v>
      </c>
      <c r="E697" s="59"/>
      <c r="F697" s="69" t="s">
        <v>24</v>
      </c>
      <c r="G697" s="69" t="s">
        <v>391</v>
      </c>
      <c r="H697" s="67" t="s">
        <v>2675</v>
      </c>
      <c r="I697" s="69" t="s">
        <v>61</v>
      </c>
      <c r="J697" s="121" t="s">
        <v>2676</v>
      </c>
      <c r="K697" s="64" t="n">
        <v>43880</v>
      </c>
      <c r="L697" s="64" t="n">
        <v>45707</v>
      </c>
      <c r="M697" s="65"/>
      <c r="N697" s="197" t="s">
        <v>231</v>
      </c>
      <c r="O697" s="59"/>
      <c r="P697" s="69" t="s">
        <v>97</v>
      </c>
      <c r="Q697" s="59"/>
      <c r="R697" s="59"/>
      <c r="S697" s="59"/>
    </row>
    <row r="698" customFormat="false" ht="51" hidden="false" customHeight="true" outlineLevel="0" collapsed="false">
      <c r="A698" s="53" t="s">
        <v>2677</v>
      </c>
      <c r="B698" s="64" t="n">
        <v>42412</v>
      </c>
      <c r="C698" s="83" t="s">
        <v>2678</v>
      </c>
      <c r="D698" s="53" t="s">
        <v>2679</v>
      </c>
      <c r="E698" s="53"/>
      <c r="F698" s="67" t="s">
        <v>24</v>
      </c>
      <c r="G698" s="53" t="s">
        <v>101</v>
      </c>
      <c r="H698" s="84" t="s">
        <v>865</v>
      </c>
      <c r="I698" s="53" t="s">
        <v>61</v>
      </c>
      <c r="J698" s="184" t="s">
        <v>2680</v>
      </c>
      <c r="K698" s="64" t="n">
        <v>42412</v>
      </c>
      <c r="L698" s="64" t="n">
        <v>44239</v>
      </c>
      <c r="M698" s="65"/>
      <c r="N698" s="67" t="s">
        <v>47</v>
      </c>
      <c r="O698" s="53"/>
      <c r="P698" s="84" t="s">
        <v>97</v>
      </c>
      <c r="Q698" s="53"/>
      <c r="R698" s="53" t="n">
        <f aca="false">YEAR(K698)</f>
        <v>2016</v>
      </c>
      <c r="S698" s="54" t="n">
        <f aca="false">IF($F698="CO",SUMIFS($M:$M,$A:$A,$A698)/COUNTIFS($A:$A,$A698,$F:$F,"CO"),0)</f>
        <v>0</v>
      </c>
    </row>
    <row r="699" customFormat="false" ht="38.25" hidden="false" customHeight="true" outlineLevel="0" collapsed="false">
      <c r="A699" s="56" t="s">
        <v>2681</v>
      </c>
      <c r="B699" s="64" t="n">
        <v>42447</v>
      </c>
      <c r="C699" s="85" t="s">
        <v>2682</v>
      </c>
      <c r="D699" s="56" t="s">
        <v>2683</v>
      </c>
      <c r="E699" s="53"/>
      <c r="F699" s="67" t="s">
        <v>24</v>
      </c>
      <c r="G699" s="56" t="s">
        <v>73</v>
      </c>
      <c r="H699" s="87" t="s">
        <v>2684</v>
      </c>
      <c r="I699" s="67" t="s">
        <v>27</v>
      </c>
      <c r="J699" s="94" t="s">
        <v>2685</v>
      </c>
      <c r="K699" s="64" t="n">
        <v>42459</v>
      </c>
      <c r="L699" s="64" t="n">
        <v>44285</v>
      </c>
      <c r="M699" s="88"/>
      <c r="N699" s="67" t="s">
        <v>47</v>
      </c>
      <c r="O699" s="53"/>
      <c r="P699" s="87" t="s">
        <v>97</v>
      </c>
      <c r="Q699" s="59"/>
      <c r="R699" s="53" t="n">
        <f aca="false">YEAR(K699)</f>
        <v>2016</v>
      </c>
      <c r="S699" s="54" t="n">
        <f aca="false">IF($F699="CO",SUMIFS($M:$M,$A:$A,$A699)/COUNTIFS($A:$A,$A699,$F:$F,"CO"),0)</f>
        <v>0</v>
      </c>
    </row>
    <row r="700" customFormat="false" ht="50.1" hidden="false" customHeight="true" outlineLevel="0" collapsed="false">
      <c r="A700" s="55" t="s">
        <v>2686</v>
      </c>
      <c r="B700" s="64" t="n">
        <v>44272</v>
      </c>
      <c r="C700" s="85" t="s">
        <v>2687</v>
      </c>
      <c r="D700" s="56" t="s">
        <v>2688</v>
      </c>
      <c r="E700" s="59"/>
      <c r="F700" s="69" t="s">
        <v>24</v>
      </c>
      <c r="G700" s="66" t="s">
        <v>1151</v>
      </c>
      <c r="H700" s="309" t="s">
        <v>2689</v>
      </c>
      <c r="I700" s="69" t="s">
        <v>61</v>
      </c>
      <c r="J700" s="63" t="s">
        <v>2690</v>
      </c>
      <c r="K700" s="64" t="n">
        <v>44400</v>
      </c>
      <c r="L700" s="64" t="n">
        <v>46226</v>
      </c>
      <c r="M700" s="65"/>
      <c r="N700" s="69" t="s">
        <v>47</v>
      </c>
      <c r="O700" s="59"/>
      <c r="P700" s="69" t="s">
        <v>97</v>
      </c>
      <c r="Q700" s="59"/>
      <c r="R700" s="59"/>
      <c r="S700" s="59"/>
    </row>
    <row r="701" customFormat="false" ht="102" hidden="false" customHeight="false" outlineLevel="0" collapsed="false">
      <c r="A701" s="56" t="s">
        <v>2691</v>
      </c>
      <c r="B701" s="113" t="n">
        <v>43418</v>
      </c>
      <c r="C701" s="359" t="s">
        <v>2692</v>
      </c>
      <c r="D701" s="92" t="s">
        <v>2693</v>
      </c>
      <c r="E701" s="59"/>
      <c r="F701" s="56" t="s">
        <v>24</v>
      </c>
      <c r="G701" s="92" t="s">
        <v>549</v>
      </c>
      <c r="H701" s="336" t="s">
        <v>229</v>
      </c>
      <c r="I701" s="92" t="s">
        <v>61</v>
      </c>
      <c r="J701" s="94" t="s">
        <v>2694</v>
      </c>
      <c r="K701" s="64" t="n">
        <v>43311</v>
      </c>
      <c r="L701" s="166" t="n">
        <v>44407</v>
      </c>
      <c r="M701" s="65"/>
      <c r="N701" s="67" t="s">
        <v>47</v>
      </c>
      <c r="O701" s="115"/>
      <c r="P701" s="92" t="s">
        <v>97</v>
      </c>
      <c r="Q701" s="59"/>
      <c r="R701" s="53" t="n">
        <f aca="false">YEAR(K701)</f>
        <v>2018</v>
      </c>
      <c r="S701" s="54" t="n">
        <f aca="false">IF($F701="CO",SUMIFS($M:$M,$A:$A,$A701)/COUNTIFS($A:$A,$A701,$F:$F,"CO"),0)</f>
        <v>0</v>
      </c>
    </row>
    <row r="702" customFormat="false" ht="25.5" hidden="false" customHeight="false" outlineLevel="0" collapsed="false">
      <c r="A702" s="69" t="s">
        <v>2695</v>
      </c>
      <c r="B702" s="64" t="n">
        <v>42821</v>
      </c>
      <c r="C702" s="86" t="s">
        <v>2696</v>
      </c>
      <c r="D702" s="66" t="s">
        <v>2697</v>
      </c>
      <c r="E702" s="59"/>
      <c r="F702" s="67" t="s">
        <v>24</v>
      </c>
      <c r="G702" s="81" t="s">
        <v>73</v>
      </c>
      <c r="H702" s="95" t="s">
        <v>2698</v>
      </c>
      <c r="I702" s="67" t="s">
        <v>61</v>
      </c>
      <c r="J702" s="94" t="s">
        <v>2699</v>
      </c>
      <c r="K702" s="64" t="n">
        <v>42863</v>
      </c>
      <c r="L702" s="64" t="n">
        <v>44689</v>
      </c>
      <c r="M702" s="65"/>
      <c r="N702" s="67" t="s">
        <v>47</v>
      </c>
      <c r="O702" s="59"/>
      <c r="P702" s="81" t="s">
        <v>97</v>
      </c>
      <c r="Q702" s="59"/>
      <c r="R702" s="53" t="n">
        <f aca="false">YEAR(K702)</f>
        <v>2017</v>
      </c>
      <c r="S702" s="54" t="n">
        <f aca="false">IF($F702="CO",SUMIFS($M:$M,$A:$A,$A702)/COUNTIFS($A:$A,$A702,$F:$F,"CO"),0)</f>
        <v>0</v>
      </c>
    </row>
    <row r="703" customFormat="false" ht="76.5" hidden="false" customHeight="false" outlineLevel="0" collapsed="false">
      <c r="A703" s="56" t="s">
        <v>2700</v>
      </c>
      <c r="B703" s="64" t="n">
        <v>43999</v>
      </c>
      <c r="C703" s="98" t="s">
        <v>2701</v>
      </c>
      <c r="D703" s="69" t="s">
        <v>2702</v>
      </c>
      <c r="E703" s="59"/>
      <c r="F703" s="66" t="s">
        <v>24</v>
      </c>
      <c r="G703" s="69" t="s">
        <v>363</v>
      </c>
      <c r="H703" s="67" t="s">
        <v>1580</v>
      </c>
      <c r="I703" s="69" t="s">
        <v>37</v>
      </c>
      <c r="J703" s="111" t="s">
        <v>2703</v>
      </c>
      <c r="K703" s="64" t="n">
        <v>44053</v>
      </c>
      <c r="L703" s="64" t="n">
        <v>44783</v>
      </c>
      <c r="M703" s="65"/>
      <c r="N703" s="69" t="s">
        <v>2704</v>
      </c>
      <c r="O703" s="59"/>
      <c r="P703" s="69" t="s">
        <v>221</v>
      </c>
      <c r="Q703" s="59"/>
      <c r="R703" s="53" t="n">
        <f aca="false">YEAR(K703)</f>
        <v>2020</v>
      </c>
      <c r="S703" s="54" t="n">
        <f aca="false">IF($F703="CO",SUMIFS($M:$M,$A:$A,$A703)/COUNTIFS($A:$A,$A703,$F:$F,"CO"),0)</f>
        <v>0</v>
      </c>
    </row>
    <row r="704" customFormat="false" ht="63.75" hidden="false" customHeight="false" outlineLevel="0" collapsed="false">
      <c r="A704" s="69" t="s">
        <v>2705</v>
      </c>
      <c r="B704" s="64" t="n">
        <v>42849</v>
      </c>
      <c r="C704" s="86" t="s">
        <v>2706</v>
      </c>
      <c r="D704" s="56" t="s">
        <v>2639</v>
      </c>
      <c r="E704" s="53"/>
      <c r="F704" s="56" t="s">
        <v>24</v>
      </c>
      <c r="G704" s="56" t="s">
        <v>66</v>
      </c>
      <c r="H704" s="87" t="s">
        <v>2707</v>
      </c>
      <c r="I704" s="53" t="s">
        <v>27</v>
      </c>
      <c r="J704" s="94" t="s">
        <v>68</v>
      </c>
      <c r="K704" s="64" t="n">
        <v>42859</v>
      </c>
      <c r="L704" s="71" t="n">
        <v>44685</v>
      </c>
      <c r="M704" s="65"/>
      <c r="N704" s="87" t="s">
        <v>47</v>
      </c>
      <c r="O704" s="53"/>
      <c r="P704" s="56" t="s">
        <v>2708</v>
      </c>
      <c r="Q704" s="53"/>
      <c r="R704" s="53" t="n">
        <f aca="false">YEAR(K704)</f>
        <v>2017</v>
      </c>
      <c r="S704" s="54" t="n">
        <f aca="false">IF($F704="CO",SUMIFS($M:$M,$A:$A,$A704)/COUNTIFS($A:$A,$A704,$F:$F,"CO"),0)</f>
        <v>0</v>
      </c>
    </row>
    <row r="705" customFormat="false" ht="127.5" hidden="false" customHeight="false" outlineLevel="0" collapsed="false">
      <c r="A705" s="55" t="s">
        <v>2709</v>
      </c>
      <c r="B705" s="64" t="n">
        <v>44377</v>
      </c>
      <c r="C705" s="90" t="s">
        <v>2710</v>
      </c>
      <c r="D705" s="56" t="s">
        <v>2711</v>
      </c>
      <c r="E705" s="59"/>
      <c r="F705" s="60" t="s">
        <v>24</v>
      </c>
      <c r="G705" s="60" t="s">
        <v>35</v>
      </c>
      <c r="H705" s="69" t="s">
        <v>441</v>
      </c>
      <c r="I705" s="62" t="s">
        <v>27</v>
      </c>
      <c r="J705" s="63" t="s">
        <v>2712</v>
      </c>
      <c r="K705" s="64" t="n">
        <v>44413</v>
      </c>
      <c r="L705" s="64" t="n">
        <v>46239</v>
      </c>
      <c r="M705" s="65"/>
      <c r="N705" s="69" t="s">
        <v>47</v>
      </c>
      <c r="O705" s="59"/>
      <c r="P705" s="60" t="s">
        <v>221</v>
      </c>
      <c r="Q705" s="59"/>
      <c r="R705" s="59"/>
      <c r="S705" s="59"/>
    </row>
    <row r="706" customFormat="false" ht="25.5" hidden="false" customHeight="false" outlineLevel="0" collapsed="false">
      <c r="A706" s="89" t="s">
        <v>2713</v>
      </c>
      <c r="B706" s="64" t="n">
        <v>44148</v>
      </c>
      <c r="C706" s="86" t="s">
        <v>2714</v>
      </c>
      <c r="D706" s="69" t="s">
        <v>2715</v>
      </c>
      <c r="E706" s="59"/>
      <c r="F706" s="69" t="s">
        <v>24</v>
      </c>
      <c r="G706" s="66" t="s">
        <v>35</v>
      </c>
      <c r="H706" s="67" t="s">
        <v>1681</v>
      </c>
      <c r="I706" s="67" t="s">
        <v>37</v>
      </c>
      <c r="J706" s="63" t="s">
        <v>2716</v>
      </c>
      <c r="K706" s="64" t="n">
        <v>44375</v>
      </c>
      <c r="L706" s="64" t="n">
        <v>44740</v>
      </c>
      <c r="M706" s="65"/>
      <c r="N706" s="55" t="s">
        <v>2717</v>
      </c>
      <c r="O706" s="59"/>
      <c r="P706" s="69" t="s">
        <v>221</v>
      </c>
      <c r="Q706" s="59"/>
      <c r="R706" s="59"/>
      <c r="S706" s="59"/>
    </row>
    <row r="707" customFormat="false" ht="51" hidden="false" customHeight="false" outlineLevel="0" collapsed="false">
      <c r="A707" s="112" t="s">
        <v>2718</v>
      </c>
      <c r="B707" s="360" t="n">
        <v>43259</v>
      </c>
      <c r="C707" s="114" t="s">
        <v>2719</v>
      </c>
      <c r="D707" s="112" t="s">
        <v>2702</v>
      </c>
      <c r="E707" s="361"/>
      <c r="F707" s="92" t="s">
        <v>24</v>
      </c>
      <c r="G707" s="112" t="s">
        <v>35</v>
      </c>
      <c r="H707" s="112" t="s">
        <v>441</v>
      </c>
      <c r="I707" s="112" t="s">
        <v>27</v>
      </c>
      <c r="J707" s="104" t="s">
        <v>2720</v>
      </c>
      <c r="K707" s="113" t="n">
        <v>43759</v>
      </c>
      <c r="L707" s="113" t="n">
        <v>45586</v>
      </c>
      <c r="M707" s="225"/>
      <c r="N707" s="112" t="s">
        <v>904</v>
      </c>
      <c r="O707" s="115"/>
      <c r="P707" s="112" t="s">
        <v>221</v>
      </c>
      <c r="Q707" s="56" t="s">
        <v>233</v>
      </c>
      <c r="R707" s="59"/>
      <c r="S707" s="59"/>
    </row>
    <row r="708" customFormat="false" ht="76.5" hidden="false" customHeight="false" outlineLevel="0" collapsed="false">
      <c r="A708" s="53" t="s">
        <v>2721</v>
      </c>
      <c r="B708" s="64" t="n">
        <v>42412</v>
      </c>
      <c r="C708" s="79" t="s">
        <v>2722</v>
      </c>
      <c r="D708" s="53" t="s">
        <v>2723</v>
      </c>
      <c r="E708" s="53"/>
      <c r="F708" s="69" t="s">
        <v>24</v>
      </c>
      <c r="G708" s="53" t="s">
        <v>629</v>
      </c>
      <c r="H708" s="53" t="s">
        <v>2724</v>
      </c>
      <c r="I708" s="69" t="s">
        <v>27</v>
      </c>
      <c r="J708" s="94" t="s">
        <v>2725</v>
      </c>
      <c r="K708" s="64" t="n">
        <v>42417</v>
      </c>
      <c r="L708" s="64" t="n">
        <v>44244</v>
      </c>
      <c r="M708" s="65"/>
      <c r="N708" s="87" t="s">
        <v>47</v>
      </c>
      <c r="O708" s="53"/>
      <c r="P708" s="84" t="s">
        <v>221</v>
      </c>
      <c r="Q708" s="53"/>
      <c r="R708" s="53" t="n">
        <f aca="false">YEAR(K708)</f>
        <v>2016</v>
      </c>
      <c r="S708" s="54" t="n">
        <f aca="false">IF($F708="CO",SUMIFS($M:$M,$A:$A,$A708)/COUNTIFS($A:$A,$A708,$F:$F,"CO"),0)</f>
        <v>0</v>
      </c>
    </row>
    <row r="709" customFormat="false" ht="140.25" hidden="false" customHeight="false" outlineLevel="0" collapsed="false">
      <c r="A709" s="179" t="s">
        <v>2726</v>
      </c>
      <c r="B709" s="250" t="n">
        <v>43416</v>
      </c>
      <c r="C709" s="362" t="s">
        <v>2727</v>
      </c>
      <c r="D709" s="179" t="s">
        <v>2728</v>
      </c>
      <c r="E709" s="252"/>
      <c r="F709" s="179" t="s">
        <v>24</v>
      </c>
      <c r="G709" s="179" t="s">
        <v>35</v>
      </c>
      <c r="H709" s="255" t="s">
        <v>441</v>
      </c>
      <c r="I709" s="179" t="s">
        <v>84</v>
      </c>
      <c r="J709" s="363" t="s">
        <v>2729</v>
      </c>
      <c r="K709" s="250" t="n">
        <v>43431</v>
      </c>
      <c r="L709" s="250" t="n">
        <v>45257</v>
      </c>
      <c r="M709" s="254"/>
      <c r="N709" s="179" t="s">
        <v>47</v>
      </c>
      <c r="O709" s="256"/>
      <c r="P709" s="357" t="s">
        <v>221</v>
      </c>
      <c r="Q709" s="59"/>
      <c r="R709" s="66" t="n">
        <f aca="false">YEAR(K709)</f>
        <v>2018</v>
      </c>
      <c r="S709" s="54" t="n">
        <f aca="false">IF($F709="CO",SUMIFS($M:$M,$A:$A,$A709)/COUNTIFS($A:$A,$A709,$F:$F,"CO"),0)</f>
        <v>0</v>
      </c>
    </row>
    <row r="710" customFormat="false" ht="127.5" hidden="false" customHeight="false" outlineLevel="0" collapsed="false">
      <c r="A710" s="364" t="s">
        <v>2730</v>
      </c>
      <c r="B710" s="365" t="n">
        <v>43563</v>
      </c>
      <c r="C710" s="366" t="s">
        <v>2731</v>
      </c>
      <c r="D710" s="364" t="s">
        <v>2732</v>
      </c>
      <c r="E710" s="127"/>
      <c r="F710" s="364" t="s">
        <v>24</v>
      </c>
      <c r="G710" s="367" t="s">
        <v>2168</v>
      </c>
      <c r="H710" s="368" t="s">
        <v>2568</v>
      </c>
      <c r="I710" s="367" t="s">
        <v>90</v>
      </c>
      <c r="J710" s="369" t="s">
        <v>2733</v>
      </c>
      <c r="K710" s="365" t="n">
        <v>43601</v>
      </c>
      <c r="L710" s="365" t="n">
        <v>43967</v>
      </c>
      <c r="M710" s="370"/>
      <c r="N710" s="368" t="s">
        <v>2568</v>
      </c>
      <c r="O710" s="371"/>
      <c r="P710" s="364" t="s">
        <v>221</v>
      </c>
      <c r="Q710" s="134"/>
      <c r="R710" s="53" t="n">
        <f aca="false">YEAR(K710)</f>
        <v>2019</v>
      </c>
      <c r="S710" s="54" t="n">
        <f aca="false">IF($F710="CO",SUMIFS($M:$M,$A:$A,$A710)/COUNTIFS($A:$A,$A710,$F:$F,"CO"),0)</f>
        <v>0</v>
      </c>
    </row>
    <row r="711" customFormat="false" ht="63.75" hidden="false" customHeight="false" outlineLevel="0" collapsed="false">
      <c r="A711" s="364" t="s">
        <v>2730</v>
      </c>
      <c r="B711" s="365" t="n">
        <v>43563</v>
      </c>
      <c r="C711" s="366" t="s">
        <v>2731</v>
      </c>
      <c r="D711" s="364" t="s">
        <v>2732</v>
      </c>
      <c r="E711" s="127"/>
      <c r="F711" s="364" t="s">
        <v>518</v>
      </c>
      <c r="G711" s="367" t="s">
        <v>2168</v>
      </c>
      <c r="H711" s="368" t="s">
        <v>2568</v>
      </c>
      <c r="I711" s="367" t="s">
        <v>90</v>
      </c>
      <c r="J711" s="372" t="s">
        <v>2734</v>
      </c>
      <c r="K711" s="128" t="s">
        <v>2735</v>
      </c>
      <c r="L711" s="128" t="n">
        <v>44331</v>
      </c>
      <c r="M711" s="373"/>
      <c r="N711" s="368" t="s">
        <v>2568</v>
      </c>
      <c r="O711" s="371"/>
      <c r="P711" s="364" t="s">
        <v>221</v>
      </c>
      <c r="Q711" s="134"/>
      <c r="R711" s="53" t="e">
        <f aca="false">YEAR(K711)</f>
        <v>#VALUE!</v>
      </c>
      <c r="S711" s="54" t="n">
        <f aca="false">IF($F711="CO",SUMIFS($M:$M,$A:$A,$A711)/COUNTIFS($A:$A,$A711,$F:$F,"CO"),0)</f>
        <v>0</v>
      </c>
    </row>
    <row r="712" customFormat="false" ht="51" hidden="false" customHeight="false" outlineLevel="0" collapsed="false">
      <c r="A712" s="56" t="s">
        <v>2736</v>
      </c>
      <c r="B712" s="64" t="n">
        <v>43493</v>
      </c>
      <c r="C712" s="79" t="s">
        <v>2737</v>
      </c>
      <c r="D712" s="56" t="s">
        <v>2738</v>
      </c>
      <c r="E712" s="59"/>
      <c r="F712" s="53" t="s">
        <v>24</v>
      </c>
      <c r="G712" s="53" t="s">
        <v>850</v>
      </c>
      <c r="H712" s="53" t="s">
        <v>2739</v>
      </c>
      <c r="I712" s="53" t="s">
        <v>37</v>
      </c>
      <c r="J712" s="121" t="s">
        <v>2740</v>
      </c>
      <c r="K712" s="64" t="n">
        <v>43714</v>
      </c>
      <c r="L712" s="64" t="n">
        <v>45541</v>
      </c>
      <c r="M712" s="65"/>
      <c r="N712" s="66" t="s">
        <v>2741</v>
      </c>
      <c r="O712" s="59"/>
      <c r="P712" s="53" t="s">
        <v>55</v>
      </c>
      <c r="Q712" s="59"/>
      <c r="R712" s="53" t="n">
        <f aca="false">YEAR(K712)</f>
        <v>2019</v>
      </c>
      <c r="S712" s="54" t="n">
        <f aca="false">IF($F712="CO",SUMIFS($M:$M,$A:$A,$A712)/COUNTIFS($A:$A,$A712,$F:$F,"CO"),0)</f>
        <v>0</v>
      </c>
    </row>
    <row r="713" customFormat="false" ht="140.25" hidden="false" customHeight="true" outlineLevel="0" collapsed="false">
      <c r="A713" s="154" t="s">
        <v>2713</v>
      </c>
      <c r="B713" s="155" t="n">
        <v>44148</v>
      </c>
      <c r="C713" s="374" t="s">
        <v>2742</v>
      </c>
      <c r="D713" s="157" t="s">
        <v>2715</v>
      </c>
      <c r="E713" s="158"/>
      <c r="F713" s="60" t="s">
        <v>24</v>
      </c>
      <c r="G713" s="60" t="s">
        <v>35</v>
      </c>
      <c r="H713" s="62" t="s">
        <v>1681</v>
      </c>
      <c r="I713" s="62" t="s">
        <v>37</v>
      </c>
      <c r="J713" s="160" t="s">
        <v>2716</v>
      </c>
      <c r="K713" s="155" t="n">
        <v>44375</v>
      </c>
      <c r="L713" s="155" t="n">
        <v>44740</v>
      </c>
      <c r="M713" s="157"/>
      <c r="N713" s="159" t="s">
        <v>2743</v>
      </c>
      <c r="O713" s="158"/>
      <c r="P713" s="60" t="s">
        <v>221</v>
      </c>
      <c r="Q713" s="158"/>
      <c r="R713" s="158"/>
      <c r="S713" s="59"/>
    </row>
    <row r="714" customFormat="false" ht="38.25" hidden="false" customHeight="false" outlineLevel="0" collapsed="false">
      <c r="A714" s="56" t="s">
        <v>2744</v>
      </c>
      <c r="B714" s="64" t="n">
        <v>44042</v>
      </c>
      <c r="C714" s="98" t="s">
        <v>2745</v>
      </c>
      <c r="D714" s="69" t="s">
        <v>2746</v>
      </c>
      <c r="E714" s="59"/>
      <c r="F714" s="69" t="s">
        <v>24</v>
      </c>
      <c r="G714" s="66" t="s">
        <v>73</v>
      </c>
      <c r="H714" s="81" t="s">
        <v>2747</v>
      </c>
      <c r="I714" s="69" t="s">
        <v>37</v>
      </c>
      <c r="J714" s="121" t="s">
        <v>2748</v>
      </c>
      <c r="K714" s="64" t="n">
        <v>44145</v>
      </c>
      <c r="L714" s="64" t="n">
        <v>44875</v>
      </c>
      <c r="M714" s="65"/>
      <c r="N714" s="69" t="s">
        <v>2749</v>
      </c>
      <c r="O714" s="59"/>
      <c r="P714" s="69" t="s">
        <v>221</v>
      </c>
      <c r="Q714" s="59"/>
      <c r="R714" s="53" t="n">
        <v>2019</v>
      </c>
      <c r="S714" s="59"/>
    </row>
    <row r="715" customFormat="false" ht="25.5" hidden="false" customHeight="false" outlineLevel="0" collapsed="false">
      <c r="A715" s="45" t="s">
        <v>2750</v>
      </c>
      <c r="B715" s="375" t="n">
        <v>43175</v>
      </c>
      <c r="C715" s="238" t="s">
        <v>2751</v>
      </c>
      <c r="D715" s="45" t="s">
        <v>2752</v>
      </c>
      <c r="E715" s="48"/>
      <c r="F715" s="45" t="s">
        <v>24</v>
      </c>
      <c r="G715" s="49" t="s">
        <v>82</v>
      </c>
      <c r="H715" s="49" t="s">
        <v>2753</v>
      </c>
      <c r="I715" s="45" t="s">
        <v>2754</v>
      </c>
      <c r="J715" s="50" t="s">
        <v>2755</v>
      </c>
      <c r="K715" s="46" t="n">
        <v>43256</v>
      </c>
      <c r="L715" s="46" t="n">
        <v>43774</v>
      </c>
      <c r="M715" s="51"/>
      <c r="N715" s="45" t="s">
        <v>2756</v>
      </c>
      <c r="O715" s="52"/>
      <c r="P715" s="45" t="s">
        <v>214</v>
      </c>
      <c r="Q715" s="52"/>
      <c r="R715" s="59"/>
      <c r="S715" s="54" t="n">
        <f aca="false">IF($F715="CO",SUMIFS($M:$M,$A:$A,$A715)/COUNTIFS($A:$A,$A715,$F:$F,"CO"),0)</f>
        <v>0</v>
      </c>
    </row>
    <row r="716" customFormat="false" ht="25.5" hidden="false" customHeight="false" outlineLevel="0" collapsed="false">
      <c r="A716" s="376" t="s">
        <v>2750</v>
      </c>
      <c r="B716" s="377" t="n">
        <v>43175</v>
      </c>
      <c r="C716" s="378" t="s">
        <v>2751</v>
      </c>
      <c r="D716" s="376" t="s">
        <v>2752</v>
      </c>
      <c r="E716" s="379"/>
      <c r="F716" s="376" t="s">
        <v>518</v>
      </c>
      <c r="G716" s="380" t="s">
        <v>82</v>
      </c>
      <c r="H716" s="380" t="s">
        <v>2753</v>
      </c>
      <c r="I716" s="376" t="s">
        <v>2754</v>
      </c>
      <c r="J716" s="381" t="s">
        <v>2757</v>
      </c>
      <c r="K716" s="312" t="n">
        <v>43801</v>
      </c>
      <c r="L716" s="312" t="n">
        <v>43899</v>
      </c>
      <c r="M716" s="382"/>
      <c r="N716" s="376" t="s">
        <v>2756</v>
      </c>
      <c r="O716" s="383"/>
      <c r="P716" s="376" t="s">
        <v>214</v>
      </c>
      <c r="Q716" s="52"/>
      <c r="R716" s="59"/>
      <c r="S716" s="54"/>
    </row>
    <row r="717" customFormat="false" ht="153.75" hidden="false" customHeight="false" outlineLevel="0" collapsed="false">
      <c r="A717" s="45" t="s">
        <v>2758</v>
      </c>
      <c r="B717" s="375" t="n">
        <v>43333</v>
      </c>
      <c r="C717" s="306" t="s">
        <v>2759</v>
      </c>
      <c r="D717" s="45" t="s">
        <v>2752</v>
      </c>
      <c r="E717" s="48"/>
      <c r="F717" s="45" t="s">
        <v>24</v>
      </c>
      <c r="G717" s="49" t="s">
        <v>850</v>
      </c>
      <c r="H717" s="49" t="s">
        <v>850</v>
      </c>
      <c r="I717" s="45" t="s">
        <v>37</v>
      </c>
      <c r="J717" s="50" t="s">
        <v>2760</v>
      </c>
      <c r="K717" s="46" t="n">
        <v>43313</v>
      </c>
      <c r="L717" s="46" t="n">
        <v>43497</v>
      </c>
      <c r="M717" s="51"/>
      <c r="N717" s="45" t="s">
        <v>2756</v>
      </c>
      <c r="O717" s="52"/>
      <c r="P717" s="45" t="s">
        <v>214</v>
      </c>
      <c r="Q717" s="52"/>
      <c r="R717" s="59"/>
      <c r="S717" s="59"/>
    </row>
    <row r="718" customFormat="false" ht="153.75" hidden="false" customHeight="false" outlineLevel="0" collapsed="false">
      <c r="A718" s="55" t="s">
        <v>2761</v>
      </c>
      <c r="B718" s="64" t="n">
        <v>44134</v>
      </c>
      <c r="C718" s="57" t="s">
        <v>2762</v>
      </c>
      <c r="D718" s="56" t="s">
        <v>2752</v>
      </c>
      <c r="E718" s="59"/>
      <c r="F718" s="69" t="s">
        <v>24</v>
      </c>
      <c r="G718" s="66" t="s">
        <v>363</v>
      </c>
      <c r="H718" s="81" t="s">
        <v>568</v>
      </c>
      <c r="I718" s="67" t="s">
        <v>671</v>
      </c>
      <c r="J718" s="63" t="s">
        <v>2763</v>
      </c>
      <c r="K718" s="64" t="n">
        <v>44280</v>
      </c>
      <c r="L718" s="64" t="n">
        <v>45376</v>
      </c>
      <c r="M718" s="65"/>
      <c r="N718" s="69" t="s">
        <v>2764</v>
      </c>
      <c r="O718" s="59"/>
      <c r="P718" s="69" t="s">
        <v>221</v>
      </c>
      <c r="Q718" s="59"/>
      <c r="R718" s="59"/>
      <c r="S718" s="59"/>
    </row>
    <row r="719" customFormat="false" ht="75" hidden="false" customHeight="true" outlineLevel="0" collapsed="false">
      <c r="A719" s="45" t="s">
        <v>2765</v>
      </c>
      <c r="B719" s="46" t="n">
        <v>42923</v>
      </c>
      <c r="C719" s="306" t="s">
        <v>2766</v>
      </c>
      <c r="D719" s="45" t="s">
        <v>2752</v>
      </c>
      <c r="E719" s="48"/>
      <c r="F719" s="48" t="s">
        <v>24</v>
      </c>
      <c r="G719" s="45" t="s">
        <v>2704</v>
      </c>
      <c r="H719" s="45" t="s">
        <v>2704</v>
      </c>
      <c r="I719" s="45" t="s">
        <v>37</v>
      </c>
      <c r="J719" s="238" t="s">
        <v>2767</v>
      </c>
      <c r="K719" s="46" t="n">
        <v>43095</v>
      </c>
      <c r="L719" s="46" t="n">
        <v>43460</v>
      </c>
      <c r="M719" s="147"/>
      <c r="N719" s="45" t="s">
        <v>2704</v>
      </c>
      <c r="O719" s="48"/>
      <c r="P719" s="45" t="s">
        <v>214</v>
      </c>
      <c r="Q719" s="52"/>
      <c r="R719" s="53" t="n">
        <f aca="false">YEAR(K719)</f>
        <v>2017</v>
      </c>
      <c r="S719" s="54" t="n">
        <f aca="false">IF($F719="CO",SUMIFS($M:$M,$A:$A,$A719)/COUNTIFS($A:$A,$A719,$F:$F,"CO"),0)</f>
        <v>0</v>
      </c>
    </row>
    <row r="720" customFormat="false" ht="25.5" hidden="false" customHeight="false" outlineLevel="0" collapsed="false">
      <c r="A720" s="45" t="s">
        <v>2765</v>
      </c>
      <c r="B720" s="46" t="n">
        <v>42923</v>
      </c>
      <c r="C720" s="238" t="s">
        <v>2766</v>
      </c>
      <c r="D720" s="45" t="s">
        <v>2752</v>
      </c>
      <c r="E720" s="48"/>
      <c r="F720" s="45" t="s">
        <v>518</v>
      </c>
      <c r="G720" s="45" t="s">
        <v>2704</v>
      </c>
      <c r="H720" s="45" t="s">
        <v>2704</v>
      </c>
      <c r="I720" s="45" t="s">
        <v>37</v>
      </c>
      <c r="J720" s="238" t="s">
        <v>2768</v>
      </c>
      <c r="K720" s="46" t="n">
        <v>43510</v>
      </c>
      <c r="L720" s="46" t="n">
        <v>43875</v>
      </c>
      <c r="M720" s="147"/>
      <c r="N720" s="45" t="s">
        <v>2704</v>
      </c>
      <c r="O720" s="48"/>
      <c r="P720" s="45" t="s">
        <v>214</v>
      </c>
      <c r="Q720" s="52"/>
      <c r="R720" s="53" t="n">
        <f aca="false">YEAR(K720)</f>
        <v>2019</v>
      </c>
      <c r="S720" s="54" t="n">
        <f aca="false">IF($F720="CO",SUMIFS($M:$M,$A:$A,$A720)/COUNTIFS($A:$A,$A720,$F:$F,"CO"),0)</f>
        <v>0</v>
      </c>
    </row>
    <row r="721" customFormat="false" ht="51" hidden="false" customHeight="false" outlineLevel="0" collapsed="false">
      <c r="A721" s="66" t="s">
        <v>2769</v>
      </c>
      <c r="B721" s="64" t="n">
        <v>42614</v>
      </c>
      <c r="C721" s="98" t="s">
        <v>2770</v>
      </c>
      <c r="D721" s="53" t="s">
        <v>2771</v>
      </c>
      <c r="E721" s="53"/>
      <c r="F721" s="67" t="s">
        <v>24</v>
      </c>
      <c r="G721" s="56" t="s">
        <v>2772</v>
      </c>
      <c r="H721" s="87" t="s">
        <v>2773</v>
      </c>
      <c r="I721" s="67" t="s">
        <v>27</v>
      </c>
      <c r="J721" s="261" t="s">
        <v>2774</v>
      </c>
      <c r="K721" s="64" t="n">
        <v>42656</v>
      </c>
      <c r="L721" s="64" t="n">
        <v>44482</v>
      </c>
      <c r="M721" s="88"/>
      <c r="N721" s="67" t="s">
        <v>47</v>
      </c>
      <c r="O721" s="59"/>
      <c r="P721" s="84" t="s">
        <v>221</v>
      </c>
      <c r="Q721" s="59"/>
      <c r="R721" s="59"/>
      <c r="S721" s="59"/>
    </row>
    <row r="722" customFormat="false" ht="76.5" hidden="false" customHeight="false" outlineLevel="0" collapsed="false">
      <c r="A722" s="70" t="s">
        <v>2775</v>
      </c>
      <c r="B722" s="71" t="n">
        <v>44020</v>
      </c>
      <c r="C722" s="72" t="s">
        <v>2776</v>
      </c>
      <c r="D722" s="66" t="s">
        <v>2639</v>
      </c>
      <c r="E722" s="73"/>
      <c r="F722" s="69" t="s">
        <v>24</v>
      </c>
      <c r="G722" s="66" t="s">
        <v>73</v>
      </c>
      <c r="H722" s="81" t="s">
        <v>2747</v>
      </c>
      <c r="I722" s="81" t="s">
        <v>37</v>
      </c>
      <c r="J722" s="195" t="s">
        <v>2777</v>
      </c>
      <c r="K722" s="71" t="n">
        <v>44230</v>
      </c>
      <c r="L722" s="71" t="n">
        <v>46056</v>
      </c>
      <c r="M722" s="73"/>
      <c r="N722" s="273" t="s">
        <v>2778</v>
      </c>
      <c r="O722" s="73"/>
      <c r="P722" s="69" t="s">
        <v>221</v>
      </c>
      <c r="Q722" s="73"/>
      <c r="R722" s="66" t="n">
        <f aca="false">YEAR(K722)</f>
        <v>2021</v>
      </c>
      <c r="S722" s="124" t="n">
        <f aca="false">IF($F722="CO",SUMIFS($M:$M,$A:$A,$A722)/COUNTIFS($A:$A,$A722,$F:$F,"CO"),0)</f>
        <v>0</v>
      </c>
    </row>
    <row r="723" customFormat="false" ht="51" hidden="false" customHeight="false" outlineLevel="0" collapsed="false">
      <c r="A723" s="112" t="s">
        <v>2779</v>
      </c>
      <c r="B723" s="113" t="n">
        <v>43270</v>
      </c>
      <c r="C723" s="384" t="s">
        <v>2780</v>
      </c>
      <c r="D723" s="119" t="s">
        <v>2781</v>
      </c>
      <c r="E723" s="131"/>
      <c r="F723" s="67" t="s">
        <v>24</v>
      </c>
      <c r="G723" s="119" t="s">
        <v>1088</v>
      </c>
      <c r="H723" s="119" t="s">
        <v>2782</v>
      </c>
      <c r="I723" s="119" t="s">
        <v>90</v>
      </c>
      <c r="J723" s="384" t="s">
        <v>2783</v>
      </c>
      <c r="K723" s="385" t="n">
        <v>43290</v>
      </c>
      <c r="L723" s="113" t="n">
        <v>45116</v>
      </c>
      <c r="M723" s="373"/>
      <c r="N723" s="119" t="s">
        <v>508</v>
      </c>
      <c r="O723" s="134"/>
      <c r="P723" s="131" t="s">
        <v>221</v>
      </c>
      <c r="Q723" s="134"/>
      <c r="R723" s="66" t="n">
        <f aca="false">YEAR(K723)</f>
        <v>2018</v>
      </c>
      <c r="S723" s="124" t="n">
        <f aca="false">IF($F723="CO",SUMIFS($M:$M,$A:$A,$A723)/COUNTIFS($A:$A,$A723,$F:$F,"CO"),0)</f>
        <v>0</v>
      </c>
    </row>
    <row r="724" customFormat="false" ht="51" hidden="false" customHeight="false" outlineLevel="0" collapsed="false">
      <c r="A724" s="55" t="s">
        <v>2784</v>
      </c>
      <c r="B724" s="64" t="n">
        <v>43887</v>
      </c>
      <c r="C724" s="79" t="s">
        <v>2785</v>
      </c>
      <c r="D724" s="56" t="s">
        <v>2781</v>
      </c>
      <c r="E724" s="59"/>
      <c r="F724" s="69" t="s">
        <v>24</v>
      </c>
      <c r="G724" s="66" t="s">
        <v>25</v>
      </c>
      <c r="H724" s="67" t="s">
        <v>2786</v>
      </c>
      <c r="I724" s="67" t="s">
        <v>2787</v>
      </c>
      <c r="J724" s="111" t="s">
        <v>2788</v>
      </c>
      <c r="K724" s="64" t="n">
        <v>44084</v>
      </c>
      <c r="L724" s="64" t="n">
        <v>44449</v>
      </c>
      <c r="M724" s="65"/>
      <c r="N724" s="69" t="s">
        <v>2704</v>
      </c>
      <c r="O724" s="59"/>
      <c r="P724" s="69" t="s">
        <v>1644</v>
      </c>
      <c r="Q724" s="59"/>
      <c r="R724" s="59"/>
      <c r="S724" s="59"/>
    </row>
    <row r="725" customFormat="false" ht="51" hidden="false" customHeight="false" outlineLevel="0" collapsed="false">
      <c r="A725" s="56" t="s">
        <v>2789</v>
      </c>
      <c r="B725" s="64" t="n">
        <v>43013</v>
      </c>
      <c r="C725" s="85" t="s">
        <v>2790</v>
      </c>
      <c r="D725" s="56" t="s">
        <v>2752</v>
      </c>
      <c r="E725" s="53"/>
      <c r="F725" s="67" t="s">
        <v>24</v>
      </c>
      <c r="G725" s="56" t="s">
        <v>2791</v>
      </c>
      <c r="H725" s="87" t="s">
        <v>2792</v>
      </c>
      <c r="I725" s="56" t="s">
        <v>37</v>
      </c>
      <c r="J725" s="63" t="s">
        <v>2793</v>
      </c>
      <c r="K725" s="64" t="n">
        <v>43284</v>
      </c>
      <c r="L725" s="64" t="n">
        <v>44015</v>
      </c>
      <c r="M725" s="88"/>
      <c r="N725" s="87" t="s">
        <v>2794</v>
      </c>
      <c r="O725" s="59"/>
      <c r="P725" s="84" t="s">
        <v>221</v>
      </c>
      <c r="Q725" s="59"/>
      <c r="R725" s="53" t="n">
        <v>2019</v>
      </c>
      <c r="S725" s="54" t="n">
        <f aca="false">IF($F725="CO",SUMIFS($M:$M,$A:$A,$A725)/COUNTIFS($A:$A,$A725,$F:$F,"CO"),0)</f>
        <v>0</v>
      </c>
    </row>
    <row r="726" customFormat="false" ht="102" hidden="false" customHeight="false" outlineLevel="0" collapsed="false">
      <c r="A726" s="56" t="s">
        <v>2795</v>
      </c>
      <c r="B726" s="64" t="n">
        <v>43327</v>
      </c>
      <c r="C726" s="85" t="s">
        <v>2790</v>
      </c>
      <c r="D726" s="56" t="s">
        <v>2752</v>
      </c>
      <c r="E726" s="53"/>
      <c r="F726" s="67" t="s">
        <v>24</v>
      </c>
      <c r="G726" s="56" t="s">
        <v>35</v>
      </c>
      <c r="H726" s="56" t="s">
        <v>2796</v>
      </c>
      <c r="I726" s="56" t="s">
        <v>2797</v>
      </c>
      <c r="J726" s="63" t="s">
        <v>2798</v>
      </c>
      <c r="K726" s="64" t="n">
        <v>43439</v>
      </c>
      <c r="L726" s="64" t="n">
        <v>45265</v>
      </c>
      <c r="M726" s="88"/>
      <c r="N726" s="87" t="s">
        <v>2799</v>
      </c>
      <c r="O726" s="59"/>
      <c r="P726" s="56" t="s">
        <v>214</v>
      </c>
      <c r="Q726" s="73"/>
      <c r="R726" s="53" t="n">
        <f aca="false">YEAR(K726)</f>
        <v>2018</v>
      </c>
      <c r="S726" s="54" t="n">
        <f aca="false">IF($F726="CO",SUMIFS($M:$M,$A:$A,$A726)/COUNTIFS($A:$A,$A726,$F:$F,"CO"),0)</f>
        <v>0</v>
      </c>
    </row>
    <row r="727" customFormat="false" ht="114.75" hidden="false" customHeight="false" outlineLevel="0" collapsed="false">
      <c r="A727" s="386" t="s">
        <v>2800</v>
      </c>
      <c r="B727" s="387" t="n">
        <v>41025</v>
      </c>
      <c r="C727" s="294" t="s">
        <v>2801</v>
      </c>
      <c r="D727" s="295" t="s">
        <v>2752</v>
      </c>
      <c r="E727" s="388"/>
      <c r="F727" s="295" t="s">
        <v>2802</v>
      </c>
      <c r="G727" s="295" t="s">
        <v>363</v>
      </c>
      <c r="H727" s="295" t="s">
        <v>2803</v>
      </c>
      <c r="I727" s="295" t="s">
        <v>1021</v>
      </c>
      <c r="J727" s="294" t="s">
        <v>2804</v>
      </c>
      <c r="K727" s="389" t="n">
        <v>42884</v>
      </c>
      <c r="L727" s="46" t="n">
        <v>43056</v>
      </c>
      <c r="M727" s="147"/>
      <c r="N727" s="295" t="s">
        <v>2805</v>
      </c>
      <c r="O727" s="48"/>
      <c r="P727" s="48" t="s">
        <v>214</v>
      </c>
      <c r="Q727" s="48"/>
      <c r="R727" s="53" t="n">
        <f aca="false">YEAR(K727)</f>
        <v>2017</v>
      </c>
      <c r="S727" s="54" t="n">
        <f aca="false">IF($F727="CO",SUMIFS($M:$M,$A:$A,$A727)/COUNTIFS($A:$A,$A727,$F:$F,"CO"),0)</f>
        <v>0</v>
      </c>
    </row>
    <row r="728" customFormat="false" ht="51" hidden="false" customHeight="false" outlineLevel="0" collapsed="false">
      <c r="A728" s="49" t="s">
        <v>2800</v>
      </c>
      <c r="B728" s="390" t="n">
        <v>41025</v>
      </c>
      <c r="C728" s="313" t="s">
        <v>2801</v>
      </c>
      <c r="D728" s="48" t="s">
        <v>2752</v>
      </c>
      <c r="E728" s="48"/>
      <c r="F728" s="48" t="s">
        <v>24</v>
      </c>
      <c r="G728" s="49" t="s">
        <v>66</v>
      </c>
      <c r="H728" s="188" t="s">
        <v>2806</v>
      </c>
      <c r="I728" s="390" t="s">
        <v>996</v>
      </c>
      <c r="J728" s="189" t="s">
        <v>2807</v>
      </c>
      <c r="K728" s="188" t="n">
        <v>41095</v>
      </c>
      <c r="L728" s="188" t="n">
        <v>42921</v>
      </c>
      <c r="M728" s="147"/>
      <c r="N728" s="49" t="s">
        <v>2808</v>
      </c>
      <c r="O728" s="52"/>
      <c r="P728" s="266" t="s">
        <v>221</v>
      </c>
      <c r="Q728" s="52"/>
      <c r="R728" s="66" t="n">
        <f aca="false">YEAR(K728)</f>
        <v>2012</v>
      </c>
      <c r="S728" s="181" t="n">
        <f aca="false">IF($F728="CO",SUMIFS($M:$M,$A:$A,$A728)/COUNTIFS($A:$A,$A728,$F:$F,"CO"),0)</f>
        <v>0</v>
      </c>
    </row>
    <row r="729" customFormat="false" ht="38.25" hidden="false" customHeight="false" outlineLevel="0" collapsed="false">
      <c r="A729" s="49" t="s">
        <v>2800</v>
      </c>
      <c r="B729" s="390" t="n">
        <v>41025</v>
      </c>
      <c r="C729" s="313" t="s">
        <v>2801</v>
      </c>
      <c r="D729" s="48" t="s">
        <v>2752</v>
      </c>
      <c r="E729" s="48"/>
      <c r="F729" s="48" t="s">
        <v>518</v>
      </c>
      <c r="G729" s="188" t="s">
        <v>363</v>
      </c>
      <c r="H729" s="188" t="s">
        <v>1580</v>
      </c>
      <c r="I729" s="390" t="s">
        <v>996</v>
      </c>
      <c r="J729" s="189" t="s">
        <v>2809</v>
      </c>
      <c r="K729" s="188" t="n">
        <v>41514</v>
      </c>
      <c r="L729" s="188" t="n">
        <v>42975</v>
      </c>
      <c r="M729" s="147"/>
      <c r="N729" s="49" t="s">
        <v>2810</v>
      </c>
      <c r="O729" s="52"/>
      <c r="P729" s="266" t="s">
        <v>221</v>
      </c>
      <c r="Q729" s="52"/>
      <c r="R729" s="53" t="n">
        <f aca="false">YEAR(K729)</f>
        <v>2013</v>
      </c>
      <c r="S729" s="93" t="n">
        <f aca="false">IF($F729="CO",SUMIFS($M:$M,$A:$A,$A729)/COUNTIFS($A:$A,$A729,$F:$F,"CO"),0)</f>
        <v>0</v>
      </c>
    </row>
    <row r="730" customFormat="false" ht="89.25" hidden="false" customHeight="false" outlineLevel="0" collapsed="false">
      <c r="A730" s="49" t="s">
        <v>2800</v>
      </c>
      <c r="B730" s="390" t="n">
        <v>41025</v>
      </c>
      <c r="C730" s="313" t="s">
        <v>2801</v>
      </c>
      <c r="D730" s="48" t="s">
        <v>2752</v>
      </c>
      <c r="E730" s="48"/>
      <c r="F730" s="48" t="s">
        <v>519</v>
      </c>
      <c r="G730" s="188" t="s">
        <v>363</v>
      </c>
      <c r="H730" s="188" t="s">
        <v>2803</v>
      </c>
      <c r="I730" s="390" t="s">
        <v>996</v>
      </c>
      <c r="J730" s="189" t="s">
        <v>2811</v>
      </c>
      <c r="K730" s="188" t="n">
        <v>41915</v>
      </c>
      <c r="L730" s="188" t="n">
        <v>42975</v>
      </c>
      <c r="M730" s="147"/>
      <c r="N730" s="49" t="s">
        <v>2805</v>
      </c>
      <c r="O730" s="52"/>
      <c r="P730" s="266" t="s">
        <v>221</v>
      </c>
      <c r="Q730" s="52"/>
      <c r="R730" s="53" t="n">
        <v>2021</v>
      </c>
      <c r="S730" s="59"/>
    </row>
    <row r="731" customFormat="false" ht="38.25" hidden="false" customHeight="false" outlineLevel="0" collapsed="false">
      <c r="A731" s="49" t="s">
        <v>2800</v>
      </c>
      <c r="B731" s="390" t="n">
        <v>41025</v>
      </c>
      <c r="C731" s="313" t="s">
        <v>2801</v>
      </c>
      <c r="D731" s="48" t="s">
        <v>2752</v>
      </c>
      <c r="E731" s="48"/>
      <c r="F731" s="48" t="s">
        <v>1804</v>
      </c>
      <c r="G731" s="188" t="s">
        <v>363</v>
      </c>
      <c r="H731" s="188" t="s">
        <v>2803</v>
      </c>
      <c r="I731" s="390" t="s">
        <v>996</v>
      </c>
      <c r="J731" s="189" t="s">
        <v>2812</v>
      </c>
      <c r="K731" s="188" t="n">
        <v>41915</v>
      </c>
      <c r="L731" s="188" t="n">
        <v>42975</v>
      </c>
      <c r="M731" s="147"/>
      <c r="N731" s="49" t="s">
        <v>2805</v>
      </c>
      <c r="O731" s="52"/>
      <c r="P731" s="266" t="s">
        <v>221</v>
      </c>
      <c r="Q731" s="52"/>
      <c r="R731" s="53" t="n">
        <f aca="false">YEAR(K731)</f>
        <v>2014</v>
      </c>
      <c r="S731" s="54" t="n">
        <f aca="false">IF($F731="CO",SUMIFS($M:$M,$A:$A,$A731)/COUNTIFS($A:$A,$A731,$F:$F,"CO"),0)</f>
        <v>0</v>
      </c>
    </row>
    <row r="732" customFormat="false" ht="63.75" hidden="false" customHeight="false" outlineLevel="0" collapsed="false">
      <c r="A732" s="49" t="s">
        <v>2800</v>
      </c>
      <c r="B732" s="390" t="n">
        <v>41025</v>
      </c>
      <c r="C732" s="313" t="s">
        <v>2801</v>
      </c>
      <c r="D732" s="48" t="s">
        <v>2752</v>
      </c>
      <c r="E732" s="266" t="s">
        <v>2813</v>
      </c>
      <c r="F732" s="48" t="s">
        <v>1804</v>
      </c>
      <c r="G732" s="188" t="s">
        <v>363</v>
      </c>
      <c r="H732" s="188" t="s">
        <v>2803</v>
      </c>
      <c r="I732" s="390" t="s">
        <v>996</v>
      </c>
      <c r="J732" s="189" t="s">
        <v>2812</v>
      </c>
      <c r="K732" s="188" t="n">
        <v>41915</v>
      </c>
      <c r="L732" s="188" t="n">
        <v>42646</v>
      </c>
      <c r="M732" s="147"/>
      <c r="N732" s="49" t="s">
        <v>2805</v>
      </c>
      <c r="O732" s="52"/>
      <c r="P732" s="266" t="s">
        <v>221</v>
      </c>
      <c r="Q732" s="52"/>
      <c r="R732" s="53" t="n">
        <f aca="false">YEAR(K732)</f>
        <v>2014</v>
      </c>
      <c r="S732" s="54" t="n">
        <f aca="false">IF($F732="CO",SUMIFS($M:$M,$A:$A,$A732)/COUNTIFS($A:$A,$A732,$F:$F,"CO"),0)</f>
        <v>0</v>
      </c>
    </row>
    <row r="733" customFormat="false" ht="51" hidden="false" customHeight="false" outlineLevel="0" collapsed="false">
      <c r="A733" s="49" t="s">
        <v>2800</v>
      </c>
      <c r="B733" s="390" t="n">
        <v>41025</v>
      </c>
      <c r="C733" s="313" t="s">
        <v>2801</v>
      </c>
      <c r="D733" s="48" t="s">
        <v>2752</v>
      </c>
      <c r="E733" s="266" t="s">
        <v>2814</v>
      </c>
      <c r="F733" s="48" t="s">
        <v>1804</v>
      </c>
      <c r="G733" s="188" t="s">
        <v>363</v>
      </c>
      <c r="H733" s="188" t="s">
        <v>2803</v>
      </c>
      <c r="I733" s="390" t="s">
        <v>996</v>
      </c>
      <c r="J733" s="189" t="s">
        <v>2812</v>
      </c>
      <c r="K733" s="188" t="n">
        <v>41960</v>
      </c>
      <c r="L733" s="188" t="n">
        <v>42691</v>
      </c>
      <c r="M733" s="147"/>
      <c r="N733" s="49" t="s">
        <v>2805</v>
      </c>
      <c r="O733" s="52"/>
      <c r="P733" s="266" t="s">
        <v>221</v>
      </c>
      <c r="Q733" s="52"/>
      <c r="R733" s="53" t="n">
        <f aca="false">YEAR(K733)</f>
        <v>2014</v>
      </c>
      <c r="S733" s="54" t="n">
        <f aca="false">IF($F733="CO",SUMIFS($M:$M,$A:$A,$A733)/COUNTIFS($A:$A,$A733,$F:$F,"CO"),0)</f>
        <v>0</v>
      </c>
    </row>
    <row r="734" customFormat="false" ht="90.75" hidden="false" customHeight="true" outlineLevel="0" collapsed="false">
      <c r="A734" s="49" t="s">
        <v>2800</v>
      </c>
      <c r="B734" s="390" t="n">
        <v>41025</v>
      </c>
      <c r="C734" s="313" t="s">
        <v>2801</v>
      </c>
      <c r="D734" s="48" t="s">
        <v>2752</v>
      </c>
      <c r="E734" s="266" t="s">
        <v>2815</v>
      </c>
      <c r="F734" s="48" t="s">
        <v>1804</v>
      </c>
      <c r="G734" s="188" t="s">
        <v>363</v>
      </c>
      <c r="H734" s="188" t="s">
        <v>2803</v>
      </c>
      <c r="I734" s="390" t="s">
        <v>996</v>
      </c>
      <c r="J734" s="294" t="s">
        <v>2816</v>
      </c>
      <c r="K734" s="391" t="n">
        <v>42674</v>
      </c>
      <c r="L734" s="391" t="n">
        <v>43056</v>
      </c>
      <c r="M734" s="147"/>
      <c r="N734" s="49" t="s">
        <v>2805</v>
      </c>
      <c r="O734" s="52"/>
      <c r="P734" s="266" t="s">
        <v>221</v>
      </c>
      <c r="Q734" s="52"/>
      <c r="R734" s="53" t="n">
        <f aca="false">YEAR(K734)</f>
        <v>2016</v>
      </c>
      <c r="S734" s="54" t="n">
        <f aca="false">IF($F734="CO",SUMIFS($M:$M,$A:$A,$A734)/COUNTIFS($A:$A,$A734,$F:$F,"CO"),0)</f>
        <v>0</v>
      </c>
    </row>
    <row r="735" customFormat="false" ht="38.25" hidden="false" customHeight="false" outlineLevel="0" collapsed="false">
      <c r="A735" s="49" t="s">
        <v>2800</v>
      </c>
      <c r="B735" s="390" t="n">
        <v>41025</v>
      </c>
      <c r="C735" s="313" t="s">
        <v>2801</v>
      </c>
      <c r="D735" s="48" t="s">
        <v>2752</v>
      </c>
      <c r="E735" s="266"/>
      <c r="F735" s="48" t="s">
        <v>1806</v>
      </c>
      <c r="G735" s="188" t="s">
        <v>363</v>
      </c>
      <c r="H735" s="188" t="s">
        <v>2803</v>
      </c>
      <c r="I735" s="390" t="s">
        <v>996</v>
      </c>
      <c r="J735" s="189" t="s">
        <v>2817</v>
      </c>
      <c r="K735" s="188" t="n">
        <v>42062</v>
      </c>
      <c r="L735" s="188" t="n">
        <v>42691</v>
      </c>
      <c r="M735" s="147"/>
      <c r="N735" s="49" t="s">
        <v>2805</v>
      </c>
      <c r="O735" s="52"/>
      <c r="P735" s="266" t="s">
        <v>221</v>
      </c>
      <c r="Q735" s="52"/>
      <c r="R735" s="53" t="n">
        <v>2019</v>
      </c>
      <c r="S735" s="54"/>
    </row>
    <row r="736" customFormat="false" ht="38.25" hidden="false" customHeight="false" outlineLevel="0" collapsed="false">
      <c r="A736" s="49" t="s">
        <v>2800</v>
      </c>
      <c r="B736" s="390" t="n">
        <v>41026</v>
      </c>
      <c r="C736" s="313" t="s">
        <v>2801</v>
      </c>
      <c r="D736" s="48" t="s">
        <v>2818</v>
      </c>
      <c r="E736" s="266" t="s">
        <v>2813</v>
      </c>
      <c r="F736" s="48" t="s">
        <v>1966</v>
      </c>
      <c r="G736" s="188" t="s">
        <v>363</v>
      </c>
      <c r="H736" s="188" t="s">
        <v>2803</v>
      </c>
      <c r="I736" s="390" t="s">
        <v>996</v>
      </c>
      <c r="J736" s="189" t="s">
        <v>2819</v>
      </c>
      <c r="K736" s="188" t="n">
        <v>43039</v>
      </c>
      <c r="L736" s="188" t="n">
        <v>43100</v>
      </c>
      <c r="M736" s="147"/>
      <c r="N736" s="49" t="s">
        <v>2805</v>
      </c>
      <c r="O736" s="52"/>
      <c r="P736" s="266" t="s">
        <v>221</v>
      </c>
      <c r="Q736" s="52"/>
      <c r="R736" s="53" t="n">
        <f aca="false">YEAR(K736)</f>
        <v>2017</v>
      </c>
      <c r="S736" s="54" t="n">
        <f aca="false">IF($F736="CO",SUMIFS($M:$M,$A:$A,$A736)/COUNTIFS($A:$A,$A736,$F:$F,"CO"),0)</f>
        <v>0</v>
      </c>
    </row>
    <row r="737" customFormat="false" ht="102" hidden="false" customHeight="false" outlineLevel="0" collapsed="false">
      <c r="A737" s="49" t="s">
        <v>2800</v>
      </c>
      <c r="B737" s="390" t="n">
        <v>41026</v>
      </c>
      <c r="C737" s="313" t="s">
        <v>2801</v>
      </c>
      <c r="D737" s="48" t="s">
        <v>2818</v>
      </c>
      <c r="E737" s="266"/>
      <c r="F737" s="379" t="s">
        <v>1987</v>
      </c>
      <c r="G737" s="188" t="s">
        <v>363</v>
      </c>
      <c r="H737" s="188" t="s">
        <v>2803</v>
      </c>
      <c r="I737" s="392" t="s">
        <v>996</v>
      </c>
      <c r="J737" s="189" t="s">
        <v>2820</v>
      </c>
      <c r="K737" s="188" t="n">
        <v>43048</v>
      </c>
      <c r="L737" s="188" t="n">
        <v>43421</v>
      </c>
      <c r="M737" s="147"/>
      <c r="N737" s="380" t="s">
        <v>2805</v>
      </c>
      <c r="O737" s="52"/>
      <c r="P737" s="266" t="s">
        <v>221</v>
      </c>
      <c r="Q737" s="52"/>
      <c r="R737" s="53" t="n">
        <f aca="false">YEAR(K737)</f>
        <v>2017</v>
      </c>
      <c r="S737" s="54" t="n">
        <f aca="false">IF($F737="CO",SUMIFS($M:$M,$A:$A,$A737)/COUNTIFS($A:$A,$A737,$F:$F,"CO"),0)</f>
        <v>0</v>
      </c>
    </row>
    <row r="738" customFormat="false" ht="51" hidden="false" customHeight="false" outlineLevel="0" collapsed="false">
      <c r="A738" s="49" t="s">
        <v>2800</v>
      </c>
      <c r="B738" s="390" t="n">
        <v>41026</v>
      </c>
      <c r="C738" s="313" t="s">
        <v>2801</v>
      </c>
      <c r="D738" s="48" t="s">
        <v>2818</v>
      </c>
      <c r="E738" s="266"/>
      <c r="F738" s="48" t="s">
        <v>1989</v>
      </c>
      <c r="G738" s="188" t="s">
        <v>363</v>
      </c>
      <c r="H738" s="188" t="s">
        <v>2803</v>
      </c>
      <c r="I738" s="390" t="s">
        <v>996</v>
      </c>
      <c r="J738" s="189" t="s">
        <v>2821</v>
      </c>
      <c r="K738" s="188" t="n">
        <v>43420</v>
      </c>
      <c r="L738" s="188" t="n">
        <v>43786</v>
      </c>
      <c r="M738" s="147"/>
      <c r="N738" s="49" t="s">
        <v>2822</v>
      </c>
      <c r="O738" s="52"/>
      <c r="P738" s="266" t="s">
        <v>221</v>
      </c>
      <c r="Q738" s="52"/>
      <c r="R738" s="53" t="n">
        <f aca="false">YEAR(K738)</f>
        <v>2018</v>
      </c>
      <c r="S738" s="54" t="n">
        <f aca="false">IF($F738="CO",SUMIFS($M:$M,$A:$A,$A738)/COUNTIFS($A:$A,$A738,$F:$F,"CO"),0)</f>
        <v>0</v>
      </c>
    </row>
    <row r="739" customFormat="false" ht="38.25" hidden="false" customHeight="false" outlineLevel="0" collapsed="false">
      <c r="A739" s="56" t="s">
        <v>2823</v>
      </c>
      <c r="B739" s="64" t="n">
        <v>43272</v>
      </c>
      <c r="C739" s="86" t="s">
        <v>2824</v>
      </c>
      <c r="D739" s="56"/>
      <c r="E739" s="53"/>
      <c r="F739" s="67" t="s">
        <v>24</v>
      </c>
      <c r="G739" s="56" t="s">
        <v>35</v>
      </c>
      <c r="H739" s="56" t="s">
        <v>2825</v>
      </c>
      <c r="I739" s="56" t="s">
        <v>2826</v>
      </c>
      <c r="J739" s="90" t="s">
        <v>2827</v>
      </c>
      <c r="K739" s="113" t="n">
        <v>43488</v>
      </c>
      <c r="L739" s="113" t="n">
        <v>45314</v>
      </c>
      <c r="M739" s="225"/>
      <c r="N739" s="56" t="s">
        <v>2828</v>
      </c>
      <c r="O739" s="115"/>
      <c r="P739" s="112" t="s">
        <v>150</v>
      </c>
      <c r="Q739" s="59"/>
      <c r="R739" s="53" t="n">
        <f aca="false">YEAR(K739)</f>
        <v>2019</v>
      </c>
      <c r="S739" s="54" t="n">
        <f aca="false">IF($F739="CO",SUMIFS($M:$M,$A:$A,$A739)/COUNTIFS($A:$A,$A739,$F:$F,"CO"),0)</f>
        <v>0</v>
      </c>
    </row>
    <row r="740" customFormat="false" ht="51" hidden="false" customHeight="false" outlineLevel="0" collapsed="false">
      <c r="A740" s="55" t="s">
        <v>2829</v>
      </c>
      <c r="B740" s="64" t="n">
        <v>44327</v>
      </c>
      <c r="C740" s="85" t="s">
        <v>2830</v>
      </c>
      <c r="D740" s="56" t="s">
        <v>2831</v>
      </c>
      <c r="E740" s="59"/>
      <c r="F740" s="170" t="s">
        <v>24</v>
      </c>
      <c r="G740" s="66" t="s">
        <v>549</v>
      </c>
      <c r="H740" s="67" t="s">
        <v>1871</v>
      </c>
      <c r="I740" s="69" t="s">
        <v>61</v>
      </c>
      <c r="J740" s="63" t="s">
        <v>2832</v>
      </c>
      <c r="K740" s="64" t="n">
        <v>44341</v>
      </c>
      <c r="L740" s="64" t="n">
        <v>46167</v>
      </c>
      <c r="M740" s="65"/>
      <c r="N740" s="69" t="s">
        <v>47</v>
      </c>
      <c r="O740" s="59"/>
      <c r="P740" s="69" t="s">
        <v>1872</v>
      </c>
      <c r="Q740" s="59"/>
      <c r="R740" s="59"/>
      <c r="S740" s="59"/>
    </row>
    <row r="741" customFormat="false" ht="51" hidden="false" customHeight="false" outlineLevel="0" collapsed="false">
      <c r="A741" s="55" t="s">
        <v>2833</v>
      </c>
      <c r="B741" s="64" t="n">
        <v>44055</v>
      </c>
      <c r="C741" s="393" t="s">
        <v>2834</v>
      </c>
      <c r="D741" s="69" t="s">
        <v>2835</v>
      </c>
      <c r="E741" s="59"/>
      <c r="F741" s="69" t="s">
        <v>24</v>
      </c>
      <c r="G741" s="66" t="s">
        <v>59</v>
      </c>
      <c r="H741" s="61" t="s">
        <v>2836</v>
      </c>
      <c r="I741" s="69" t="s">
        <v>671</v>
      </c>
      <c r="J741" s="63" t="s">
        <v>2837</v>
      </c>
      <c r="K741" s="64" t="n">
        <v>44166</v>
      </c>
      <c r="L741" s="64" t="n">
        <v>45992</v>
      </c>
      <c r="M741" s="65"/>
      <c r="N741" s="394" t="s">
        <v>2838</v>
      </c>
      <c r="O741" s="59"/>
      <c r="P741" s="69" t="s">
        <v>97</v>
      </c>
      <c r="Q741" s="59"/>
      <c r="R741" s="48" t="n">
        <v>2018</v>
      </c>
      <c r="S741" s="102"/>
    </row>
    <row r="742" customFormat="false" ht="114.75" hidden="false" customHeight="false" outlineLevel="0" collapsed="false">
      <c r="A742" s="66" t="s">
        <v>2839</v>
      </c>
      <c r="B742" s="64" t="n">
        <v>42390</v>
      </c>
      <c r="C742" s="100" t="s">
        <v>2840</v>
      </c>
      <c r="D742" s="69" t="s">
        <v>2841</v>
      </c>
      <c r="E742" s="53"/>
      <c r="F742" s="69" t="s">
        <v>24</v>
      </c>
      <c r="G742" s="69" t="s">
        <v>59</v>
      </c>
      <c r="H742" s="95" t="s">
        <v>114</v>
      </c>
      <c r="I742" s="69" t="s">
        <v>27</v>
      </c>
      <c r="J742" s="94" t="s">
        <v>158</v>
      </c>
      <c r="K742" s="64" t="n">
        <v>42405</v>
      </c>
      <c r="L742" s="64" t="n">
        <v>44232</v>
      </c>
      <c r="M742" s="88"/>
      <c r="N742" s="87" t="s">
        <v>47</v>
      </c>
      <c r="O742" s="59"/>
      <c r="P742" s="67" t="s">
        <v>30</v>
      </c>
      <c r="Q742" s="59"/>
      <c r="R742" s="66" t="n">
        <v>2019</v>
      </c>
      <c r="S742" s="54" t="n">
        <f aca="false">IF($F742="CO",SUMIFS($M:$M,$A:$A,$A742)/COUNTIFS($A:$A,$A742,$F:$F,"CO"),0)</f>
        <v>0</v>
      </c>
    </row>
    <row r="743" customFormat="false" ht="67.5" hidden="false" customHeight="true" outlineLevel="0" collapsed="false">
      <c r="A743" s="55" t="s">
        <v>2842</v>
      </c>
      <c r="B743" s="64" t="n">
        <v>44292</v>
      </c>
      <c r="C743" s="80" t="s">
        <v>2843</v>
      </c>
      <c r="D743" s="56" t="s">
        <v>2844</v>
      </c>
      <c r="E743" s="59"/>
      <c r="F743" s="60" t="s">
        <v>24</v>
      </c>
      <c r="G743" s="60" t="s">
        <v>35</v>
      </c>
      <c r="H743" s="56" t="s">
        <v>316</v>
      </c>
      <c r="I743" s="62" t="s">
        <v>84</v>
      </c>
      <c r="J743" s="68" t="s">
        <v>46</v>
      </c>
      <c r="K743" s="64" t="n">
        <v>44418</v>
      </c>
      <c r="L743" s="64" t="n">
        <v>45657</v>
      </c>
      <c r="M743" s="65"/>
      <c r="N743" s="69" t="s">
        <v>47</v>
      </c>
      <c r="O743" s="59"/>
      <c r="P743" s="60" t="s">
        <v>221</v>
      </c>
      <c r="Q743" s="59"/>
      <c r="R743" s="59"/>
      <c r="S743" s="59"/>
    </row>
    <row r="744" customFormat="false" ht="38.25" hidden="false" customHeight="false" outlineLevel="0" collapsed="false">
      <c r="A744" s="251" t="s">
        <v>2845</v>
      </c>
      <c r="B744" s="250" t="n">
        <v>43762</v>
      </c>
      <c r="C744" s="395" t="s">
        <v>2846</v>
      </c>
      <c r="D744" s="396" t="s">
        <v>2847</v>
      </c>
      <c r="E744" s="256"/>
      <c r="F744" s="252" t="s">
        <v>24</v>
      </c>
      <c r="G744" s="252" t="s">
        <v>59</v>
      </c>
      <c r="H744" s="252" t="s">
        <v>114</v>
      </c>
      <c r="I744" s="397" t="s">
        <v>61</v>
      </c>
      <c r="J744" s="121" t="s">
        <v>2848</v>
      </c>
      <c r="K744" s="250" t="n">
        <v>43777</v>
      </c>
      <c r="L744" s="250" t="n">
        <v>45604</v>
      </c>
      <c r="M744" s="358"/>
      <c r="N744" s="66" t="s">
        <v>47</v>
      </c>
      <c r="O744" s="256"/>
      <c r="P744" s="252" t="s">
        <v>232</v>
      </c>
      <c r="Q744" s="252" t="s">
        <v>233</v>
      </c>
      <c r="R744" s="252" t="n">
        <f aca="false">YEAR(K744)</f>
        <v>2019</v>
      </c>
      <c r="S744" s="398" t="n">
        <f aca="false">IF($F744="CO",SUMIFS($M:$M,$A:$A,$A744)/COUNTIFS($A:$A,$A744,$F:$F,"CO"),0)</f>
        <v>0</v>
      </c>
    </row>
    <row r="745" customFormat="false" ht="51" hidden="false" customHeight="false" outlineLevel="0" collapsed="false">
      <c r="A745" s="356" t="s">
        <v>2849</v>
      </c>
      <c r="B745" s="250" t="n">
        <v>42612</v>
      </c>
      <c r="C745" s="311" t="s">
        <v>2850</v>
      </c>
      <c r="D745" s="252" t="s">
        <v>2851</v>
      </c>
      <c r="E745" s="252"/>
      <c r="F745" s="399" t="s">
        <v>24</v>
      </c>
      <c r="G745" s="252" t="s">
        <v>59</v>
      </c>
      <c r="H745" s="252" t="s">
        <v>417</v>
      </c>
      <c r="I745" s="399" t="s">
        <v>27</v>
      </c>
      <c r="J745" s="94" t="s">
        <v>68</v>
      </c>
      <c r="K745" s="250" t="n">
        <v>42618</v>
      </c>
      <c r="L745" s="250" t="n">
        <v>44444</v>
      </c>
      <c r="M745" s="254"/>
      <c r="N745" s="101" t="s">
        <v>47</v>
      </c>
      <c r="O745" s="256"/>
      <c r="P745" s="252" t="s">
        <v>30</v>
      </c>
      <c r="Q745" s="256"/>
      <c r="R745" s="252" t="n">
        <v>2018</v>
      </c>
      <c r="S745" s="398" t="n">
        <f aca="false">IF($F745="CO",SUMIFS($M:$M,$A:$A,$A745)/COUNTIFS($A:$A,$A745,$F:$F,"CO"),0)</f>
        <v>0</v>
      </c>
    </row>
    <row r="746" customFormat="false" ht="51" hidden="false" customHeight="false" outlineLevel="0" collapsed="false">
      <c r="A746" s="170" t="s">
        <v>2852</v>
      </c>
      <c r="B746" s="400" t="n">
        <v>41660</v>
      </c>
      <c r="C746" s="401" t="s">
        <v>2853</v>
      </c>
      <c r="D746" s="400"/>
      <c r="E746" s="402"/>
      <c r="F746" s="356" t="s">
        <v>24</v>
      </c>
      <c r="G746" s="357" t="s">
        <v>363</v>
      </c>
      <c r="H746" s="357" t="s">
        <v>513</v>
      </c>
      <c r="I746" s="357" t="s">
        <v>188</v>
      </c>
      <c r="J746" s="259" t="s">
        <v>2854</v>
      </c>
      <c r="K746" s="403" t="n">
        <v>34029</v>
      </c>
      <c r="L746" s="399" t="s">
        <v>943</v>
      </c>
      <c r="M746" s="404"/>
      <c r="N746" s="81" t="s">
        <v>2855</v>
      </c>
      <c r="O746" s="357"/>
      <c r="P746" s="357" t="s">
        <v>150</v>
      </c>
      <c r="Q746" s="357" t="s">
        <v>2319</v>
      </c>
      <c r="R746" s="252"/>
      <c r="S746" s="398" t="n">
        <f aca="false">IF($F746="CO",SUMIFS($M:$M,$A:$A,$A746)/COUNTIFS($A:$A,$A746,$F:$F,"CO"),0)</f>
        <v>0</v>
      </c>
    </row>
    <row r="747" customFormat="false" ht="102" hidden="false" customHeight="false" outlineLevel="0" collapsed="false">
      <c r="A747" s="69" t="s">
        <v>2856</v>
      </c>
      <c r="B747" s="64" t="n">
        <v>42880</v>
      </c>
      <c r="C747" s="85" t="s">
        <v>2857</v>
      </c>
      <c r="D747" s="59"/>
      <c r="E747" s="53"/>
      <c r="F747" s="56" t="s">
        <v>24</v>
      </c>
      <c r="G747" s="56" t="s">
        <v>35</v>
      </c>
      <c r="H747" s="87" t="s">
        <v>2858</v>
      </c>
      <c r="I747" s="56" t="s">
        <v>2859</v>
      </c>
      <c r="J747" s="63" t="s">
        <v>2860</v>
      </c>
      <c r="K747" s="64" t="n">
        <v>42923</v>
      </c>
      <c r="L747" s="64" t="n">
        <v>44749</v>
      </c>
      <c r="M747" s="88"/>
      <c r="N747" s="56" t="s">
        <v>2861</v>
      </c>
      <c r="O747" s="59"/>
      <c r="P747" s="56" t="s">
        <v>150</v>
      </c>
      <c r="Q747" s="59"/>
      <c r="R747" s="53" t="n">
        <f aca="false">YEAR(K747)</f>
        <v>2017</v>
      </c>
      <c r="S747" s="54" t="n">
        <f aca="false">IF($F747="CO",SUMIFS($M:$M,$A:$A,$A747)/COUNTIFS($A:$A,$A747,$F:$F,"CO"),0)</f>
        <v>0</v>
      </c>
    </row>
    <row r="748" customFormat="false" ht="51" hidden="false" customHeight="false" outlineLevel="0" collapsed="false">
      <c r="A748" s="87" t="s">
        <v>2862</v>
      </c>
      <c r="B748" s="91" t="n">
        <v>35347</v>
      </c>
      <c r="C748" s="218" t="s">
        <v>2863</v>
      </c>
      <c r="D748" s="53" t="s">
        <v>2590</v>
      </c>
      <c r="E748" s="220"/>
      <c r="F748" s="95" t="s">
        <v>518</v>
      </c>
      <c r="G748" s="84" t="s">
        <v>73</v>
      </c>
      <c r="H748" s="95" t="s">
        <v>2864</v>
      </c>
      <c r="I748" s="91" t="s">
        <v>996</v>
      </c>
      <c r="J748" s="94" t="s">
        <v>2865</v>
      </c>
      <c r="K748" s="91" t="n">
        <v>35663</v>
      </c>
      <c r="L748" s="95" t="n">
        <v>53925</v>
      </c>
      <c r="M748" s="219"/>
      <c r="N748" s="81" t="s">
        <v>2866</v>
      </c>
      <c r="O748" s="405"/>
      <c r="P748" s="81" t="s">
        <v>221</v>
      </c>
      <c r="Q748" s="67"/>
      <c r="R748" s="53" t="n">
        <v>2019</v>
      </c>
      <c r="S748" s="59" t="e">
        <f aca="false">H747:S748</f>
        <v>#VALUE!</v>
      </c>
    </row>
    <row r="749" customFormat="false" ht="76.5" hidden="false" customHeight="false" outlineLevel="0" collapsed="false">
      <c r="A749" s="87" t="s">
        <v>2862</v>
      </c>
      <c r="B749" s="91" t="n">
        <v>35347</v>
      </c>
      <c r="C749" s="218" t="s">
        <v>2867</v>
      </c>
      <c r="D749" s="53" t="s">
        <v>2590</v>
      </c>
      <c r="E749" s="220"/>
      <c r="F749" s="95" t="s">
        <v>24</v>
      </c>
      <c r="G749" s="84" t="s">
        <v>73</v>
      </c>
      <c r="H749" s="95" t="s">
        <v>2868</v>
      </c>
      <c r="I749" s="91" t="s">
        <v>2869</v>
      </c>
      <c r="J749" s="94" t="s">
        <v>2870</v>
      </c>
      <c r="K749" s="91" t="n">
        <v>35412</v>
      </c>
      <c r="L749" s="95" t="n">
        <v>53925</v>
      </c>
      <c r="M749" s="219"/>
      <c r="N749" s="81" t="s">
        <v>2866</v>
      </c>
      <c r="O749" s="220"/>
      <c r="P749" s="81" t="s">
        <v>221</v>
      </c>
      <c r="Q749" s="67"/>
      <c r="R749" s="59"/>
      <c r="S749" s="59"/>
    </row>
    <row r="750" customFormat="false" ht="51" hidden="false" customHeight="false" outlineLevel="0" collapsed="false">
      <c r="A750" s="55" t="s">
        <v>2871</v>
      </c>
      <c r="B750" s="64" t="n">
        <v>44274</v>
      </c>
      <c r="C750" s="85" t="s">
        <v>2872</v>
      </c>
      <c r="D750" s="66" t="s">
        <v>2873</v>
      </c>
      <c r="E750" s="59"/>
      <c r="F750" s="69" t="s">
        <v>24</v>
      </c>
      <c r="G750" s="69" t="s">
        <v>59</v>
      </c>
      <c r="H750" s="67" t="s">
        <v>114</v>
      </c>
      <c r="I750" s="56" t="s">
        <v>84</v>
      </c>
      <c r="J750" s="83" t="s">
        <v>46</v>
      </c>
      <c r="K750" s="203" t="n">
        <v>44293</v>
      </c>
      <c r="L750" s="64" t="n">
        <v>46119</v>
      </c>
      <c r="M750" s="65"/>
      <c r="N750" s="56" t="s">
        <v>47</v>
      </c>
      <c r="O750" s="59"/>
      <c r="P750" s="56" t="s">
        <v>40</v>
      </c>
      <c r="Q750" s="59"/>
      <c r="R750" s="53" t="n">
        <f aca="false">YEAR(K750)</f>
        <v>2021</v>
      </c>
      <c r="S750" s="54" t="n">
        <f aca="false">IF($F750="CO",SUMIFS($M:$M,$A:$A,$A750)/COUNTIFS($A:$A,$A750,$F:$F,"CO"),0)</f>
        <v>0</v>
      </c>
    </row>
    <row r="751" customFormat="false" ht="38.25" hidden="false" customHeight="false" outlineLevel="0" collapsed="false">
      <c r="A751" s="56" t="s">
        <v>2874</v>
      </c>
      <c r="B751" s="64" t="n">
        <v>43493</v>
      </c>
      <c r="C751" s="86" t="s">
        <v>2875</v>
      </c>
      <c r="D751" s="56" t="s">
        <v>2873</v>
      </c>
      <c r="E751" s="405"/>
      <c r="F751" s="56" t="s">
        <v>24</v>
      </c>
      <c r="G751" s="56" t="s">
        <v>66</v>
      </c>
      <c r="H751" s="56" t="s">
        <v>756</v>
      </c>
      <c r="I751" s="56" t="s">
        <v>61</v>
      </c>
      <c r="J751" s="406" t="s">
        <v>206</v>
      </c>
      <c r="K751" s="64" t="n">
        <v>43545</v>
      </c>
      <c r="L751" s="64" t="n">
        <v>45372</v>
      </c>
      <c r="M751" s="404"/>
      <c r="N751" s="56" t="s">
        <v>47</v>
      </c>
      <c r="O751" s="59"/>
      <c r="P751" s="56" t="s">
        <v>121</v>
      </c>
      <c r="Q751" s="81"/>
      <c r="R751" s="53" t="n">
        <v>2019</v>
      </c>
      <c r="S751" s="54" t="n">
        <f aca="false">IF($F751="CO",SUMIFS($M:$M,$A:$A,$A751)/COUNTIFS($A:$A,$A751,$F:$F,"CO"),0)</f>
        <v>0</v>
      </c>
    </row>
    <row r="752" customFormat="false" ht="38.25" hidden="false" customHeight="false" outlineLevel="0" collapsed="false">
      <c r="A752" s="53" t="s">
        <v>2876</v>
      </c>
      <c r="B752" s="64" t="n">
        <v>43166</v>
      </c>
      <c r="C752" s="86" t="s">
        <v>2877</v>
      </c>
      <c r="D752" s="56"/>
      <c r="E752" s="59"/>
      <c r="F752" s="56" t="s">
        <v>24</v>
      </c>
      <c r="G752" s="56" t="s">
        <v>35</v>
      </c>
      <c r="H752" s="97" t="s">
        <v>2878</v>
      </c>
      <c r="I752" s="56" t="s">
        <v>188</v>
      </c>
      <c r="J752" s="407" t="s">
        <v>2827</v>
      </c>
      <c r="K752" s="64" t="n">
        <v>43791</v>
      </c>
      <c r="L752" s="64" t="n">
        <v>45618</v>
      </c>
      <c r="M752" s="65"/>
      <c r="N752" s="309" t="s">
        <v>2879</v>
      </c>
      <c r="O752" s="59"/>
      <c r="P752" s="56" t="s">
        <v>150</v>
      </c>
      <c r="Q752" s="56" t="s">
        <v>2880</v>
      </c>
      <c r="R752" s="53" t="n">
        <f aca="false">YEAR(K752)</f>
        <v>2019</v>
      </c>
      <c r="S752" s="54" t="n">
        <f aca="false">IF($F752="CO",SUMIFS($M:$M,$A:$A,$A752)/COUNTIFS($A:$A,$A752,$F:$F,"CO"),0)</f>
        <v>0</v>
      </c>
    </row>
    <row r="753" customFormat="false" ht="38.25" hidden="false" customHeight="false" outlineLevel="0" collapsed="false">
      <c r="A753" s="56" t="s">
        <v>2881</v>
      </c>
      <c r="B753" s="64" t="n">
        <v>43266</v>
      </c>
      <c r="C753" s="85" t="s">
        <v>2882</v>
      </c>
      <c r="D753" s="56" t="s">
        <v>2883</v>
      </c>
      <c r="E753" s="53"/>
      <c r="F753" s="67" t="s">
        <v>24</v>
      </c>
      <c r="G753" s="56" t="s">
        <v>35</v>
      </c>
      <c r="H753" s="56" t="s">
        <v>240</v>
      </c>
      <c r="I753" s="56" t="s">
        <v>84</v>
      </c>
      <c r="J753" s="83" t="s">
        <v>46</v>
      </c>
      <c r="K753" s="64" t="n">
        <v>43278</v>
      </c>
      <c r="L753" s="64" t="n">
        <v>45104</v>
      </c>
      <c r="M753" s="88"/>
      <c r="N753" s="56" t="s">
        <v>47</v>
      </c>
      <c r="O753" s="59"/>
      <c r="P753" s="56" t="s">
        <v>323</v>
      </c>
      <c r="Q753" s="59"/>
      <c r="R753" s="66" t="n">
        <f aca="false">YEAR(K753)</f>
        <v>2018</v>
      </c>
      <c r="S753" s="124" t="n">
        <f aca="false">IF($F753="CO",SUMIFS($M:$M,$A:$A,$A753)/COUNTIFS($A:$A,$A753,$F:$F,"CO"),0)</f>
        <v>0</v>
      </c>
      <c r="T753" s="408"/>
    </row>
    <row r="754" customFormat="false" ht="51" hidden="false" customHeight="false" outlineLevel="0" collapsed="false">
      <c r="A754" s="56" t="s">
        <v>2884</v>
      </c>
      <c r="B754" s="64" t="n">
        <v>43052</v>
      </c>
      <c r="C754" s="85" t="s">
        <v>2885</v>
      </c>
      <c r="D754" s="53"/>
      <c r="E754" s="53"/>
      <c r="F754" s="53" t="s">
        <v>24</v>
      </c>
      <c r="G754" s="56" t="s">
        <v>833</v>
      </c>
      <c r="H754" s="56" t="s">
        <v>833</v>
      </c>
      <c r="I754" s="87" t="s">
        <v>188</v>
      </c>
      <c r="J754" s="79" t="s">
        <v>148</v>
      </c>
      <c r="K754" s="64" t="n">
        <v>43096</v>
      </c>
      <c r="L754" s="64" t="n">
        <v>44922</v>
      </c>
      <c r="M754" s="65"/>
      <c r="N754" s="56" t="s">
        <v>833</v>
      </c>
      <c r="O754" s="53"/>
      <c r="P754" s="56" t="s">
        <v>150</v>
      </c>
      <c r="Q754" s="59"/>
      <c r="R754" s="53"/>
      <c r="S754" s="54"/>
    </row>
    <row r="755" customFormat="false" ht="38.25" hidden="false" customHeight="false" outlineLevel="0" collapsed="false">
      <c r="A755" s="69" t="s">
        <v>2886</v>
      </c>
      <c r="B755" s="64" t="n">
        <v>42837</v>
      </c>
      <c r="C755" s="98" t="s">
        <v>2887</v>
      </c>
      <c r="D755" s="59"/>
      <c r="E755" s="59"/>
      <c r="F755" s="67" t="s">
        <v>24</v>
      </c>
      <c r="G755" s="81" t="s">
        <v>59</v>
      </c>
      <c r="H755" s="95" t="s">
        <v>2888</v>
      </c>
      <c r="I755" s="67" t="s">
        <v>188</v>
      </c>
      <c r="J755" s="94" t="s">
        <v>148</v>
      </c>
      <c r="K755" s="67" t="s">
        <v>2889</v>
      </c>
      <c r="L755" s="64" t="n">
        <v>44760</v>
      </c>
      <c r="M755" s="65"/>
      <c r="N755" s="67" t="s">
        <v>833</v>
      </c>
      <c r="O755" s="59"/>
      <c r="P755" s="81" t="s">
        <v>150</v>
      </c>
      <c r="Q755" s="53" t="s">
        <v>2890</v>
      </c>
      <c r="R755" s="53" t="n">
        <v>2020</v>
      </c>
      <c r="S755" s="59"/>
    </row>
    <row r="756" customFormat="false" ht="38.25" hidden="false" customHeight="false" outlineLevel="0" collapsed="false">
      <c r="A756" s="67" t="s">
        <v>2891</v>
      </c>
      <c r="B756" s="91" t="n">
        <v>41676</v>
      </c>
      <c r="C756" s="218" t="s">
        <v>2892</v>
      </c>
      <c r="D756" s="66"/>
      <c r="E756" s="53"/>
      <c r="F756" s="67" t="s">
        <v>24</v>
      </c>
      <c r="G756" s="67" t="s">
        <v>363</v>
      </c>
      <c r="H756" s="95" t="s">
        <v>833</v>
      </c>
      <c r="I756" s="81" t="s">
        <v>188</v>
      </c>
      <c r="J756" s="94" t="s">
        <v>2893</v>
      </c>
      <c r="K756" s="91" t="n">
        <v>41228</v>
      </c>
      <c r="L756" s="67" t="s">
        <v>943</v>
      </c>
      <c r="M756" s="65"/>
      <c r="N756" s="67" t="s">
        <v>2894</v>
      </c>
      <c r="O756" s="67"/>
      <c r="P756" s="81" t="s">
        <v>150</v>
      </c>
      <c r="Q756" s="81" t="s">
        <v>2890</v>
      </c>
      <c r="R756" s="409" t="n">
        <f aca="false">YEAR(K756)</f>
        <v>2012</v>
      </c>
      <c r="S756" s="54" t="n">
        <f aca="false">IF($F756="CO",SUMIFS($M:$M,$A:$A,$A756)/COUNTIFS($A:$A,$A756,$F:$F,"CO"),0)</f>
        <v>0</v>
      </c>
    </row>
    <row r="757" customFormat="false" ht="89.25" hidden="false" customHeight="false" outlineLevel="0" collapsed="false">
      <c r="A757" s="56" t="s">
        <v>2895</v>
      </c>
      <c r="B757" s="64" t="n">
        <v>43174</v>
      </c>
      <c r="C757" s="85" t="s">
        <v>2896</v>
      </c>
      <c r="D757" s="56" t="s">
        <v>2897</v>
      </c>
      <c r="E757" s="53"/>
      <c r="F757" s="53" t="s">
        <v>24</v>
      </c>
      <c r="G757" s="56" t="s">
        <v>59</v>
      </c>
      <c r="H757" s="56" t="s">
        <v>199</v>
      </c>
      <c r="I757" s="56" t="s">
        <v>61</v>
      </c>
      <c r="J757" s="63" t="s">
        <v>2898</v>
      </c>
      <c r="K757" s="64" t="n">
        <v>43200</v>
      </c>
      <c r="L757" s="64" t="n">
        <v>45026</v>
      </c>
      <c r="M757" s="88"/>
      <c r="N757" s="56" t="s">
        <v>47</v>
      </c>
      <c r="O757" s="59"/>
      <c r="P757" s="56" t="s">
        <v>241</v>
      </c>
      <c r="Q757" s="59"/>
      <c r="R757" s="53" t="n">
        <f aca="false">YEAR(K757)</f>
        <v>2018</v>
      </c>
      <c r="S757" s="54" t="n">
        <f aca="false">IF($F757="CO",SUMIFS($M:$M,$A:$A,$A757)/COUNTIFS($A:$A,$A757,$F:$F,"CO"),0)</f>
        <v>0</v>
      </c>
    </row>
    <row r="758" customFormat="false" ht="90.75" hidden="false" customHeight="false" outlineLevel="0" collapsed="false">
      <c r="A758" s="55" t="s">
        <v>2899</v>
      </c>
      <c r="B758" s="64" t="n">
        <v>44335</v>
      </c>
      <c r="C758" s="80" t="s">
        <v>2900</v>
      </c>
      <c r="D758" s="69" t="s">
        <v>2901</v>
      </c>
      <c r="E758" s="59"/>
      <c r="F758" s="69" t="s">
        <v>24</v>
      </c>
      <c r="G758" s="66" t="s">
        <v>82</v>
      </c>
      <c r="H758" s="67" t="s">
        <v>1358</v>
      </c>
      <c r="I758" s="67" t="s">
        <v>27</v>
      </c>
      <c r="J758" s="82" t="s">
        <v>68</v>
      </c>
      <c r="K758" s="64" t="n">
        <v>44358</v>
      </c>
      <c r="L758" s="64" t="n">
        <v>46184</v>
      </c>
      <c r="M758" s="65"/>
      <c r="N758" s="56" t="s">
        <v>47</v>
      </c>
      <c r="O758" s="59"/>
      <c r="P758" s="69" t="s">
        <v>40</v>
      </c>
      <c r="Q758" s="59"/>
      <c r="R758" s="59"/>
      <c r="S758" s="59"/>
    </row>
    <row r="759" customFormat="false" ht="51" hidden="false" customHeight="false" outlineLevel="0" collapsed="false">
      <c r="A759" s="66" t="s">
        <v>2902</v>
      </c>
      <c r="B759" s="64" t="n">
        <v>42608</v>
      </c>
      <c r="C759" s="98" t="s">
        <v>2903</v>
      </c>
      <c r="D759" s="53" t="s">
        <v>2904</v>
      </c>
      <c r="E759" s="53"/>
      <c r="F759" s="67" t="s">
        <v>24</v>
      </c>
      <c r="G759" s="53" t="s">
        <v>1151</v>
      </c>
      <c r="H759" s="53" t="s">
        <v>2905</v>
      </c>
      <c r="I759" s="67" t="s">
        <v>27</v>
      </c>
      <c r="J759" s="94" t="s">
        <v>158</v>
      </c>
      <c r="K759" s="64" t="n">
        <v>42625</v>
      </c>
      <c r="L759" s="64" t="n">
        <v>44451</v>
      </c>
      <c r="M759" s="88"/>
      <c r="N759" s="67" t="s">
        <v>47</v>
      </c>
      <c r="O759" s="59"/>
      <c r="P759" s="53" t="s">
        <v>30</v>
      </c>
      <c r="Q759" s="59"/>
      <c r="R759" s="53" t="n">
        <f aca="false">YEAR(K759)</f>
        <v>2016</v>
      </c>
      <c r="S759" s="54" t="n">
        <f aca="false">IF($F759="CO",SUMIFS($M:$M,$A:$A,$A759)/COUNTIFS($A:$A,$A759,$F:$F,"CO"),0)</f>
        <v>0</v>
      </c>
    </row>
    <row r="760" customFormat="false" ht="38.25" hidden="false" customHeight="false" outlineLevel="0" collapsed="false">
      <c r="A760" s="56" t="s">
        <v>2906</v>
      </c>
      <c r="B760" s="64" t="n">
        <v>43755</v>
      </c>
      <c r="C760" s="98" t="s">
        <v>2907</v>
      </c>
      <c r="D760" s="66" t="s">
        <v>2908</v>
      </c>
      <c r="E760" s="59"/>
      <c r="F760" s="67" t="s">
        <v>24</v>
      </c>
      <c r="G760" s="67" t="s">
        <v>59</v>
      </c>
      <c r="H760" s="95" t="s">
        <v>2909</v>
      </c>
      <c r="I760" s="53" t="s">
        <v>27</v>
      </c>
      <c r="J760" s="94" t="s">
        <v>230</v>
      </c>
      <c r="K760" s="64" t="n">
        <v>43739</v>
      </c>
      <c r="L760" s="64" t="n">
        <v>45566</v>
      </c>
      <c r="M760" s="65"/>
      <c r="N760" s="67" t="s">
        <v>47</v>
      </c>
      <c r="O760" s="59"/>
      <c r="P760" s="67" t="s">
        <v>30</v>
      </c>
      <c r="Q760" s="59"/>
      <c r="R760" s="66" t="n">
        <f aca="false">YEAR(K760)</f>
        <v>2019</v>
      </c>
      <c r="S760" s="54" t="n">
        <f aca="false">IF($F760="CO",SUMIFS($M:$M,$A:$A,$A760)/COUNTIFS($A:$A,$A760,$F:$F,"CO"),0)</f>
        <v>0</v>
      </c>
    </row>
    <row r="761" customFormat="false" ht="38.25" hidden="false" customHeight="false" outlineLevel="0" collapsed="false">
      <c r="A761" s="69" t="s">
        <v>2910</v>
      </c>
      <c r="B761" s="64" t="n">
        <v>43557</v>
      </c>
      <c r="C761" s="335" t="s">
        <v>2911</v>
      </c>
      <c r="D761" s="56" t="s">
        <v>2912</v>
      </c>
      <c r="E761" s="53"/>
      <c r="F761" s="67" t="s">
        <v>24</v>
      </c>
      <c r="G761" s="56" t="s">
        <v>35</v>
      </c>
      <c r="H761" s="56" t="s">
        <v>2913</v>
      </c>
      <c r="I761" s="67" t="s">
        <v>61</v>
      </c>
      <c r="J761" s="63" t="s">
        <v>757</v>
      </c>
      <c r="K761" s="64" t="n">
        <v>43536</v>
      </c>
      <c r="L761" s="64" t="n">
        <v>45363</v>
      </c>
      <c r="M761" s="88"/>
      <c r="N761" s="119" t="s">
        <v>47</v>
      </c>
      <c r="O761" s="59"/>
      <c r="P761" s="56" t="s">
        <v>121</v>
      </c>
      <c r="Q761" s="59"/>
      <c r="R761" s="53" t="n">
        <v>2019</v>
      </c>
      <c r="S761" s="54" t="n">
        <f aca="false">IF($F761="CO",SUMIFS($M:$M,$A:$A,$A761)/COUNTIFS($A:$A,$A761,$F:$F,"CO"),0)</f>
        <v>0</v>
      </c>
    </row>
    <row r="762" customFormat="false" ht="38.25" hidden="false" customHeight="false" outlineLevel="0" collapsed="false">
      <c r="A762" s="66" t="s">
        <v>2914</v>
      </c>
      <c r="B762" s="64" t="n">
        <v>42583</v>
      </c>
      <c r="C762" s="98" t="s">
        <v>2915</v>
      </c>
      <c r="D762" s="53" t="s">
        <v>2916</v>
      </c>
      <c r="E762" s="53"/>
      <c r="F762" s="67" t="s">
        <v>24</v>
      </c>
      <c r="G762" s="53" t="s">
        <v>59</v>
      </c>
      <c r="H762" s="53" t="s">
        <v>114</v>
      </c>
      <c r="I762" s="67" t="s">
        <v>27</v>
      </c>
      <c r="J762" s="94" t="s">
        <v>158</v>
      </c>
      <c r="K762" s="64" t="n">
        <v>42593</v>
      </c>
      <c r="L762" s="64" t="n">
        <v>44419</v>
      </c>
      <c r="M762" s="88"/>
      <c r="N762" s="67" t="s">
        <v>47</v>
      </c>
      <c r="O762" s="59"/>
      <c r="P762" s="53" t="s">
        <v>30</v>
      </c>
      <c r="Q762" s="59"/>
      <c r="R762" s="53" t="n">
        <f aca="false">YEAR(K762)</f>
        <v>2016</v>
      </c>
      <c r="S762" s="54" t="n">
        <f aca="false">IF($F762="CO",SUMIFS($M:$M,$A:$A,$A762)/COUNTIFS($A:$A,$A762,$F:$F,"CO"),0)</f>
        <v>0</v>
      </c>
    </row>
    <row r="763" customFormat="false" ht="38.25" hidden="false" customHeight="false" outlineLevel="0" collapsed="false">
      <c r="A763" s="67" t="s">
        <v>2917</v>
      </c>
      <c r="B763" s="95" t="n">
        <v>41417</v>
      </c>
      <c r="C763" s="94" t="s">
        <v>2918</v>
      </c>
      <c r="D763" s="87" t="s">
        <v>2919</v>
      </c>
      <c r="E763" s="53"/>
      <c r="F763" s="95" t="s">
        <v>519</v>
      </c>
      <c r="G763" s="67" t="s">
        <v>35</v>
      </c>
      <c r="H763" s="95" t="s">
        <v>2920</v>
      </c>
      <c r="I763" s="91" t="s">
        <v>996</v>
      </c>
      <c r="J763" s="82" t="s">
        <v>2921</v>
      </c>
      <c r="K763" s="95" t="n">
        <v>42837</v>
      </c>
      <c r="L763" s="95" t="s">
        <v>2922</v>
      </c>
      <c r="M763" s="163"/>
      <c r="N763" s="81" t="s">
        <v>2923</v>
      </c>
      <c r="O763" s="95"/>
      <c r="P763" s="67" t="s">
        <v>97</v>
      </c>
      <c r="Q763" s="67"/>
      <c r="R763" s="53" t="n">
        <f aca="false">YEAR(K763)</f>
        <v>2017</v>
      </c>
      <c r="S763" s="54" t="n">
        <f aca="false">IF($F763="CO",SUMIFS($M:$M,$A:$A,$A763)/COUNTIFS($A:$A,$A763,$F:$F,"CO"),0)</f>
        <v>0</v>
      </c>
    </row>
    <row r="764" customFormat="false" ht="51" hidden="false" customHeight="false" outlineLevel="0" collapsed="false">
      <c r="A764" s="56" t="s">
        <v>2924</v>
      </c>
      <c r="B764" s="64" t="n">
        <v>43004</v>
      </c>
      <c r="C764" s="86" t="s">
        <v>2925</v>
      </c>
      <c r="D764" s="59"/>
      <c r="E764" s="53"/>
      <c r="F764" s="56" t="s">
        <v>24</v>
      </c>
      <c r="G764" s="56" t="s">
        <v>833</v>
      </c>
      <c r="H764" s="56" t="s">
        <v>833</v>
      </c>
      <c r="I764" s="56" t="s">
        <v>1164</v>
      </c>
      <c r="J764" s="63" t="s">
        <v>148</v>
      </c>
      <c r="K764" s="64" t="n">
        <v>43040</v>
      </c>
      <c r="L764" s="64" t="n">
        <v>44866</v>
      </c>
      <c r="M764" s="88"/>
      <c r="N764" s="56" t="s">
        <v>833</v>
      </c>
      <c r="O764" s="59"/>
      <c r="P764" s="56" t="s">
        <v>150</v>
      </c>
      <c r="Q764" s="59"/>
      <c r="R764" s="53" t="n">
        <f aca="false">YEAR(K764)</f>
        <v>2017</v>
      </c>
      <c r="S764" s="54"/>
    </row>
    <row r="765" customFormat="false" ht="38.25" hidden="false" customHeight="false" outlineLevel="0" collapsed="false">
      <c r="A765" s="56" t="s">
        <v>2926</v>
      </c>
      <c r="B765" s="64" t="n">
        <v>42954</v>
      </c>
      <c r="C765" s="85" t="s">
        <v>2927</v>
      </c>
      <c r="D765" s="56" t="s">
        <v>2928</v>
      </c>
      <c r="E765" s="53"/>
      <c r="F765" s="56" t="s">
        <v>24</v>
      </c>
      <c r="G765" s="53" t="s">
        <v>35</v>
      </c>
      <c r="H765" s="56" t="s">
        <v>288</v>
      </c>
      <c r="I765" s="53" t="s">
        <v>27</v>
      </c>
      <c r="J765" s="94" t="s">
        <v>68</v>
      </c>
      <c r="K765" s="64" t="n">
        <v>42956</v>
      </c>
      <c r="L765" s="64" t="n">
        <v>44782</v>
      </c>
      <c r="M765" s="88"/>
      <c r="N765" s="87" t="s">
        <v>47</v>
      </c>
      <c r="O765" s="59"/>
      <c r="P765" s="56" t="s">
        <v>40</v>
      </c>
      <c r="Q765" s="67"/>
      <c r="R765" s="53" t="n">
        <v>2019</v>
      </c>
      <c r="S765" s="59"/>
    </row>
    <row r="766" customFormat="false" ht="38.25" hidden="false" customHeight="false" outlineLevel="0" collapsed="false">
      <c r="A766" s="197" t="s">
        <v>2929</v>
      </c>
      <c r="B766" s="64" t="n">
        <v>44022</v>
      </c>
      <c r="C766" s="85" t="s">
        <v>2930</v>
      </c>
      <c r="D766" s="53" t="s">
        <v>2931</v>
      </c>
      <c r="E766" s="59"/>
      <c r="F766" s="53" t="s">
        <v>24</v>
      </c>
      <c r="G766" s="53" t="s">
        <v>35</v>
      </c>
      <c r="H766" s="56" t="s">
        <v>240</v>
      </c>
      <c r="I766" s="53" t="s">
        <v>27</v>
      </c>
      <c r="J766" s="83" t="s">
        <v>46</v>
      </c>
      <c r="K766" s="64" t="n">
        <v>44022</v>
      </c>
      <c r="L766" s="64" t="n">
        <v>45848</v>
      </c>
      <c r="M766" s="65"/>
      <c r="N766" s="87" t="s">
        <v>47</v>
      </c>
      <c r="O766" s="59"/>
      <c r="P766" s="69" t="s">
        <v>97</v>
      </c>
      <c r="Q766" s="59"/>
      <c r="R766" s="53" t="n">
        <f aca="false">YEAR(K766)</f>
        <v>2020</v>
      </c>
      <c r="S766" s="54" t="n">
        <f aca="false">IF($F766="CO",SUMIFS($M:$M,$A:$A,$A766)/COUNTIFS($A:$A,$A766,$F:$F,"CO"),0)</f>
        <v>0</v>
      </c>
    </row>
    <row r="767" customFormat="false" ht="89.25" hidden="false" customHeight="false" outlineLevel="0" collapsed="false">
      <c r="A767" s="410" t="s">
        <v>2932</v>
      </c>
      <c r="B767" s="64" t="n">
        <v>42591</v>
      </c>
      <c r="C767" s="98" t="s">
        <v>2933</v>
      </c>
      <c r="D767" s="53" t="s">
        <v>2934</v>
      </c>
      <c r="E767" s="53"/>
      <c r="F767" s="67" t="s">
        <v>24</v>
      </c>
      <c r="G767" s="409" t="s">
        <v>59</v>
      </c>
      <c r="H767" s="53" t="s">
        <v>114</v>
      </c>
      <c r="I767" s="67" t="s">
        <v>27</v>
      </c>
      <c r="J767" s="94" t="s">
        <v>68</v>
      </c>
      <c r="K767" s="64" t="n">
        <v>42604</v>
      </c>
      <c r="L767" s="64" t="n">
        <v>44430</v>
      </c>
      <c r="M767" s="88"/>
      <c r="N767" s="67" t="s">
        <v>47</v>
      </c>
      <c r="O767" s="59"/>
      <c r="P767" s="53" t="s">
        <v>30</v>
      </c>
      <c r="Q767" s="59"/>
      <c r="R767" s="53" t="n">
        <f aca="false">YEAR(K767)</f>
        <v>2016</v>
      </c>
      <c r="S767" s="54" t="n">
        <f aca="false">IF($F767="CO",SUMIFS($M:$M,$A:$A,$A767)/COUNTIFS($A:$A,$A767,$F:$F,"CO"),0)</f>
        <v>0</v>
      </c>
    </row>
    <row r="768" customFormat="false" ht="38.25" hidden="false" customHeight="false" outlineLevel="0" collapsed="false">
      <c r="A768" s="66" t="s">
        <v>2935</v>
      </c>
      <c r="B768" s="64" t="n">
        <v>42803</v>
      </c>
      <c r="C768" s="98" t="s">
        <v>2936</v>
      </c>
      <c r="D768" s="53" t="s">
        <v>2937</v>
      </c>
      <c r="E768" s="53"/>
      <c r="F768" s="56" t="s">
        <v>24</v>
      </c>
      <c r="G768" s="56" t="s">
        <v>59</v>
      </c>
      <c r="H768" s="56" t="s">
        <v>114</v>
      </c>
      <c r="I768" s="56" t="s">
        <v>27</v>
      </c>
      <c r="J768" s="79" t="s">
        <v>158</v>
      </c>
      <c r="K768" s="64" t="n">
        <v>42810</v>
      </c>
      <c r="L768" s="64" t="n">
        <v>44636</v>
      </c>
      <c r="M768" s="65"/>
      <c r="N768" s="87" t="s">
        <v>47</v>
      </c>
      <c r="O768" s="53"/>
      <c r="P768" s="56" t="s">
        <v>40</v>
      </c>
      <c r="Q768" s="53"/>
      <c r="R768" s="53" t="n">
        <f aca="false">YEAR(K768)</f>
        <v>2017</v>
      </c>
      <c r="S768" s="54" t="n">
        <f aca="false">IF($F768="CO",SUMIFS($M:$M,$A:$A,$A768)/COUNTIFS($A:$A,$A768,$F:$F,"CO"),0)</f>
        <v>0</v>
      </c>
    </row>
    <row r="769" customFormat="false" ht="38.25" hidden="false" customHeight="false" outlineLevel="0" collapsed="false">
      <c r="A769" s="56" t="s">
        <v>2938</v>
      </c>
      <c r="B769" s="64" t="n">
        <v>43361</v>
      </c>
      <c r="C769" s="85" t="s">
        <v>2939</v>
      </c>
      <c r="D769" s="56" t="s">
        <v>2940</v>
      </c>
      <c r="E769" s="53"/>
      <c r="F769" s="56" t="s">
        <v>24</v>
      </c>
      <c r="G769" s="87" t="s">
        <v>73</v>
      </c>
      <c r="H769" s="87" t="s">
        <v>812</v>
      </c>
      <c r="I769" s="56" t="s">
        <v>84</v>
      </c>
      <c r="J769" s="94" t="s">
        <v>68</v>
      </c>
      <c r="K769" s="64" t="n">
        <v>43381</v>
      </c>
      <c r="L769" s="64" t="n">
        <v>45207</v>
      </c>
      <c r="M769" s="88"/>
      <c r="N769" s="56" t="s">
        <v>47</v>
      </c>
      <c r="O769" s="59"/>
      <c r="P769" s="56" t="s">
        <v>323</v>
      </c>
      <c r="Q769" s="59"/>
      <c r="R769" s="53" t="n">
        <f aca="false">YEAR(K769)</f>
        <v>2018</v>
      </c>
      <c r="S769" s="54" t="n">
        <f aca="false">IF($F769="CO",SUMIFS($M:$M,$A:$A,$A769)/COUNTIFS($A:$A,$A769,$F:$F,"CO"),0)</f>
        <v>0</v>
      </c>
    </row>
    <row r="770" customFormat="false" ht="51" hidden="false" customHeight="false" outlineLevel="0" collapsed="false">
      <c r="A770" s="56" t="s">
        <v>2941</v>
      </c>
      <c r="B770" s="64" t="n">
        <v>43522</v>
      </c>
      <c r="C770" s="85" t="s">
        <v>2942</v>
      </c>
      <c r="D770" s="56" t="s">
        <v>2943</v>
      </c>
      <c r="E770" s="53"/>
      <c r="F770" s="56" t="s">
        <v>24</v>
      </c>
      <c r="G770" s="56" t="s">
        <v>35</v>
      </c>
      <c r="H770" s="56" t="s">
        <v>288</v>
      </c>
      <c r="I770" s="56" t="s">
        <v>84</v>
      </c>
      <c r="J770" s="253" t="s">
        <v>68</v>
      </c>
      <c r="K770" s="95" t="n">
        <v>43532</v>
      </c>
      <c r="L770" s="95" t="n">
        <v>45359</v>
      </c>
      <c r="M770" s="96"/>
      <c r="N770" s="56" t="s">
        <v>47</v>
      </c>
      <c r="O770" s="59"/>
      <c r="P770" s="56" t="s">
        <v>40</v>
      </c>
      <c r="Q770" s="67"/>
      <c r="R770" s="53" t="n">
        <f aca="false">YEAR(K770)</f>
        <v>2019</v>
      </c>
      <c r="S770" s="93" t="n">
        <f aca="false">IF($F770="CO",SUMIFS($M:$M,$A:$A,$A770)/COUNTIFS($A:$A,$A770,$F:$F,"CO"),0)</f>
        <v>0</v>
      </c>
      <c r="T770" s="308"/>
      <c r="U770" s="308"/>
      <c r="V770" s="308"/>
      <c r="W770" s="308"/>
      <c r="X770" s="308"/>
      <c r="Y770" s="308"/>
      <c r="Z770" s="308"/>
      <c r="AA770" s="308"/>
      <c r="AB770" s="308"/>
      <c r="AC770" s="308"/>
    </row>
    <row r="771" customFormat="false" ht="38.25" hidden="false" customHeight="false" outlineLevel="0" collapsed="false">
      <c r="A771" s="87" t="s">
        <v>2944</v>
      </c>
      <c r="B771" s="95" t="n">
        <v>42999</v>
      </c>
      <c r="C771" s="94" t="s">
        <v>2945</v>
      </c>
      <c r="D771" s="56" t="s">
        <v>2946</v>
      </c>
      <c r="E771" s="53"/>
      <c r="F771" s="95" t="s">
        <v>24</v>
      </c>
      <c r="G771" s="87" t="s">
        <v>1088</v>
      </c>
      <c r="H771" s="95" t="s">
        <v>2947</v>
      </c>
      <c r="I771" s="95" t="s">
        <v>27</v>
      </c>
      <c r="J771" s="94" t="s">
        <v>545</v>
      </c>
      <c r="K771" s="95" t="n">
        <v>43017</v>
      </c>
      <c r="L771" s="95" t="n">
        <v>44843</v>
      </c>
      <c r="M771" s="163"/>
      <c r="N771" s="67" t="s">
        <v>47</v>
      </c>
      <c r="O771" s="95"/>
      <c r="P771" s="67" t="s">
        <v>30</v>
      </c>
      <c r="Q771" s="67"/>
      <c r="R771" s="59"/>
      <c r="S771" s="59"/>
    </row>
    <row r="772" customFormat="false" ht="51" hidden="false" customHeight="false" outlineLevel="0" collapsed="false">
      <c r="A772" s="56" t="s">
        <v>2948</v>
      </c>
      <c r="B772" s="64" t="n">
        <v>43965</v>
      </c>
      <c r="C772" s="98" t="s">
        <v>2949</v>
      </c>
      <c r="D772" s="66" t="s">
        <v>2950</v>
      </c>
      <c r="E772" s="59"/>
      <c r="F772" s="66" t="s">
        <v>24</v>
      </c>
      <c r="G772" s="66" t="s">
        <v>508</v>
      </c>
      <c r="H772" s="69" t="s">
        <v>1315</v>
      </c>
      <c r="I772" s="66" t="s">
        <v>37</v>
      </c>
      <c r="J772" s="411" t="s">
        <v>2951</v>
      </c>
      <c r="K772" s="64" t="n">
        <v>44027</v>
      </c>
      <c r="L772" s="64" t="n">
        <v>44392</v>
      </c>
      <c r="M772" s="65"/>
      <c r="N772" s="69" t="s">
        <v>1315</v>
      </c>
      <c r="O772" s="59"/>
      <c r="P772" s="69" t="s">
        <v>40</v>
      </c>
      <c r="Q772" s="59"/>
      <c r="R772" s="53" t="n">
        <f aca="false">YEAR(K772)</f>
        <v>2020</v>
      </c>
      <c r="S772" s="54" t="n">
        <v>358210</v>
      </c>
    </row>
    <row r="773" customFormat="false" ht="51" hidden="false" customHeight="false" outlineLevel="0" collapsed="false">
      <c r="A773" s="67" t="s">
        <v>2952</v>
      </c>
      <c r="B773" s="95" t="n">
        <v>43319</v>
      </c>
      <c r="C773" s="94" t="s">
        <v>2953</v>
      </c>
      <c r="D773" s="53" t="s">
        <v>2954</v>
      </c>
      <c r="E773" s="59"/>
      <c r="F773" s="67" t="s">
        <v>24</v>
      </c>
      <c r="G773" s="67" t="s">
        <v>59</v>
      </c>
      <c r="H773" s="67" t="s">
        <v>1815</v>
      </c>
      <c r="I773" s="67" t="s">
        <v>27</v>
      </c>
      <c r="J773" s="94" t="s">
        <v>158</v>
      </c>
      <c r="K773" s="95" t="n">
        <v>43327</v>
      </c>
      <c r="L773" s="95" t="n">
        <v>45153</v>
      </c>
      <c r="M773" s="96"/>
      <c r="N773" s="67" t="s">
        <v>47</v>
      </c>
      <c r="O773" s="97"/>
      <c r="P773" s="67" t="s">
        <v>323</v>
      </c>
      <c r="Q773" s="67"/>
      <c r="R773" s="59"/>
      <c r="S773" s="59"/>
    </row>
    <row r="774" customFormat="false" ht="114.75" hidden="false" customHeight="false" outlineLevel="0" collapsed="false">
      <c r="A774" s="66" t="s">
        <v>2955</v>
      </c>
      <c r="B774" s="64" t="n">
        <v>42899</v>
      </c>
      <c r="C774" s="98" t="s">
        <v>2956</v>
      </c>
      <c r="D774" s="53" t="s">
        <v>2957</v>
      </c>
      <c r="E774" s="53"/>
      <c r="F774" s="56" t="s">
        <v>24</v>
      </c>
      <c r="G774" s="84" t="s">
        <v>549</v>
      </c>
      <c r="H774" s="53" t="s">
        <v>585</v>
      </c>
      <c r="I774" s="53" t="s">
        <v>27</v>
      </c>
      <c r="J774" s="253" t="s">
        <v>68</v>
      </c>
      <c r="K774" s="64" t="n">
        <v>42913</v>
      </c>
      <c r="L774" s="64" t="n">
        <v>44739</v>
      </c>
      <c r="M774" s="65"/>
      <c r="N774" s="87" t="s">
        <v>47</v>
      </c>
      <c r="O774" s="53"/>
      <c r="P774" s="56" t="s">
        <v>789</v>
      </c>
      <c r="Q774" s="53"/>
      <c r="R774" s="53" t="n">
        <v>2019</v>
      </c>
      <c r="S774" s="59" t="n">
        <v>0</v>
      </c>
    </row>
    <row r="775" customFormat="false" ht="38.25" hidden="false" customHeight="false" outlineLevel="0" collapsed="false">
      <c r="A775" s="66" t="s">
        <v>2958</v>
      </c>
      <c r="B775" s="64" t="n">
        <v>42899</v>
      </c>
      <c r="C775" s="98" t="s">
        <v>2959</v>
      </c>
      <c r="D775" s="53" t="s">
        <v>2960</v>
      </c>
      <c r="E775" s="53"/>
      <c r="F775" s="56" t="s">
        <v>24</v>
      </c>
      <c r="G775" s="84" t="s">
        <v>549</v>
      </c>
      <c r="H775" s="53" t="s">
        <v>585</v>
      </c>
      <c r="I775" s="53" t="s">
        <v>27</v>
      </c>
      <c r="J775" s="94" t="s">
        <v>68</v>
      </c>
      <c r="K775" s="64" t="n">
        <v>42914</v>
      </c>
      <c r="L775" s="64" t="n">
        <v>44740</v>
      </c>
      <c r="M775" s="65"/>
      <c r="N775" s="87" t="s">
        <v>47</v>
      </c>
      <c r="O775" s="53"/>
      <c r="P775" s="53" t="s">
        <v>40</v>
      </c>
      <c r="Q775" s="53"/>
      <c r="R775" s="127" t="n">
        <v>2019</v>
      </c>
      <c r="S775" s="283" t="n">
        <f aca="false">IF($F775="CO",SUMIFS($M:$M,$A:$A,$A775)/COUNTIFS($A:$A,$A775,$F:$F,"CO"),0)</f>
        <v>0</v>
      </c>
    </row>
    <row r="776" customFormat="false" ht="38.25" hidden="false" customHeight="false" outlineLevel="0" collapsed="false">
      <c r="A776" s="66" t="s">
        <v>2961</v>
      </c>
      <c r="B776" s="64" t="n">
        <v>42900</v>
      </c>
      <c r="C776" s="98" t="s">
        <v>2962</v>
      </c>
      <c r="D776" s="53" t="s">
        <v>2963</v>
      </c>
      <c r="E776" s="53"/>
      <c r="F776" s="56" t="s">
        <v>24</v>
      </c>
      <c r="G776" s="84" t="s">
        <v>549</v>
      </c>
      <c r="H776" s="53" t="s">
        <v>585</v>
      </c>
      <c r="I776" s="53" t="s">
        <v>27</v>
      </c>
      <c r="J776" s="94" t="s">
        <v>68</v>
      </c>
      <c r="K776" s="64" t="n">
        <v>42913</v>
      </c>
      <c r="L776" s="64" t="n">
        <v>44739</v>
      </c>
      <c r="M776" s="65"/>
      <c r="N776" s="87" t="s">
        <v>47</v>
      </c>
      <c r="O776" s="53"/>
      <c r="P776" s="56" t="s">
        <v>40</v>
      </c>
      <c r="Q776" s="53"/>
      <c r="R776" s="53" t="n">
        <f aca="false">YEAR(K776)</f>
        <v>2017</v>
      </c>
      <c r="S776" s="54" t="n">
        <f aca="false">IF($F776="CO",SUMIFS($M:$M,$A:$A,$A776)/COUNTIFS($A:$A,$A776,$F:$F,"CO"),0)</f>
        <v>0</v>
      </c>
    </row>
    <row r="777" customFormat="false" ht="51" hidden="false" customHeight="false" outlineLevel="0" collapsed="false">
      <c r="A777" s="69" t="s">
        <v>2964</v>
      </c>
      <c r="B777" s="64" t="n">
        <v>42789</v>
      </c>
      <c r="C777" s="86" t="s">
        <v>2965</v>
      </c>
      <c r="D777" s="53" t="s">
        <v>2966</v>
      </c>
      <c r="E777" s="53"/>
      <c r="F777" s="56" t="s">
        <v>24</v>
      </c>
      <c r="G777" s="56" t="s">
        <v>35</v>
      </c>
      <c r="H777" s="56" t="s">
        <v>229</v>
      </c>
      <c r="I777" s="56" t="s">
        <v>27</v>
      </c>
      <c r="J777" s="79" t="s">
        <v>68</v>
      </c>
      <c r="K777" s="64" t="n">
        <v>42814</v>
      </c>
      <c r="L777" s="64" t="n">
        <v>44640</v>
      </c>
      <c r="M777" s="65"/>
      <c r="N777" s="87" t="s">
        <v>47</v>
      </c>
      <c r="O777" s="53"/>
      <c r="P777" s="56" t="s">
        <v>40</v>
      </c>
      <c r="Q777" s="53"/>
      <c r="R777" s="252" t="n">
        <f aca="false">YEAR(K777)</f>
        <v>2017</v>
      </c>
      <c r="S777" s="54" t="n">
        <f aca="false">IF($F777="CO",SUMIFS($M:$M,$A:$A,$A777)/COUNTIFS($A:$A,$A777,$F:$F,"CO"),0)</f>
        <v>0</v>
      </c>
    </row>
    <row r="778" customFormat="false" ht="38.25" hidden="false" customHeight="false" outlineLevel="0" collapsed="false">
      <c r="A778" s="66" t="s">
        <v>2967</v>
      </c>
      <c r="B778" s="64" t="n">
        <v>42585</v>
      </c>
      <c r="C778" s="98" t="s">
        <v>2968</v>
      </c>
      <c r="D778" s="53" t="s">
        <v>2969</v>
      </c>
      <c r="E778" s="53"/>
      <c r="F778" s="67" t="s">
        <v>24</v>
      </c>
      <c r="G778" s="53" t="s">
        <v>59</v>
      </c>
      <c r="H778" s="53" t="s">
        <v>114</v>
      </c>
      <c r="I778" s="67" t="s">
        <v>27</v>
      </c>
      <c r="J778" s="94" t="s">
        <v>158</v>
      </c>
      <c r="K778" s="64" t="n">
        <v>42593</v>
      </c>
      <c r="L778" s="64" t="n">
        <v>44419</v>
      </c>
      <c r="M778" s="88"/>
      <c r="N778" s="67" t="s">
        <v>47</v>
      </c>
      <c r="O778" s="59"/>
      <c r="P778" s="53" t="s">
        <v>30</v>
      </c>
      <c r="Q778" s="59"/>
      <c r="R778" s="356" t="n">
        <f aca="false">YEAR(K778)</f>
        <v>2016</v>
      </c>
      <c r="S778" s="54" t="n">
        <f aca="false">IF($F778="CO",SUMIFS($M:$M,$A:$A,$A778)/COUNTIFS($A:$A,$A778,$F:$F,"CO"),0)</f>
        <v>0</v>
      </c>
    </row>
    <row r="779" customFormat="false" ht="38.25" hidden="false" customHeight="false" outlineLevel="0" collapsed="false">
      <c r="A779" s="69" t="s">
        <v>2970</v>
      </c>
      <c r="B779" s="64" t="n">
        <v>42935</v>
      </c>
      <c r="C779" s="86" t="s">
        <v>2971</v>
      </c>
      <c r="D779" s="56" t="s">
        <v>2972</v>
      </c>
      <c r="E779" s="53"/>
      <c r="F779" s="56" t="s">
        <v>24</v>
      </c>
      <c r="G779" s="56" t="s">
        <v>35</v>
      </c>
      <c r="H779" s="56" t="s">
        <v>240</v>
      </c>
      <c r="I779" s="53" t="s">
        <v>27</v>
      </c>
      <c r="J779" s="94" t="s">
        <v>68</v>
      </c>
      <c r="K779" s="64" t="n">
        <v>42944</v>
      </c>
      <c r="L779" s="64" t="n">
        <v>44770</v>
      </c>
      <c r="M779" s="75"/>
      <c r="N779" s="87" t="s">
        <v>47</v>
      </c>
      <c r="O779" s="53"/>
      <c r="P779" s="56" t="s">
        <v>40</v>
      </c>
      <c r="Q779" s="53"/>
      <c r="R779" s="53" t="n">
        <v>2019</v>
      </c>
      <c r="S779" s="59"/>
    </row>
    <row r="780" customFormat="false" ht="76.5" hidden="false" customHeight="false" outlineLevel="0" collapsed="false">
      <c r="A780" s="56" t="s">
        <v>2973</v>
      </c>
      <c r="B780" s="64" t="n">
        <v>44040</v>
      </c>
      <c r="C780" s="98" t="s">
        <v>2974</v>
      </c>
      <c r="D780" s="69" t="s">
        <v>2975</v>
      </c>
      <c r="E780" s="59"/>
      <c r="F780" s="69" t="s">
        <v>24</v>
      </c>
      <c r="G780" s="66" t="s">
        <v>35</v>
      </c>
      <c r="H780" s="81" t="s">
        <v>229</v>
      </c>
      <c r="I780" s="56" t="s">
        <v>27</v>
      </c>
      <c r="J780" s="83" t="s">
        <v>46</v>
      </c>
      <c r="K780" s="64" t="n">
        <v>44144</v>
      </c>
      <c r="L780" s="64" t="n">
        <v>45970</v>
      </c>
      <c r="M780" s="65"/>
      <c r="N780" s="69" t="s">
        <v>47</v>
      </c>
      <c r="O780" s="59"/>
      <c r="P780" s="69" t="s">
        <v>468</v>
      </c>
      <c r="Q780" s="59"/>
      <c r="R780" s="59"/>
      <c r="S780" s="59"/>
    </row>
    <row r="781" customFormat="false" ht="38.25" hidden="false" customHeight="false" outlineLevel="0" collapsed="false">
      <c r="A781" s="56" t="s">
        <v>2976</v>
      </c>
      <c r="B781" s="64" t="n">
        <v>43874</v>
      </c>
      <c r="C781" s="98" t="s">
        <v>2977</v>
      </c>
      <c r="D781" s="69" t="s">
        <v>2978</v>
      </c>
      <c r="E781" s="59"/>
      <c r="F781" s="66" t="s">
        <v>24</v>
      </c>
      <c r="G781" s="69" t="s">
        <v>59</v>
      </c>
      <c r="H781" s="67" t="s">
        <v>199</v>
      </c>
      <c r="I781" s="69" t="s">
        <v>27</v>
      </c>
      <c r="J781" s="121" t="s">
        <v>2979</v>
      </c>
      <c r="K781" s="64" t="n">
        <v>43928</v>
      </c>
      <c r="L781" s="64" t="n">
        <v>45754</v>
      </c>
      <c r="M781" s="65"/>
      <c r="N781" s="56" t="s">
        <v>47</v>
      </c>
      <c r="O781" s="59"/>
      <c r="P781" s="69" t="s">
        <v>221</v>
      </c>
      <c r="Q781" s="59"/>
      <c r="R781" s="53" t="n">
        <f aca="false">YEAR(K781)</f>
        <v>2020</v>
      </c>
      <c r="S781" s="54" t="n">
        <f aca="false">IF($F781="CO",SUMIFS($M:$M,$A:$A,$A781)/COUNTIFS($A:$A,$A781,$F:$F,"CO"),0)</f>
        <v>0</v>
      </c>
    </row>
    <row r="782" customFormat="false" ht="38.25" hidden="false" customHeight="false" outlineLevel="0" collapsed="false">
      <c r="A782" s="66" t="s">
        <v>2980</v>
      </c>
      <c r="B782" s="64" t="n">
        <v>42562</v>
      </c>
      <c r="C782" s="98" t="s">
        <v>2981</v>
      </c>
      <c r="D782" s="53" t="s">
        <v>2982</v>
      </c>
      <c r="E782" s="53"/>
      <c r="F782" s="67" t="s">
        <v>24</v>
      </c>
      <c r="G782" s="53" t="s">
        <v>35</v>
      </c>
      <c r="H782" s="53" t="s">
        <v>229</v>
      </c>
      <c r="I782" s="67" t="s">
        <v>27</v>
      </c>
      <c r="J782" s="82" t="s">
        <v>172</v>
      </c>
      <c r="K782" s="64" t="n">
        <v>42569</v>
      </c>
      <c r="L782" s="64" t="n">
        <v>44395</v>
      </c>
      <c r="M782" s="88"/>
      <c r="N782" s="67" t="s">
        <v>47</v>
      </c>
      <c r="O782" s="59"/>
      <c r="P782" s="84" t="s">
        <v>40</v>
      </c>
      <c r="Q782" s="59"/>
      <c r="R782" s="66" t="n">
        <f aca="false">YEAR(K782)</f>
        <v>2016</v>
      </c>
      <c r="S782" s="124" t="n">
        <f aca="false">IF($F782="CO",SUMIFS($M:$M,$A:$A,$A782)/COUNTIFS($A:$A,$A782,$F:$F,"CO"),0)</f>
        <v>0</v>
      </c>
    </row>
    <row r="783" customFormat="false" ht="51" hidden="false" customHeight="false" outlineLevel="0" collapsed="false">
      <c r="A783" s="87" t="s">
        <v>2983</v>
      </c>
      <c r="B783" s="95" t="n">
        <v>42989</v>
      </c>
      <c r="C783" s="94" t="s">
        <v>2984</v>
      </c>
      <c r="D783" s="53" t="s">
        <v>2985</v>
      </c>
      <c r="E783" s="53"/>
      <c r="F783" s="67" t="s">
        <v>24</v>
      </c>
      <c r="G783" s="84" t="s">
        <v>44</v>
      </c>
      <c r="H783" s="95" t="s">
        <v>2143</v>
      </c>
      <c r="I783" s="67" t="s">
        <v>27</v>
      </c>
      <c r="J783" s="82" t="s">
        <v>172</v>
      </c>
      <c r="K783" s="95" t="n">
        <v>43377</v>
      </c>
      <c r="L783" s="95" t="n">
        <v>45203</v>
      </c>
      <c r="M783" s="163"/>
      <c r="N783" s="67" t="s">
        <v>47</v>
      </c>
      <c r="O783" s="95"/>
      <c r="P783" s="67" t="s">
        <v>323</v>
      </c>
      <c r="Q783" s="67"/>
      <c r="R783" s="53" t="n">
        <v>2019</v>
      </c>
      <c r="S783" s="54" t="n">
        <f aca="false">IF($F783="CO",SUMIFS($M:$M,$A:$A,$A783)/COUNTIFS($A:$A,$A783,$F:$F,"CO"),0)</f>
        <v>0</v>
      </c>
    </row>
    <row r="784" customFormat="false" ht="38.25" hidden="false" customHeight="false" outlineLevel="0" collapsed="false">
      <c r="A784" s="53" t="s">
        <v>2986</v>
      </c>
      <c r="B784" s="64" t="n">
        <v>42465</v>
      </c>
      <c r="C784" s="93" t="s">
        <v>2987</v>
      </c>
      <c r="D784" s="84" t="s">
        <v>2988</v>
      </c>
      <c r="E784" s="53"/>
      <c r="F784" s="67" t="s">
        <v>24</v>
      </c>
      <c r="G784" s="53" t="s">
        <v>35</v>
      </c>
      <c r="H784" s="84" t="s">
        <v>441</v>
      </c>
      <c r="I784" s="67" t="s">
        <v>27</v>
      </c>
      <c r="J784" s="94" t="s">
        <v>158</v>
      </c>
      <c r="K784" s="64" t="n">
        <v>42480</v>
      </c>
      <c r="L784" s="64" t="n">
        <v>44306</v>
      </c>
      <c r="M784" s="88"/>
      <c r="N784" s="67" t="s">
        <v>47</v>
      </c>
      <c r="O784" s="59"/>
      <c r="P784" s="84" t="s">
        <v>97</v>
      </c>
      <c r="Q784" s="59"/>
      <c r="R784" s="252" t="n">
        <f aca="false">YEAR(K784)</f>
        <v>2016</v>
      </c>
      <c r="S784" s="54" t="n">
        <f aca="false">IF($F784="CO",SUMIFS($M:$M,$A:$A,$A784)/COUNTIFS($A:$A,$A784,$F:$F,"CO"),0)</f>
        <v>0</v>
      </c>
    </row>
    <row r="785" customFormat="false" ht="38.25" hidden="false" customHeight="false" outlineLevel="0" collapsed="false">
      <c r="A785" s="170" t="s">
        <v>2989</v>
      </c>
      <c r="B785" s="412" t="n">
        <v>42955</v>
      </c>
      <c r="C785" s="251" t="s">
        <v>2990</v>
      </c>
      <c r="D785" s="179" t="s">
        <v>2991</v>
      </c>
      <c r="E785" s="252"/>
      <c r="F785" s="179" t="s">
        <v>24</v>
      </c>
      <c r="G785" s="179" t="s">
        <v>35</v>
      </c>
      <c r="H785" s="255" t="s">
        <v>2992</v>
      </c>
      <c r="I785" s="179" t="s">
        <v>27</v>
      </c>
      <c r="J785" s="413" t="s">
        <v>46</v>
      </c>
      <c r="K785" s="250" t="n">
        <v>42963</v>
      </c>
      <c r="L785" s="250" t="n">
        <v>44789</v>
      </c>
      <c r="M785" s="254"/>
      <c r="N785" s="255" t="s">
        <v>47</v>
      </c>
      <c r="O785" s="256"/>
      <c r="P785" s="179" t="s">
        <v>97</v>
      </c>
      <c r="Q785" s="256"/>
      <c r="R785" s="256"/>
      <c r="S785" s="256"/>
    </row>
    <row r="786" customFormat="false" ht="38.25" hidden="false" customHeight="false" outlineLevel="0" collapsed="false">
      <c r="A786" s="56" t="s">
        <v>2993</v>
      </c>
      <c r="B786" s="64" t="n">
        <v>42822</v>
      </c>
      <c r="C786" s="98" t="s">
        <v>2994</v>
      </c>
      <c r="D786" s="53" t="s">
        <v>2995</v>
      </c>
      <c r="E786" s="53"/>
      <c r="F786" s="53" t="s">
        <v>24</v>
      </c>
      <c r="G786" s="53" t="s">
        <v>59</v>
      </c>
      <c r="H786" s="53" t="s">
        <v>114</v>
      </c>
      <c r="I786" s="53" t="s">
        <v>27</v>
      </c>
      <c r="J786" s="94" t="s">
        <v>2996</v>
      </c>
      <c r="K786" s="64" t="n">
        <v>42832</v>
      </c>
      <c r="L786" s="64" t="n">
        <v>44658</v>
      </c>
      <c r="M786" s="65"/>
      <c r="N786" s="66" t="s">
        <v>47</v>
      </c>
      <c r="O786" s="53"/>
      <c r="P786" s="53" t="s">
        <v>30</v>
      </c>
      <c r="Q786" s="53"/>
      <c r="R786" s="53" t="n">
        <f aca="false">YEAR(K786)</f>
        <v>2017</v>
      </c>
      <c r="S786" s="54" t="n">
        <f aca="false">IF($F786="CO",SUMIFS($M:$M,$A:$A,$A786)/COUNTIFS($A:$A,$A786,$F:$F,"CO"),0)</f>
        <v>0</v>
      </c>
    </row>
    <row r="787" customFormat="false" ht="38.25" hidden="false" customHeight="false" outlineLevel="0" collapsed="false">
      <c r="A787" s="56" t="s">
        <v>2997</v>
      </c>
      <c r="B787" s="64" t="n">
        <v>43082</v>
      </c>
      <c r="C787" s="86" t="s">
        <v>2998</v>
      </c>
      <c r="D787" s="59"/>
      <c r="E787" s="53"/>
      <c r="F787" s="53" t="s">
        <v>24</v>
      </c>
      <c r="G787" s="87" t="s">
        <v>2999</v>
      </c>
      <c r="H787" s="87" t="s">
        <v>2999</v>
      </c>
      <c r="I787" s="56" t="s">
        <v>1164</v>
      </c>
      <c r="J787" s="63" t="s">
        <v>3000</v>
      </c>
      <c r="K787" s="64" t="n">
        <v>43332</v>
      </c>
      <c r="L787" s="64" t="n">
        <v>44063</v>
      </c>
      <c r="M787" s="88"/>
      <c r="N787" s="56" t="s">
        <v>833</v>
      </c>
      <c r="O787" s="59"/>
      <c r="P787" s="56" t="s">
        <v>150</v>
      </c>
      <c r="Q787" s="59"/>
      <c r="R787" s="53" t="n">
        <v>2019</v>
      </c>
      <c r="S787" s="54" t="n">
        <f aca="false">IF($F787="CO",SUMIFS($M:$M,$A:$A,$A787)/COUNTIFS($A:$A,$A787,$F:$F,"CO"),0)</f>
        <v>0</v>
      </c>
    </row>
    <row r="788" customFormat="false" ht="51" hidden="false" customHeight="false" outlineLevel="0" collapsed="false">
      <c r="A788" s="85" t="s">
        <v>3001</v>
      </c>
      <c r="B788" s="113" t="n">
        <v>43689</v>
      </c>
      <c r="C788" s="114" t="s">
        <v>3002</v>
      </c>
      <c r="D788" s="112"/>
      <c r="E788" s="59"/>
      <c r="F788" s="53" t="s">
        <v>2489</v>
      </c>
      <c r="G788" s="112" t="s">
        <v>73</v>
      </c>
      <c r="H788" s="119" t="s">
        <v>218</v>
      </c>
      <c r="I788" s="119" t="s">
        <v>188</v>
      </c>
      <c r="J788" s="104" t="s">
        <v>3003</v>
      </c>
      <c r="K788" s="113" t="n">
        <v>43725</v>
      </c>
      <c r="L788" s="113" t="n">
        <v>45552</v>
      </c>
      <c r="M788" s="225"/>
      <c r="N788" s="119" t="s">
        <v>3004</v>
      </c>
      <c r="O788" s="112"/>
      <c r="P788" s="112" t="s">
        <v>150</v>
      </c>
      <c r="Q788" s="53" t="s">
        <v>1574</v>
      </c>
      <c r="R788" s="66" t="n">
        <f aca="false">YEAR(K788)</f>
        <v>2019</v>
      </c>
      <c r="S788" s="258" t="n">
        <f aca="false">IF($F788="CO",SUMIFS($M:$M,$A:$A,$A788)/COUNTIFS($A:$A,$A788,$F:$F,"CO"),0)</f>
        <v>0</v>
      </c>
    </row>
    <row r="789" customFormat="false" ht="38.25" hidden="false" customHeight="false" outlineLevel="0" collapsed="false">
      <c r="A789" s="56" t="s">
        <v>3005</v>
      </c>
      <c r="B789" s="64" t="n">
        <v>43263</v>
      </c>
      <c r="C789" s="85" t="s">
        <v>3006</v>
      </c>
      <c r="D789" s="56" t="s">
        <v>3007</v>
      </c>
      <c r="E789" s="53"/>
      <c r="F789" s="67" t="s">
        <v>24</v>
      </c>
      <c r="G789" s="56" t="s">
        <v>35</v>
      </c>
      <c r="H789" s="87" t="s">
        <v>1045</v>
      </c>
      <c r="I789" s="56" t="s">
        <v>84</v>
      </c>
      <c r="J789" s="83" t="s">
        <v>46</v>
      </c>
      <c r="K789" s="64" t="n">
        <v>43292</v>
      </c>
      <c r="L789" s="64" t="n">
        <v>45118</v>
      </c>
      <c r="M789" s="88"/>
      <c r="N789" s="56" t="s">
        <v>47</v>
      </c>
      <c r="O789" s="59"/>
      <c r="P789" s="56" t="s">
        <v>241</v>
      </c>
      <c r="Q789" s="59"/>
      <c r="R789" s="53" t="n">
        <f aca="false">YEAR(K789)</f>
        <v>2018</v>
      </c>
      <c r="S789" s="54" t="n">
        <f aca="false">IF($F789="CO",SUMIFS($M:$M,$A:$A,$A789)/COUNTIFS($A:$A,$A789,$F:$F,"CO"),0)</f>
        <v>0</v>
      </c>
    </row>
    <row r="790" customFormat="false" ht="38.25" hidden="false" customHeight="false" outlineLevel="0" collapsed="false">
      <c r="A790" s="56" t="s">
        <v>3008</v>
      </c>
      <c r="B790" s="64" t="n">
        <v>43137</v>
      </c>
      <c r="C790" s="85" t="s">
        <v>3009</v>
      </c>
      <c r="D790" s="56" t="s">
        <v>3010</v>
      </c>
      <c r="E790" s="53"/>
      <c r="F790" s="56" t="s">
        <v>24</v>
      </c>
      <c r="G790" s="56" t="s">
        <v>974</v>
      </c>
      <c r="H790" s="87" t="s">
        <v>441</v>
      </c>
      <c r="I790" s="56" t="s">
        <v>27</v>
      </c>
      <c r="J790" s="259" t="s">
        <v>68</v>
      </c>
      <c r="K790" s="64" t="n">
        <v>43136</v>
      </c>
      <c r="L790" s="64" t="n">
        <v>44990</v>
      </c>
      <c r="M790" s="88"/>
      <c r="N790" s="87" t="s">
        <v>47</v>
      </c>
      <c r="O790" s="59"/>
      <c r="P790" s="56" t="s">
        <v>221</v>
      </c>
      <c r="Q790" s="59"/>
      <c r="R790" s="53" t="n">
        <f aca="false">YEAR(K790)</f>
        <v>2018</v>
      </c>
      <c r="S790" s="54" t="n">
        <f aca="false">IF($F790="CO",SUMIFS($M:$M,$A:$A,$A790)/COUNTIFS($A:$A,$A790,$F:$F,"CO"),0)</f>
        <v>0</v>
      </c>
    </row>
    <row r="791" customFormat="false" ht="38.25" hidden="false" customHeight="false" outlineLevel="0" collapsed="false">
      <c r="A791" s="66" t="s">
        <v>3011</v>
      </c>
      <c r="B791" s="64" t="n">
        <v>42548</v>
      </c>
      <c r="C791" s="98" t="s">
        <v>3012</v>
      </c>
      <c r="D791" s="53" t="s">
        <v>3013</v>
      </c>
      <c r="E791" s="53"/>
      <c r="F791" s="67" t="s">
        <v>24</v>
      </c>
      <c r="G791" s="53" t="s">
        <v>44</v>
      </c>
      <c r="H791" s="84" t="s">
        <v>45</v>
      </c>
      <c r="I791" s="67" t="s">
        <v>27</v>
      </c>
      <c r="J791" s="94" t="s">
        <v>158</v>
      </c>
      <c r="K791" s="64" t="n">
        <v>42547</v>
      </c>
      <c r="L791" s="64" t="n">
        <v>44373</v>
      </c>
      <c r="M791" s="88"/>
      <c r="N791" s="67" t="s">
        <v>47</v>
      </c>
      <c r="O791" s="59"/>
      <c r="P791" s="53" t="s">
        <v>30</v>
      </c>
      <c r="Q791" s="59"/>
      <c r="R791" s="53" t="n">
        <f aca="false">YEAR(K791)</f>
        <v>2016</v>
      </c>
      <c r="S791" s="54" t="n">
        <f aca="false">IF($F791="CO",SUMIFS($M:$M,$A:$A,$A791)/COUNTIFS($A:$A,$A791,$F:$F,"CO"),0)</f>
        <v>0</v>
      </c>
    </row>
    <row r="792" customFormat="false" ht="51" hidden="false" customHeight="false" outlineLevel="0" collapsed="false">
      <c r="A792" s="53" t="s">
        <v>3014</v>
      </c>
      <c r="B792" s="64" t="n">
        <v>43598</v>
      </c>
      <c r="C792" s="85" t="s">
        <v>3015</v>
      </c>
      <c r="D792" s="56" t="s">
        <v>3016</v>
      </c>
      <c r="E792" s="53"/>
      <c r="F792" s="56" t="s">
        <v>24</v>
      </c>
      <c r="G792" s="56" t="s">
        <v>35</v>
      </c>
      <c r="H792" s="87" t="s">
        <v>441</v>
      </c>
      <c r="I792" s="56" t="s">
        <v>84</v>
      </c>
      <c r="J792" s="94" t="s">
        <v>119</v>
      </c>
      <c r="K792" s="64" t="n">
        <v>43614</v>
      </c>
      <c r="L792" s="64" t="n">
        <v>45436</v>
      </c>
      <c r="M792" s="88"/>
      <c r="N792" s="56" t="s">
        <v>120</v>
      </c>
      <c r="O792" s="59"/>
      <c r="P792" s="56" t="s">
        <v>241</v>
      </c>
      <c r="Q792" s="59"/>
      <c r="R792" s="53" t="n">
        <f aca="false">YEAR(K792)</f>
        <v>2019</v>
      </c>
      <c r="S792" s="54" t="n">
        <f aca="false">IF($F792="CO",SUMIFS($M:$M,$A:$A,$A792)/COUNTIFS($A:$A,$A792,$F:$F,"CO"),0)</f>
        <v>0</v>
      </c>
    </row>
    <row r="793" customFormat="false" ht="38.25" hidden="false" customHeight="false" outlineLevel="0" collapsed="false">
      <c r="A793" s="53" t="s">
        <v>3017</v>
      </c>
      <c r="B793" s="64" t="n">
        <v>43203</v>
      </c>
      <c r="C793" s="93" t="s">
        <v>3018</v>
      </c>
      <c r="D793" s="53" t="s">
        <v>3019</v>
      </c>
      <c r="E793" s="53"/>
      <c r="F793" s="53" t="s">
        <v>24</v>
      </c>
      <c r="G793" s="53" t="s">
        <v>3020</v>
      </c>
      <c r="H793" s="84" t="s">
        <v>3021</v>
      </c>
      <c r="I793" s="56" t="s">
        <v>84</v>
      </c>
      <c r="J793" s="94" t="s">
        <v>68</v>
      </c>
      <c r="K793" s="64" t="n">
        <v>43231</v>
      </c>
      <c r="L793" s="64" t="n">
        <v>45423</v>
      </c>
      <c r="M793" s="88"/>
      <c r="N793" s="56" t="s">
        <v>47</v>
      </c>
      <c r="O793" s="59"/>
      <c r="P793" s="56" t="s">
        <v>323</v>
      </c>
      <c r="Q793" s="67"/>
      <c r="R793" s="53" t="n">
        <f aca="false">YEAR(K793)</f>
        <v>2018</v>
      </c>
      <c r="S793" s="54" t="n">
        <f aca="false">IF($F793="CO",SUMIFS($M:$M,$A:$A,$A793)/COUNTIFS($A:$A,$A793,$F:$F,"CO"),0)</f>
        <v>0</v>
      </c>
    </row>
    <row r="794" customFormat="false" ht="38.25" hidden="false" customHeight="false" outlineLevel="0" collapsed="false">
      <c r="A794" s="112" t="s">
        <v>3022</v>
      </c>
      <c r="B794" s="113" t="n">
        <v>42669</v>
      </c>
      <c r="C794" s="114" t="s">
        <v>3018</v>
      </c>
      <c r="D794" s="112" t="s">
        <v>3019</v>
      </c>
      <c r="E794" s="59"/>
      <c r="F794" s="56" t="s">
        <v>24</v>
      </c>
      <c r="G794" s="112" t="s">
        <v>101</v>
      </c>
      <c r="H794" s="112" t="s">
        <v>3023</v>
      </c>
      <c r="I794" s="112" t="s">
        <v>108</v>
      </c>
      <c r="J794" s="104" t="s">
        <v>3024</v>
      </c>
      <c r="K794" s="95" t="n">
        <v>43334</v>
      </c>
      <c r="L794" s="95" t="n">
        <v>45007</v>
      </c>
      <c r="M794" s="96"/>
      <c r="N794" s="67" t="s">
        <v>47</v>
      </c>
      <c r="O794" s="97"/>
      <c r="P794" s="67" t="s">
        <v>30</v>
      </c>
      <c r="Q794" s="67"/>
      <c r="R794" s="53" t="n">
        <v>2017</v>
      </c>
      <c r="S794" s="54" t="n">
        <f aca="false">IF($F794="CO",SUMIFS($M:$M,$A:$A,$A794)/COUNTIFS($A:$A,$A794,$F:$F,"CO"),0)</f>
        <v>0</v>
      </c>
    </row>
    <row r="795" customFormat="false" ht="38.25" hidden="false" customHeight="false" outlineLevel="0" collapsed="false">
      <c r="A795" s="53" t="s">
        <v>3025</v>
      </c>
      <c r="B795" s="64" t="n">
        <v>43475</v>
      </c>
      <c r="C795" s="85" t="s">
        <v>3026</v>
      </c>
      <c r="D795" s="56" t="s">
        <v>3027</v>
      </c>
      <c r="E795" s="53"/>
      <c r="F795" s="56" t="s">
        <v>24</v>
      </c>
      <c r="G795" s="87" t="s">
        <v>82</v>
      </c>
      <c r="H795" s="56" t="s">
        <v>288</v>
      </c>
      <c r="I795" s="56" t="s">
        <v>27</v>
      </c>
      <c r="J795" s="83" t="s">
        <v>46</v>
      </c>
      <c r="K795" s="64" t="n">
        <v>43514</v>
      </c>
      <c r="L795" s="64" t="n">
        <v>45340</v>
      </c>
      <c r="M795" s="88"/>
      <c r="N795" s="56" t="s">
        <v>47</v>
      </c>
      <c r="O795" s="59"/>
      <c r="P795" s="56" t="s">
        <v>3028</v>
      </c>
      <c r="Q795" s="59"/>
      <c r="R795" s="66" t="n">
        <f aca="false">YEAR(K795)</f>
        <v>2019</v>
      </c>
      <c r="S795" s="124" t="n">
        <f aca="false">IF($F795="CO",SUMIFS($M:$M,$A:$A,$A795)/COUNTIFS($A:$A,$A795,$F:$F,"CO"),0)</f>
        <v>0</v>
      </c>
    </row>
    <row r="796" customFormat="false" ht="51" hidden="false" customHeight="false" outlineLevel="0" collapsed="false">
      <c r="A796" s="56" t="s">
        <v>3029</v>
      </c>
      <c r="B796" s="412" t="n">
        <v>43298</v>
      </c>
      <c r="C796" s="85" t="s">
        <v>3030</v>
      </c>
      <c r="D796" s="56" t="s">
        <v>3031</v>
      </c>
      <c r="E796" s="53"/>
      <c r="F796" s="67" t="s">
        <v>24</v>
      </c>
      <c r="G796" s="56" t="s">
        <v>35</v>
      </c>
      <c r="H796" s="87" t="s">
        <v>1045</v>
      </c>
      <c r="I796" s="56" t="s">
        <v>84</v>
      </c>
      <c r="J796" s="83" t="s">
        <v>46</v>
      </c>
      <c r="K796" s="64" t="n">
        <v>43312</v>
      </c>
      <c r="L796" s="64" t="n">
        <v>45138</v>
      </c>
      <c r="M796" s="88"/>
      <c r="N796" s="56" t="s">
        <v>47</v>
      </c>
      <c r="O796" s="59"/>
      <c r="P796" s="56" t="s">
        <v>241</v>
      </c>
      <c r="Q796" s="59"/>
      <c r="R796" s="66" t="n">
        <f aca="false">YEAR(K796)</f>
        <v>2018</v>
      </c>
      <c r="S796" s="124" t="n">
        <f aca="false">IF($F796="CO",SUMIFS($M:$M,$A:$A,$A796)/COUNTIFS($A:$A,$A796,$F:$F,"CO"),0)</f>
        <v>0</v>
      </c>
    </row>
    <row r="797" customFormat="false" ht="38.25" hidden="false" customHeight="false" outlineLevel="0" collapsed="false">
      <c r="A797" s="53" t="s">
        <v>3032</v>
      </c>
      <c r="B797" s="64" t="n">
        <v>42411</v>
      </c>
      <c r="C797" s="86" t="s">
        <v>3033</v>
      </c>
      <c r="D797" s="53" t="s">
        <v>3034</v>
      </c>
      <c r="E797" s="53"/>
      <c r="F797" s="67" t="s">
        <v>24</v>
      </c>
      <c r="G797" s="53" t="s">
        <v>35</v>
      </c>
      <c r="H797" s="84" t="s">
        <v>892</v>
      </c>
      <c r="I797" s="67" t="s">
        <v>27</v>
      </c>
      <c r="J797" s="94" t="s">
        <v>158</v>
      </c>
      <c r="K797" s="64" t="n">
        <v>42425</v>
      </c>
      <c r="L797" s="64" t="n">
        <v>44252</v>
      </c>
      <c r="M797" s="65"/>
      <c r="N797" s="67" t="s">
        <v>47</v>
      </c>
      <c r="O797" s="53"/>
      <c r="P797" s="87" t="s">
        <v>40</v>
      </c>
      <c r="Q797" s="53"/>
      <c r="R797" s="66" t="n">
        <v>2019</v>
      </c>
      <c r="S797" s="59"/>
    </row>
    <row r="798" customFormat="false" ht="38.25" hidden="false" customHeight="false" outlineLevel="0" collapsed="false">
      <c r="A798" s="56" t="s">
        <v>3035</v>
      </c>
      <c r="B798" s="64" t="n">
        <v>43293</v>
      </c>
      <c r="C798" s="85" t="s">
        <v>3036</v>
      </c>
      <c r="D798" s="56" t="s">
        <v>3037</v>
      </c>
      <c r="E798" s="53"/>
      <c r="F798" s="67" t="s">
        <v>24</v>
      </c>
      <c r="G798" s="56" t="s">
        <v>35</v>
      </c>
      <c r="H798" s="87" t="s">
        <v>1045</v>
      </c>
      <c r="I798" s="56" t="s">
        <v>84</v>
      </c>
      <c r="J798" s="83" t="s">
        <v>46</v>
      </c>
      <c r="K798" s="64" t="n">
        <v>43312</v>
      </c>
      <c r="L798" s="64" t="n">
        <v>45138</v>
      </c>
      <c r="M798" s="88"/>
      <c r="N798" s="56" t="s">
        <v>47</v>
      </c>
      <c r="O798" s="59"/>
      <c r="P798" s="56" t="s">
        <v>40</v>
      </c>
      <c r="Q798" s="59"/>
      <c r="R798" s="53" t="n">
        <f aca="false">YEAR(K798)</f>
        <v>2018</v>
      </c>
      <c r="S798" s="54" t="n">
        <f aca="false">IF($F798="CO",SUMIFS($M:$M,$A:$A,$A798)/COUNTIFS($A:$A,$A798,$F:$F,"CO"),0)</f>
        <v>0</v>
      </c>
    </row>
    <row r="799" customFormat="false" ht="38.25" hidden="false" customHeight="false" outlineLevel="0" collapsed="false">
      <c r="A799" s="53" t="s">
        <v>3038</v>
      </c>
      <c r="B799" s="64" t="n">
        <v>43223</v>
      </c>
      <c r="C799" s="93" t="s">
        <v>3039</v>
      </c>
      <c r="D799" s="53" t="s">
        <v>3040</v>
      </c>
      <c r="E799" s="53"/>
      <c r="F799" s="53" t="s">
        <v>24</v>
      </c>
      <c r="G799" s="53" t="s">
        <v>101</v>
      </c>
      <c r="H799" s="53" t="s">
        <v>3041</v>
      </c>
      <c r="I799" s="56" t="s">
        <v>84</v>
      </c>
      <c r="J799" s="94" t="s">
        <v>68</v>
      </c>
      <c r="K799" s="64" t="n">
        <v>43269</v>
      </c>
      <c r="L799" s="64" t="n">
        <v>45095</v>
      </c>
      <c r="M799" s="88"/>
      <c r="N799" s="56" t="s">
        <v>47</v>
      </c>
      <c r="O799" s="59"/>
      <c r="P799" s="56" t="s">
        <v>323</v>
      </c>
      <c r="Q799" s="59"/>
      <c r="R799" s="53" t="n">
        <f aca="false">YEAR(K799)</f>
        <v>2018</v>
      </c>
      <c r="S799" s="54" t="n">
        <f aca="false">IF($F799="CO",SUMIFS($M:$M,$A:$A,$A799)/COUNTIFS($A:$A,$A799,$F:$F,"CO"),0)</f>
        <v>0</v>
      </c>
    </row>
    <row r="800" customFormat="false" ht="38.25" hidden="false" customHeight="false" outlineLevel="0" collapsed="false">
      <c r="A800" s="56" t="s">
        <v>3042</v>
      </c>
      <c r="B800" s="64" t="n">
        <v>43223</v>
      </c>
      <c r="C800" s="85" t="s">
        <v>3043</v>
      </c>
      <c r="D800" s="56" t="s">
        <v>3044</v>
      </c>
      <c r="E800" s="53"/>
      <c r="F800" s="53" t="s">
        <v>24</v>
      </c>
      <c r="G800" s="56" t="s">
        <v>59</v>
      </c>
      <c r="H800" s="56" t="s">
        <v>558</v>
      </c>
      <c r="I800" s="56" t="s">
        <v>84</v>
      </c>
      <c r="J800" s="162" t="s">
        <v>46</v>
      </c>
      <c r="K800" s="64" t="n">
        <v>43242</v>
      </c>
      <c r="L800" s="64" t="n">
        <v>45068</v>
      </c>
      <c r="M800" s="88"/>
      <c r="N800" s="56" t="s">
        <v>47</v>
      </c>
      <c r="O800" s="59"/>
      <c r="P800" s="56" t="s">
        <v>323</v>
      </c>
      <c r="Q800" s="59"/>
      <c r="R800" s="53" t="n">
        <f aca="false">YEAR(K800)</f>
        <v>2018</v>
      </c>
      <c r="S800" s="54" t="n">
        <f aca="false">IF($F800="CO",SUMIFS($M:$M,$A:$A,$A800)/COUNTIFS($A:$A,$A800,$F:$F,"CO"),0)</f>
        <v>0</v>
      </c>
    </row>
    <row r="801" customFormat="false" ht="38.25" hidden="false" customHeight="false" outlineLevel="0" collapsed="false">
      <c r="A801" s="56" t="s">
        <v>3045</v>
      </c>
      <c r="B801" s="64" t="n">
        <v>42956</v>
      </c>
      <c r="C801" s="85" t="s">
        <v>3046</v>
      </c>
      <c r="D801" s="56" t="s">
        <v>3047</v>
      </c>
      <c r="E801" s="53"/>
      <c r="F801" s="56" t="s">
        <v>24</v>
      </c>
      <c r="G801" s="56" t="s">
        <v>35</v>
      </c>
      <c r="H801" s="56" t="s">
        <v>114</v>
      </c>
      <c r="I801" s="56" t="s">
        <v>27</v>
      </c>
      <c r="J801" s="83" t="s">
        <v>46</v>
      </c>
      <c r="K801" s="64" t="n">
        <v>42971</v>
      </c>
      <c r="L801" s="64" t="n">
        <v>44797</v>
      </c>
      <c r="M801" s="88"/>
      <c r="N801" s="87" t="s">
        <v>47</v>
      </c>
      <c r="O801" s="59"/>
      <c r="P801" s="56" t="s">
        <v>110</v>
      </c>
      <c r="Q801" s="59"/>
      <c r="R801" s="53" t="n">
        <v>2019</v>
      </c>
      <c r="S801" s="59" t="n">
        <f aca="false">IF($F801="CO",SUMIFS($M:$M,$A:$A,$A801)/COUNTIFS($A:$A,$A801,$F:$F,"CO"),0)</f>
        <v>0</v>
      </c>
    </row>
    <row r="802" customFormat="false" ht="38.25" hidden="false" customHeight="false" outlineLevel="0" collapsed="false">
      <c r="A802" s="56" t="s">
        <v>3001</v>
      </c>
      <c r="B802" s="64" t="n">
        <v>43689</v>
      </c>
      <c r="C802" s="85" t="s">
        <v>3048</v>
      </c>
      <c r="D802" s="56"/>
      <c r="E802" s="53"/>
      <c r="F802" s="53" t="s">
        <v>24</v>
      </c>
      <c r="G802" s="56" t="s">
        <v>73</v>
      </c>
      <c r="H802" s="87" t="s">
        <v>3049</v>
      </c>
      <c r="I802" s="95" t="s">
        <v>147</v>
      </c>
      <c r="J802" s="79" t="s">
        <v>2827</v>
      </c>
      <c r="K802" s="64" t="n">
        <v>43725</v>
      </c>
      <c r="L802" s="64" t="n">
        <v>45552</v>
      </c>
      <c r="M802" s="88"/>
      <c r="N802" s="56" t="s">
        <v>3050</v>
      </c>
      <c r="O802" s="59"/>
      <c r="P802" s="67" t="s">
        <v>804</v>
      </c>
      <c r="Q802" s="53" t="s">
        <v>1574</v>
      </c>
      <c r="R802" s="66" t="n">
        <f aca="false">YEAR(K802)</f>
        <v>2019</v>
      </c>
      <c r="S802" s="258" t="n">
        <f aca="false">IF($F802="CO",SUMIFS($M:$M,$A:$A,$A802)/COUNTIFS($A:$A,$A802,$F:$F,"CO"),0)</f>
        <v>0</v>
      </c>
    </row>
    <row r="803" customFormat="false" ht="38.25" hidden="false" customHeight="false" outlineLevel="0" collapsed="false">
      <c r="A803" s="85" t="s">
        <v>3051</v>
      </c>
      <c r="B803" s="113" t="n">
        <v>43717</v>
      </c>
      <c r="C803" s="114" t="s">
        <v>3052</v>
      </c>
      <c r="D803" s="112" t="s">
        <v>3053</v>
      </c>
      <c r="E803" s="59"/>
      <c r="F803" s="112" t="s">
        <v>24</v>
      </c>
      <c r="G803" s="112" t="s">
        <v>44</v>
      </c>
      <c r="H803" s="119" t="s">
        <v>605</v>
      </c>
      <c r="I803" s="112" t="s">
        <v>27</v>
      </c>
      <c r="J803" s="104" t="s">
        <v>564</v>
      </c>
      <c r="K803" s="64" t="n">
        <v>43734</v>
      </c>
      <c r="L803" s="64" t="n">
        <v>45561</v>
      </c>
      <c r="M803" s="65"/>
      <c r="N803" s="81" t="s">
        <v>605</v>
      </c>
      <c r="O803" s="53"/>
      <c r="P803" s="53" t="s">
        <v>30</v>
      </c>
      <c r="Q803" s="53" t="s">
        <v>233</v>
      </c>
      <c r="R803" s="53" t="n">
        <f aca="false">YEAR(K803)</f>
        <v>2019</v>
      </c>
      <c r="S803" s="54" t="n">
        <f aca="false">IF($F803="CO",SUMIFS($M:$M,$A:$A,$A803)/COUNTIFS($A:$A,$A803,$F:$F,"CO"),0)</f>
        <v>0</v>
      </c>
    </row>
    <row r="804" customFormat="false" ht="38.25" hidden="false" customHeight="false" outlineLevel="0" collapsed="false">
      <c r="A804" s="66" t="s">
        <v>3054</v>
      </c>
      <c r="B804" s="64" t="n">
        <v>42600</v>
      </c>
      <c r="C804" s="98" t="s">
        <v>3055</v>
      </c>
      <c r="D804" s="53" t="s">
        <v>3056</v>
      </c>
      <c r="E804" s="53"/>
      <c r="F804" s="67" t="s">
        <v>24</v>
      </c>
      <c r="G804" s="53" t="s">
        <v>59</v>
      </c>
      <c r="H804" s="53" t="s">
        <v>114</v>
      </c>
      <c r="I804" s="67" t="s">
        <v>27</v>
      </c>
      <c r="J804" s="94" t="s">
        <v>68</v>
      </c>
      <c r="K804" s="64" t="n">
        <v>42610</v>
      </c>
      <c r="L804" s="64" t="n">
        <v>44436</v>
      </c>
      <c r="M804" s="88"/>
      <c r="N804" s="67" t="s">
        <v>47</v>
      </c>
      <c r="O804" s="59"/>
      <c r="P804" s="84" t="s">
        <v>30</v>
      </c>
      <c r="Q804" s="59"/>
      <c r="R804" s="53" t="n">
        <v>2019</v>
      </c>
      <c r="S804" s="59"/>
    </row>
    <row r="805" customFormat="false" ht="242.25" hidden="false" customHeight="false" outlineLevel="0" collapsed="false">
      <c r="A805" s="67" t="s">
        <v>3057</v>
      </c>
      <c r="B805" s="95" t="n">
        <v>42311</v>
      </c>
      <c r="C805" s="94" t="s">
        <v>3058</v>
      </c>
      <c r="D805" s="53" t="s">
        <v>3059</v>
      </c>
      <c r="E805" s="56"/>
      <c r="F805" s="67" t="s">
        <v>24</v>
      </c>
      <c r="G805" s="67" t="s">
        <v>73</v>
      </c>
      <c r="H805" s="67" t="s">
        <v>384</v>
      </c>
      <c r="I805" s="67" t="s">
        <v>27</v>
      </c>
      <c r="J805" s="259" t="s">
        <v>128</v>
      </c>
      <c r="K805" s="95" t="n">
        <v>42320</v>
      </c>
      <c r="L805" s="95" t="n">
        <v>44147</v>
      </c>
      <c r="M805" s="96"/>
      <c r="N805" s="67" t="s">
        <v>47</v>
      </c>
      <c r="O805" s="97"/>
      <c r="P805" s="67" t="s">
        <v>40</v>
      </c>
      <c r="Q805" s="59"/>
      <c r="R805" s="66" t="n">
        <f aca="false">YEAR(K805)</f>
        <v>2015</v>
      </c>
      <c r="S805" s="124" t="n">
        <f aca="false">IF($F805="CO",SUMIFS($M:$M,$A:$A,$A805)/COUNTIFS($A:$A,$A805,$F:$F,"CO"),0)</f>
        <v>0</v>
      </c>
    </row>
    <row r="806" customFormat="false" ht="38.25" hidden="false" customHeight="false" outlineLevel="0" collapsed="false">
      <c r="A806" s="66" t="s">
        <v>3060</v>
      </c>
      <c r="B806" s="71" t="n">
        <v>44505</v>
      </c>
      <c r="C806" s="310" t="s">
        <v>3061</v>
      </c>
      <c r="D806" s="66" t="s">
        <v>3062</v>
      </c>
      <c r="E806" s="73"/>
      <c r="F806" s="69" t="s">
        <v>24</v>
      </c>
      <c r="G806" s="66" t="s">
        <v>59</v>
      </c>
      <c r="H806" s="67" t="s">
        <v>685</v>
      </c>
      <c r="I806" s="62" t="s">
        <v>27</v>
      </c>
      <c r="J806" s="183" t="s">
        <v>46</v>
      </c>
      <c r="K806" s="71" t="n">
        <v>44516</v>
      </c>
      <c r="L806" s="71" t="n">
        <v>46342</v>
      </c>
      <c r="M806" s="73"/>
      <c r="N806" s="216" t="s">
        <v>47</v>
      </c>
      <c r="O806" s="73"/>
      <c r="P806" s="69" t="s">
        <v>40</v>
      </c>
      <c r="Q806" s="73"/>
      <c r="R806" s="73"/>
      <c r="S806" s="73"/>
    </row>
    <row r="807" customFormat="false" ht="38.25" hidden="false" customHeight="false" outlineLevel="0" collapsed="false">
      <c r="A807" s="66" t="s">
        <v>3063</v>
      </c>
      <c r="B807" s="64" t="n">
        <v>42605</v>
      </c>
      <c r="C807" s="98" t="s">
        <v>3064</v>
      </c>
      <c r="D807" s="53" t="s">
        <v>3065</v>
      </c>
      <c r="E807" s="53"/>
      <c r="F807" s="67" t="s">
        <v>24</v>
      </c>
      <c r="G807" s="53" t="s">
        <v>59</v>
      </c>
      <c r="H807" s="53" t="s">
        <v>114</v>
      </c>
      <c r="I807" s="67" t="s">
        <v>27</v>
      </c>
      <c r="J807" s="94" t="s">
        <v>158</v>
      </c>
      <c r="K807" s="64" t="n">
        <v>42618</v>
      </c>
      <c r="L807" s="64" t="n">
        <v>44444</v>
      </c>
      <c r="M807" s="88"/>
      <c r="N807" s="67" t="s">
        <v>47</v>
      </c>
      <c r="O807" s="59"/>
      <c r="P807" s="84" t="s">
        <v>40</v>
      </c>
      <c r="Q807" s="67"/>
      <c r="R807" s="66" t="n">
        <f aca="false">YEAR(K807)</f>
        <v>2016</v>
      </c>
      <c r="S807" s="54" t="n">
        <f aca="false">IF($F807="CO",SUMIFS($M:$M,$A:$A,$A807)/COUNTIFS($A:$A,$A807,$F:$F,"CO"),0)</f>
        <v>0</v>
      </c>
    </row>
    <row r="808" customFormat="false" ht="38.25" hidden="false" customHeight="false" outlineLevel="0" collapsed="false">
      <c r="A808" s="55" t="s">
        <v>3066</v>
      </c>
      <c r="B808" s="64" t="n">
        <v>43993</v>
      </c>
      <c r="C808" s="57" t="s">
        <v>3067</v>
      </c>
      <c r="D808" s="66" t="s">
        <v>3068</v>
      </c>
      <c r="E808" s="59"/>
      <c r="F808" s="69" t="s">
        <v>24</v>
      </c>
      <c r="G808" s="69" t="s">
        <v>59</v>
      </c>
      <c r="H808" s="67" t="s">
        <v>114</v>
      </c>
      <c r="I808" s="56" t="s">
        <v>84</v>
      </c>
      <c r="J808" s="94" t="s">
        <v>68</v>
      </c>
      <c r="K808" s="64" t="n">
        <v>44281</v>
      </c>
      <c r="L808" s="64" t="n">
        <v>46107</v>
      </c>
      <c r="M808" s="65"/>
      <c r="N808" s="56" t="s">
        <v>47</v>
      </c>
      <c r="O808" s="59"/>
      <c r="P808" s="69" t="s">
        <v>30</v>
      </c>
      <c r="Q808" s="59"/>
      <c r="R808" s="53" t="n">
        <f aca="false">YEAR(K808)</f>
        <v>2021</v>
      </c>
      <c r="S808" s="54" t="n">
        <f aca="false">IF($F808="CO",SUMIFS($M:$M,$A:$A,$A808)/COUNTIFS($A:$A,$A808,$F:$F,"CO"),0)</f>
        <v>0</v>
      </c>
    </row>
    <row r="809" customFormat="false" ht="51" hidden="false" customHeight="false" outlineLevel="0" collapsed="false">
      <c r="A809" s="56" t="s">
        <v>3069</v>
      </c>
      <c r="B809" s="64" t="n">
        <v>43370</v>
      </c>
      <c r="C809" s="85" t="s">
        <v>3070</v>
      </c>
      <c r="D809" s="56" t="s">
        <v>3071</v>
      </c>
      <c r="E809" s="53"/>
      <c r="F809" s="53" t="s">
        <v>24</v>
      </c>
      <c r="G809" s="87" t="s">
        <v>59</v>
      </c>
      <c r="H809" s="87" t="s">
        <v>1063</v>
      </c>
      <c r="I809" s="56" t="s">
        <v>27</v>
      </c>
      <c r="J809" s="83" t="s">
        <v>46</v>
      </c>
      <c r="K809" s="64" t="n">
        <v>43399</v>
      </c>
      <c r="L809" s="64" t="n">
        <v>45225</v>
      </c>
      <c r="M809" s="88"/>
      <c r="N809" s="56" t="s">
        <v>47</v>
      </c>
      <c r="O809" s="59"/>
      <c r="P809" s="56" t="s">
        <v>40</v>
      </c>
      <c r="Q809" s="59"/>
      <c r="R809" s="53" t="n">
        <v>2019</v>
      </c>
      <c r="S809" s="119"/>
    </row>
    <row r="810" customFormat="false" ht="34.5" hidden="false" customHeight="true" outlineLevel="0" collapsed="false">
      <c r="A810" s="56" t="s">
        <v>3072</v>
      </c>
      <c r="B810" s="64" t="n">
        <v>43816</v>
      </c>
      <c r="C810" s="85" t="s">
        <v>3073</v>
      </c>
      <c r="D810" s="53" t="s">
        <v>3074</v>
      </c>
      <c r="E810" s="53"/>
      <c r="F810" s="53" t="s">
        <v>24</v>
      </c>
      <c r="G810" s="53" t="s">
        <v>35</v>
      </c>
      <c r="H810" s="87" t="s">
        <v>229</v>
      </c>
      <c r="I810" s="53" t="s">
        <v>27</v>
      </c>
      <c r="J810" s="104" t="s">
        <v>46</v>
      </c>
      <c r="K810" s="64" t="n">
        <v>43836</v>
      </c>
      <c r="L810" s="64" t="n">
        <v>45663</v>
      </c>
      <c r="M810" s="88"/>
      <c r="N810" s="56" t="s">
        <v>201</v>
      </c>
      <c r="O810" s="59"/>
      <c r="P810" s="56" t="s">
        <v>40</v>
      </c>
      <c r="Q810" s="59"/>
      <c r="R810" s="59"/>
      <c r="S810" s="59"/>
    </row>
    <row r="811" customFormat="false" ht="38.25" hidden="false" customHeight="false" outlineLevel="0" collapsed="false">
      <c r="A811" s="53" t="s">
        <v>3075</v>
      </c>
      <c r="B811" s="64" t="n">
        <v>42464</v>
      </c>
      <c r="C811" s="93" t="s">
        <v>3076</v>
      </c>
      <c r="D811" s="53" t="s">
        <v>3077</v>
      </c>
      <c r="E811" s="53"/>
      <c r="F811" s="67" t="s">
        <v>24</v>
      </c>
      <c r="G811" s="53" t="s">
        <v>59</v>
      </c>
      <c r="H811" s="84" t="s">
        <v>114</v>
      </c>
      <c r="I811" s="67" t="s">
        <v>27</v>
      </c>
      <c r="J811" s="94" t="s">
        <v>158</v>
      </c>
      <c r="K811" s="64" t="n">
        <v>42471</v>
      </c>
      <c r="L811" s="64" t="n">
        <v>44297</v>
      </c>
      <c r="M811" s="88"/>
      <c r="N811" s="67" t="s">
        <v>47</v>
      </c>
      <c r="O811" s="53"/>
      <c r="P811" s="84" t="s">
        <v>40</v>
      </c>
      <c r="Q811" s="59"/>
      <c r="R811" s="53" t="n">
        <f aca="false">YEAR(K811)</f>
        <v>2016</v>
      </c>
      <c r="S811" s="54" t="n">
        <f aca="false">IF($F811="CO",SUMIFS($M:$M,$A:$A,$A811)/COUNTIFS($A:$A,$A811,$F:$F,"CO"),0)</f>
        <v>0</v>
      </c>
    </row>
    <row r="812" customFormat="false" ht="38.25" hidden="false" customHeight="false" outlineLevel="0" collapsed="false">
      <c r="A812" s="53" t="s">
        <v>3078</v>
      </c>
      <c r="B812" s="64" t="n">
        <v>43172</v>
      </c>
      <c r="C812" s="93" t="s">
        <v>3079</v>
      </c>
      <c r="D812" s="53" t="s">
        <v>3080</v>
      </c>
      <c r="E812" s="53" t="s">
        <v>1</v>
      </c>
      <c r="F812" s="56" t="s">
        <v>24</v>
      </c>
      <c r="G812" s="93" t="s">
        <v>3081</v>
      </c>
      <c r="H812" s="93" t="s">
        <v>114</v>
      </c>
      <c r="I812" s="53" t="s">
        <v>84</v>
      </c>
      <c r="J812" s="94" t="s">
        <v>68</v>
      </c>
      <c r="K812" s="64" t="n">
        <v>43185</v>
      </c>
      <c r="L812" s="64" t="n">
        <v>45011</v>
      </c>
      <c r="M812" s="88"/>
      <c r="N812" s="53" t="s">
        <v>47</v>
      </c>
      <c r="O812" s="59"/>
      <c r="P812" s="53" t="s">
        <v>30</v>
      </c>
      <c r="Q812" s="59"/>
      <c r="R812" s="53" t="n">
        <f aca="false">YEAR(K812)</f>
        <v>2018</v>
      </c>
      <c r="S812" s="54" t="n">
        <f aca="false">IF($F812="CO",SUMIFS($M:$M,$A:$A,$A812)/COUNTIFS($A:$A,$A812,$F:$F,"CO"),0)</f>
        <v>0</v>
      </c>
    </row>
    <row r="813" customFormat="false" ht="102" hidden="false" customHeight="false" outlineLevel="0" collapsed="false">
      <c r="A813" s="56" t="s">
        <v>3082</v>
      </c>
      <c r="B813" s="64" t="n">
        <v>43437</v>
      </c>
      <c r="C813" s="86" t="s">
        <v>3083</v>
      </c>
      <c r="D813" s="56" t="s">
        <v>3084</v>
      </c>
      <c r="E813" s="53"/>
      <c r="F813" s="56" t="s">
        <v>24</v>
      </c>
      <c r="G813" s="56" t="s">
        <v>35</v>
      </c>
      <c r="H813" s="56" t="s">
        <v>229</v>
      </c>
      <c r="I813" s="56" t="s">
        <v>84</v>
      </c>
      <c r="J813" s="83" t="s">
        <v>46</v>
      </c>
      <c r="K813" s="64" t="n">
        <v>43454</v>
      </c>
      <c r="L813" s="64" t="n">
        <v>45280</v>
      </c>
      <c r="M813" s="88"/>
      <c r="N813" s="56" t="s">
        <v>47</v>
      </c>
      <c r="O813" s="59"/>
      <c r="P813" s="56" t="s">
        <v>40</v>
      </c>
      <c r="Q813" s="59"/>
      <c r="R813" s="53" t="n">
        <f aca="false">YEAR(K813)</f>
        <v>2018</v>
      </c>
      <c r="S813" s="54" t="n">
        <f aca="false">IF($F813="CO",SUMIFS($M:$M,$A:$A,$A813)/COUNTIFS($A:$A,$A813,$F:$F,"CO"),0)</f>
        <v>0</v>
      </c>
    </row>
    <row r="814" customFormat="false" ht="38.25" hidden="false" customHeight="false" outlineLevel="0" collapsed="false">
      <c r="A814" s="55" t="s">
        <v>3085</v>
      </c>
      <c r="B814" s="64" t="n">
        <v>44278</v>
      </c>
      <c r="C814" s="184" t="s">
        <v>3086</v>
      </c>
      <c r="D814" s="53" t="s">
        <v>3087</v>
      </c>
      <c r="E814" s="59"/>
      <c r="F814" s="69" t="s">
        <v>24</v>
      </c>
      <c r="G814" s="81" t="s">
        <v>391</v>
      </c>
      <c r="H814" s="84" t="s">
        <v>392</v>
      </c>
      <c r="I814" s="56" t="s">
        <v>27</v>
      </c>
      <c r="J814" s="83" t="s">
        <v>46</v>
      </c>
      <c r="K814" s="64" t="n">
        <v>44294</v>
      </c>
      <c r="L814" s="64" t="n">
        <v>46120</v>
      </c>
      <c r="M814" s="59"/>
      <c r="N814" s="56" t="s">
        <v>47</v>
      </c>
      <c r="O814" s="59"/>
      <c r="P814" s="56" t="s">
        <v>40</v>
      </c>
      <c r="Q814" s="59"/>
      <c r="R814" s="59"/>
      <c r="S814" s="59"/>
    </row>
    <row r="815" customFormat="false" ht="102" hidden="false" customHeight="false" outlineLevel="0" collapsed="false">
      <c r="A815" s="69" t="s">
        <v>3088</v>
      </c>
      <c r="B815" s="64" t="n">
        <v>44064</v>
      </c>
      <c r="C815" s="184" t="s">
        <v>3089</v>
      </c>
      <c r="D815" s="69" t="s">
        <v>3090</v>
      </c>
      <c r="E815" s="59"/>
      <c r="F815" s="69" t="s">
        <v>24</v>
      </c>
      <c r="G815" s="66" t="s">
        <v>35</v>
      </c>
      <c r="H815" s="81" t="s">
        <v>229</v>
      </c>
      <c r="I815" s="69" t="s">
        <v>27</v>
      </c>
      <c r="J815" s="94" t="s">
        <v>68</v>
      </c>
      <c r="K815" s="69" t="s">
        <v>3091</v>
      </c>
      <c r="L815" s="64" t="n">
        <v>45985</v>
      </c>
      <c r="M815" s="65"/>
      <c r="N815" s="69" t="s">
        <v>47</v>
      </c>
      <c r="O815" s="59"/>
      <c r="P815" s="69" t="s">
        <v>40</v>
      </c>
      <c r="Q815" s="59"/>
      <c r="R815" s="53" t="e">
        <f aca="false">YEAR(K815)</f>
        <v>#VALUE!</v>
      </c>
      <c r="S815" s="54" t="n">
        <f aca="false">IF($F815="CO",SUMIFS($M:$M,$A:$A,$A815)/COUNTIFS($A:$A,$A815,$F:$F,"CO"),0)</f>
        <v>0</v>
      </c>
    </row>
    <row r="816" customFormat="false" ht="38.25" hidden="false" customHeight="false" outlineLevel="0" collapsed="false">
      <c r="A816" s="69" t="s">
        <v>3092</v>
      </c>
      <c r="B816" s="64" t="n">
        <v>42999</v>
      </c>
      <c r="C816" s="85" t="s">
        <v>3093</v>
      </c>
      <c r="D816" s="56" t="s">
        <v>3094</v>
      </c>
      <c r="E816" s="53"/>
      <c r="F816" s="56" t="s">
        <v>24</v>
      </c>
      <c r="G816" s="56" t="s">
        <v>59</v>
      </c>
      <c r="H816" s="56" t="s">
        <v>199</v>
      </c>
      <c r="I816" s="56" t="s">
        <v>84</v>
      </c>
      <c r="J816" s="83" t="s">
        <v>46</v>
      </c>
      <c r="K816" s="64" t="n">
        <v>43017</v>
      </c>
      <c r="L816" s="64" t="n">
        <v>44843</v>
      </c>
      <c r="M816" s="88"/>
      <c r="N816" s="87" t="s">
        <v>333</v>
      </c>
      <c r="O816" s="59"/>
      <c r="P816" s="56" t="s">
        <v>110</v>
      </c>
      <c r="Q816" s="59"/>
      <c r="R816" s="53" t="n">
        <f aca="false">YEAR(K816)</f>
        <v>2017</v>
      </c>
      <c r="S816" s="54" t="n">
        <f aca="false">IF($F816="CO",SUMIFS($M:$M,$A:$A,$A816)/COUNTIFS($A:$A,$A816,$F:$F,"CO"),0)</f>
        <v>0</v>
      </c>
    </row>
    <row r="817" customFormat="false" ht="51" hidden="false" customHeight="false" outlineLevel="0" collapsed="false">
      <c r="A817" s="56" t="s">
        <v>3095</v>
      </c>
      <c r="B817" s="64" t="n">
        <v>43801</v>
      </c>
      <c r="C817" s="86" t="s">
        <v>3096</v>
      </c>
      <c r="D817" s="69" t="s">
        <v>3097</v>
      </c>
      <c r="E817" s="59"/>
      <c r="F817" s="69" t="s">
        <v>24</v>
      </c>
      <c r="G817" s="69" t="s">
        <v>391</v>
      </c>
      <c r="H817" s="69" t="s">
        <v>392</v>
      </c>
      <c r="I817" s="69" t="s">
        <v>27</v>
      </c>
      <c r="J817" s="83" t="s">
        <v>46</v>
      </c>
      <c r="K817" s="64" t="n">
        <v>43809</v>
      </c>
      <c r="L817" s="64" t="n">
        <v>45636</v>
      </c>
      <c r="M817" s="65"/>
      <c r="N817" s="87" t="s">
        <v>47</v>
      </c>
      <c r="O817" s="59"/>
      <c r="P817" s="69" t="s">
        <v>40</v>
      </c>
      <c r="Q817" s="59"/>
      <c r="R817" s="53" t="n">
        <f aca="false">YEAR(K817)</f>
        <v>2019</v>
      </c>
      <c r="S817" s="54" t="n">
        <f aca="false">IF($F817="CO",SUMIFS($M:$M,$A:$A,$A817)/COUNTIFS($A:$A,$A817,$F:$F,"CO"),0)</f>
        <v>0</v>
      </c>
    </row>
    <row r="818" customFormat="false" ht="38.25" hidden="false" customHeight="false" outlineLevel="0" collapsed="false">
      <c r="A818" s="55" t="s">
        <v>3098</v>
      </c>
      <c r="B818" s="64" t="n">
        <v>44211</v>
      </c>
      <c r="C818" s="80" t="s">
        <v>3099</v>
      </c>
      <c r="D818" s="56" t="s">
        <v>3100</v>
      </c>
      <c r="E818" s="59"/>
      <c r="F818" s="69" t="s">
        <v>24</v>
      </c>
      <c r="G818" s="66" t="s">
        <v>35</v>
      </c>
      <c r="H818" s="81" t="s">
        <v>316</v>
      </c>
      <c r="I818" s="56" t="s">
        <v>27</v>
      </c>
      <c r="J818" s="83" t="s">
        <v>46</v>
      </c>
      <c r="K818" s="64" t="n">
        <v>44245</v>
      </c>
      <c r="L818" s="64" t="n">
        <v>46071</v>
      </c>
      <c r="M818" s="65"/>
      <c r="N818" s="84" t="s">
        <v>47</v>
      </c>
      <c r="O818" s="59"/>
      <c r="P818" s="69" t="s">
        <v>30</v>
      </c>
      <c r="Q818" s="59"/>
      <c r="R818" s="53" t="n">
        <f aca="false">YEAR(K818)</f>
        <v>2021</v>
      </c>
      <c r="S818" s="54" t="n">
        <f aca="false">IF($F818="CO",SUMIFS($M:$M,$A:$A,$A818)/COUNTIFS($A:$A,$A818,$F:$F,"CO"),0)</f>
        <v>0</v>
      </c>
    </row>
    <row r="819" customFormat="false" ht="25.5" hidden="false" customHeight="false" outlineLevel="0" collapsed="false">
      <c r="A819" s="53" t="s">
        <v>3101</v>
      </c>
      <c r="B819" s="64" t="n">
        <v>43474</v>
      </c>
      <c r="C819" s="93" t="s">
        <v>3102</v>
      </c>
      <c r="D819" s="64" t="s">
        <v>3103</v>
      </c>
      <c r="E819" s="59"/>
      <c r="F819" s="56" t="s">
        <v>24</v>
      </c>
      <c r="G819" s="53" t="s">
        <v>59</v>
      </c>
      <c r="H819" s="53" t="s">
        <v>558</v>
      </c>
      <c r="I819" s="56" t="s">
        <v>27</v>
      </c>
      <c r="J819" s="83" t="s">
        <v>46</v>
      </c>
      <c r="K819" s="64" t="n">
        <v>43122</v>
      </c>
      <c r="L819" s="64" t="n">
        <v>44948</v>
      </c>
      <c r="M819" s="88"/>
      <c r="N819" s="56" t="s">
        <v>47</v>
      </c>
      <c r="O819" s="59"/>
      <c r="P819" s="53" t="s">
        <v>241</v>
      </c>
      <c r="Q819" s="67"/>
      <c r="R819" s="59"/>
      <c r="S819" s="54" t="n">
        <f aca="false">IF($F819="CO",SUMIFS($M:$M,$A:$A,$A819)/COUNTIFS($A:$A,$A819,$F:$F,"CO"),0)</f>
        <v>0</v>
      </c>
    </row>
    <row r="820" customFormat="false" ht="63.75" hidden="false" customHeight="false" outlineLevel="0" collapsed="false">
      <c r="A820" s="56" t="s">
        <v>3104</v>
      </c>
      <c r="B820" s="64" t="n">
        <v>43081</v>
      </c>
      <c r="C820" s="85" t="s">
        <v>3105</v>
      </c>
      <c r="D820" s="56" t="s">
        <v>3106</v>
      </c>
      <c r="E820" s="53"/>
      <c r="F820" s="53" t="s">
        <v>24</v>
      </c>
      <c r="G820" s="53" t="s">
        <v>73</v>
      </c>
      <c r="H820" s="87" t="s">
        <v>3107</v>
      </c>
      <c r="I820" s="53" t="s">
        <v>3108</v>
      </c>
      <c r="J820" s="63" t="s">
        <v>3109</v>
      </c>
      <c r="K820" s="64" t="n">
        <v>43228</v>
      </c>
      <c r="L820" s="64" t="n">
        <v>45054</v>
      </c>
      <c r="M820" s="88"/>
      <c r="N820" s="56" t="s">
        <v>47</v>
      </c>
      <c r="O820" s="59"/>
      <c r="P820" s="56" t="s">
        <v>30</v>
      </c>
      <c r="Q820" s="59"/>
      <c r="R820" s="53" t="n">
        <f aca="false">YEAR(K820)</f>
        <v>2018</v>
      </c>
      <c r="S820" s="54" t="n">
        <f aca="false">IF($F820="CO",SUMIFS($M:$M,$A:$A,$A820)/COUNTIFS($A:$A,$A820,$F:$F,"CO"),0)</f>
        <v>0</v>
      </c>
    </row>
    <row r="821" customFormat="false" ht="51" hidden="false" customHeight="false" outlineLevel="0" collapsed="false">
      <c r="A821" s="69" t="s">
        <v>3110</v>
      </c>
      <c r="B821" s="71" t="n">
        <v>43081</v>
      </c>
      <c r="C821" s="182" t="s">
        <v>3111</v>
      </c>
      <c r="D821" s="69" t="s">
        <v>3106</v>
      </c>
      <c r="E821" s="66"/>
      <c r="F821" s="66" t="s">
        <v>24</v>
      </c>
      <c r="G821" s="69" t="s">
        <v>73</v>
      </c>
      <c r="H821" s="67" t="s">
        <v>3107</v>
      </c>
      <c r="I821" s="69" t="s">
        <v>27</v>
      </c>
      <c r="J821" s="139" t="s">
        <v>46</v>
      </c>
      <c r="K821" s="71" t="n">
        <v>43091</v>
      </c>
      <c r="L821" s="71" t="n">
        <v>44917</v>
      </c>
      <c r="M821" s="140"/>
      <c r="N821" s="67" t="s">
        <v>47</v>
      </c>
      <c r="O821" s="73"/>
      <c r="P821" s="69" t="s">
        <v>30</v>
      </c>
      <c r="Q821" s="73"/>
      <c r="R821" s="73"/>
      <c r="S821" s="59"/>
    </row>
    <row r="822" customFormat="false" ht="157.5" hidden="false" customHeight="false" outlineLevel="0" collapsed="false">
      <c r="A822" s="55" t="s">
        <v>3112</v>
      </c>
      <c r="B822" s="64" t="n">
        <v>44274</v>
      </c>
      <c r="C822" s="93" t="s">
        <v>3113</v>
      </c>
      <c r="D822" s="53" t="s">
        <v>3114</v>
      </c>
      <c r="E822" s="59"/>
      <c r="F822" s="69" t="s">
        <v>24</v>
      </c>
      <c r="G822" s="66" t="s">
        <v>59</v>
      </c>
      <c r="H822" s="81" t="s">
        <v>417</v>
      </c>
      <c r="I822" s="56" t="s">
        <v>27</v>
      </c>
      <c r="J822" s="83" t="s">
        <v>46</v>
      </c>
      <c r="K822" s="64" t="n">
        <v>44316</v>
      </c>
      <c r="L822" s="64" t="n">
        <v>46142</v>
      </c>
      <c r="M822" s="59"/>
      <c r="N822" s="56" t="s">
        <v>47</v>
      </c>
      <c r="O822" s="59"/>
      <c r="P822" s="69" t="s">
        <v>30</v>
      </c>
      <c r="Q822" s="59"/>
      <c r="R822" s="59"/>
      <c r="S822" s="59"/>
    </row>
    <row r="823" customFormat="false" ht="127.5" hidden="false" customHeight="false" outlineLevel="0" collapsed="false">
      <c r="A823" s="69" t="s">
        <v>3115</v>
      </c>
      <c r="B823" s="64" t="n">
        <v>42852</v>
      </c>
      <c r="C823" s="86" t="s">
        <v>3116</v>
      </c>
      <c r="D823" s="56" t="s">
        <v>3117</v>
      </c>
      <c r="E823" s="53"/>
      <c r="F823" s="56" t="s">
        <v>24</v>
      </c>
      <c r="G823" s="56" t="s">
        <v>73</v>
      </c>
      <c r="H823" s="87" t="s">
        <v>3118</v>
      </c>
      <c r="I823" s="53" t="s">
        <v>27</v>
      </c>
      <c r="J823" s="83" t="s">
        <v>46</v>
      </c>
      <c r="K823" s="64" t="n">
        <v>42864</v>
      </c>
      <c r="L823" s="64" t="n">
        <v>44690</v>
      </c>
      <c r="M823" s="65"/>
      <c r="N823" s="87" t="s">
        <v>47</v>
      </c>
      <c r="O823" s="53"/>
      <c r="P823" s="56" t="s">
        <v>30</v>
      </c>
      <c r="Q823" s="53"/>
      <c r="R823" s="53" t="n">
        <f aca="false">YEAR(K823)</f>
        <v>2017</v>
      </c>
      <c r="S823" s="54" t="n">
        <f aca="false">IF($F823="CO",SUMIFS($M:$M,$A:$A,$A823)/COUNTIFS($A:$A,$A823,$F:$F,"CO"),0)</f>
        <v>0</v>
      </c>
    </row>
    <row r="824" customFormat="false" ht="114.75" hidden="false" customHeight="false" outlineLevel="0" collapsed="false">
      <c r="A824" s="53" t="s">
        <v>3119</v>
      </c>
      <c r="B824" s="64" t="n">
        <v>43655</v>
      </c>
      <c r="C824" s="98" t="s">
        <v>3120</v>
      </c>
      <c r="D824" s="53" t="s">
        <v>3121</v>
      </c>
      <c r="E824" s="53"/>
      <c r="F824" s="53" t="s">
        <v>24</v>
      </c>
      <c r="G824" s="53" t="s">
        <v>35</v>
      </c>
      <c r="H824" s="53" t="s">
        <v>240</v>
      </c>
      <c r="I824" s="53" t="s">
        <v>84</v>
      </c>
      <c r="J824" s="123" t="s">
        <v>280</v>
      </c>
      <c r="K824" s="64" t="n">
        <v>43671</v>
      </c>
      <c r="L824" s="64" t="n">
        <v>45498</v>
      </c>
      <c r="M824" s="88"/>
      <c r="N824" s="148" t="s">
        <v>120</v>
      </c>
      <c r="O824" s="59"/>
      <c r="P824" s="53" t="s">
        <v>241</v>
      </c>
      <c r="Q824" s="59"/>
      <c r="R824" s="53" t="n">
        <f aca="false">YEAR(K824)</f>
        <v>2019</v>
      </c>
      <c r="S824" s="54" t="n">
        <f aca="false">IF($F824="CO",SUMIFS($M:$M,$A:$A,$A824)/COUNTIFS($A:$A,$A824,$F:$F,"CO"),0)</f>
        <v>0</v>
      </c>
    </row>
    <row r="825" customFormat="false" ht="114.75" hidden="false" customHeight="false" outlineLevel="0" collapsed="false">
      <c r="A825" s="56" t="s">
        <v>3122</v>
      </c>
      <c r="B825" s="64" t="n">
        <v>42997</v>
      </c>
      <c r="C825" s="86" t="s">
        <v>3123</v>
      </c>
      <c r="D825" s="56" t="s">
        <v>3124</v>
      </c>
      <c r="E825" s="53"/>
      <c r="F825" s="56" t="s">
        <v>24</v>
      </c>
      <c r="G825" s="56" t="s">
        <v>59</v>
      </c>
      <c r="H825" s="56" t="s">
        <v>666</v>
      </c>
      <c r="I825" s="56" t="s">
        <v>84</v>
      </c>
      <c r="J825" s="83" t="s">
        <v>46</v>
      </c>
      <c r="K825" s="64" t="n">
        <v>43024</v>
      </c>
      <c r="L825" s="64" t="n">
        <v>44850</v>
      </c>
      <c r="M825" s="88"/>
      <c r="N825" s="87" t="s">
        <v>333</v>
      </c>
      <c r="O825" s="59"/>
      <c r="P825" s="53" t="s">
        <v>110</v>
      </c>
      <c r="Q825" s="59"/>
      <c r="R825" s="53" t="n">
        <f aca="false">YEAR(K825)</f>
        <v>2017</v>
      </c>
      <c r="S825" s="54" t="n">
        <f aca="false">IF($F825="CO",SUMIFS($M:$M,$A:$A,$A825)/COUNTIFS($A:$A,$A825,$F:$F,"CO"),0)</f>
        <v>0</v>
      </c>
    </row>
    <row r="826" customFormat="false" ht="38.25" hidden="false" customHeight="true" outlineLevel="0" collapsed="false">
      <c r="A826" s="56" t="s">
        <v>3125</v>
      </c>
      <c r="B826" s="64" t="n">
        <v>43266</v>
      </c>
      <c r="C826" s="85" t="s">
        <v>3126</v>
      </c>
      <c r="D826" s="56" t="s">
        <v>3127</v>
      </c>
      <c r="E826" s="53"/>
      <c r="F826" s="67" t="s">
        <v>24</v>
      </c>
      <c r="G826" s="56" t="s">
        <v>73</v>
      </c>
      <c r="H826" s="87" t="s">
        <v>812</v>
      </c>
      <c r="I826" s="56" t="s">
        <v>84</v>
      </c>
      <c r="J826" s="83" t="s">
        <v>46</v>
      </c>
      <c r="K826" s="64" t="n">
        <v>43292</v>
      </c>
      <c r="L826" s="64" t="n">
        <v>45118</v>
      </c>
      <c r="M826" s="88"/>
      <c r="N826" s="56" t="s">
        <v>47</v>
      </c>
      <c r="O826" s="59"/>
      <c r="P826" s="56" t="s">
        <v>241</v>
      </c>
      <c r="Q826" s="59"/>
      <c r="R826" s="53" t="n">
        <f aca="false">YEAR(K826)</f>
        <v>2018</v>
      </c>
      <c r="S826" s="54" t="n">
        <f aca="false">IF($F826="CO",SUMIFS($M:$M,$A:$A,$A826)/COUNTIFS($A:$A,$A826,$F:$F,"CO"),0)</f>
        <v>0</v>
      </c>
    </row>
    <row r="827" customFormat="false" ht="114.75" hidden="false" customHeight="false" outlineLevel="0" collapsed="false">
      <c r="A827" s="55" t="s">
        <v>3128</v>
      </c>
      <c r="B827" s="64" t="n">
        <v>44291</v>
      </c>
      <c r="C827" s="195" t="s">
        <v>3129</v>
      </c>
      <c r="D827" s="53" t="s">
        <v>3130</v>
      </c>
      <c r="E827" s="59"/>
      <c r="F827" s="69" t="s">
        <v>24</v>
      </c>
      <c r="G827" s="66" t="s">
        <v>59</v>
      </c>
      <c r="H827" s="81" t="s">
        <v>685</v>
      </c>
      <c r="I827" s="56" t="s">
        <v>27</v>
      </c>
      <c r="J827" s="83" t="s">
        <v>46</v>
      </c>
      <c r="K827" s="64" t="n">
        <v>44312</v>
      </c>
      <c r="L827" s="64" t="n">
        <v>46138</v>
      </c>
      <c r="M827" s="59"/>
      <c r="N827" s="56" t="s">
        <v>47</v>
      </c>
      <c r="O827" s="59"/>
      <c r="P827" s="69" t="s">
        <v>30</v>
      </c>
      <c r="Q827" s="59"/>
      <c r="R827" s="59"/>
      <c r="S827" s="59"/>
    </row>
    <row r="828" customFormat="false" ht="102" hidden="false" customHeight="false" outlineLevel="0" collapsed="false">
      <c r="A828" s="56" t="s">
        <v>3131</v>
      </c>
      <c r="B828" s="64" t="n">
        <v>43997</v>
      </c>
      <c r="C828" s="83" t="s">
        <v>3132</v>
      </c>
      <c r="D828" s="69" t="s">
        <v>3133</v>
      </c>
      <c r="E828" s="59"/>
      <c r="F828" s="69" t="s">
        <v>24</v>
      </c>
      <c r="G828" s="69" t="s">
        <v>59</v>
      </c>
      <c r="H828" s="67" t="s">
        <v>114</v>
      </c>
      <c r="I828" s="69" t="s">
        <v>3134</v>
      </c>
      <c r="J828" s="111" t="s">
        <v>62</v>
      </c>
      <c r="K828" s="64" t="n">
        <v>44076</v>
      </c>
      <c r="L828" s="64" t="n">
        <v>45902</v>
      </c>
      <c r="M828" s="65"/>
      <c r="N828" s="87" t="s">
        <v>47</v>
      </c>
      <c r="O828" s="59"/>
      <c r="P828" s="69" t="s">
        <v>40</v>
      </c>
      <c r="Q828" s="59"/>
      <c r="R828" s="53" t="n">
        <f aca="false">YEAR(K828)</f>
        <v>2020</v>
      </c>
      <c r="S828" s="54" t="n">
        <f aca="false">IF($F828="CO",SUMIFS($M:$M,$A:$A,$A828)/COUNTIFS($A:$A,$A828,$F:$F,"CO"),0)</f>
        <v>0</v>
      </c>
    </row>
    <row r="829" customFormat="false" ht="38.25" hidden="false" customHeight="false" outlineLevel="0" collapsed="false">
      <c r="A829" s="67" t="s">
        <v>3135</v>
      </c>
      <c r="B829" s="95" t="n">
        <v>42314</v>
      </c>
      <c r="C829" s="94" t="s">
        <v>3136</v>
      </c>
      <c r="D829" s="53" t="s">
        <v>3137</v>
      </c>
      <c r="E829" s="56"/>
      <c r="F829" s="67" t="s">
        <v>24</v>
      </c>
      <c r="G829" s="67" t="s">
        <v>35</v>
      </c>
      <c r="H829" s="67" t="s">
        <v>229</v>
      </c>
      <c r="I829" s="67" t="s">
        <v>27</v>
      </c>
      <c r="J829" s="94" t="s">
        <v>128</v>
      </c>
      <c r="K829" s="95" t="n">
        <v>42321</v>
      </c>
      <c r="L829" s="95" t="n">
        <v>44148</v>
      </c>
      <c r="M829" s="96"/>
      <c r="N829" s="67" t="s">
        <v>47</v>
      </c>
      <c r="O829" s="97"/>
      <c r="P829" s="67" t="s">
        <v>40</v>
      </c>
      <c r="Q829" s="67"/>
      <c r="R829" s="59"/>
      <c r="S829" s="59"/>
    </row>
    <row r="830" customFormat="false" ht="38.25" hidden="false" customHeight="false" outlineLevel="0" collapsed="false">
      <c r="A830" s="56" t="s">
        <v>3138</v>
      </c>
      <c r="B830" s="64" t="n">
        <v>43349</v>
      </c>
      <c r="C830" s="85" t="s">
        <v>3139</v>
      </c>
      <c r="D830" s="56" t="s">
        <v>3140</v>
      </c>
      <c r="E830" s="53"/>
      <c r="F830" s="56" t="s">
        <v>24</v>
      </c>
      <c r="G830" s="87" t="s">
        <v>73</v>
      </c>
      <c r="H830" s="87" t="s">
        <v>3141</v>
      </c>
      <c r="I830" s="56" t="s">
        <v>61</v>
      </c>
      <c r="J830" s="105" t="s">
        <v>206</v>
      </c>
      <c r="K830" s="64" t="n">
        <v>43378</v>
      </c>
      <c r="L830" s="64" t="n">
        <v>45204</v>
      </c>
      <c r="M830" s="88"/>
      <c r="N830" s="56" t="s">
        <v>47</v>
      </c>
      <c r="O830" s="59"/>
      <c r="P830" s="56" t="s">
        <v>40</v>
      </c>
      <c r="Q830" s="59"/>
      <c r="R830" s="53" t="n">
        <f aca="false">YEAR(K830)</f>
        <v>2018</v>
      </c>
      <c r="S830" s="54" t="n">
        <f aca="false">IF($F830="CO",SUMIFS($M:$M,$A:$A,$A830)/COUNTIFS($A:$A,$A830,$F:$F,"CO"),0)</f>
        <v>0</v>
      </c>
    </row>
    <row r="831" customFormat="false" ht="38.25" hidden="false" customHeight="false" outlineLevel="0" collapsed="false">
      <c r="A831" s="53" t="s">
        <v>3142</v>
      </c>
      <c r="B831" s="64" t="n">
        <v>42459</v>
      </c>
      <c r="C831" s="93" t="s">
        <v>3143</v>
      </c>
      <c r="D831" s="53" t="s">
        <v>3144</v>
      </c>
      <c r="E831" s="53"/>
      <c r="F831" s="67" t="s">
        <v>24</v>
      </c>
      <c r="G831" s="53" t="s">
        <v>59</v>
      </c>
      <c r="H831" s="84" t="s">
        <v>449</v>
      </c>
      <c r="I831" s="67" t="s">
        <v>27</v>
      </c>
      <c r="J831" s="82" t="s">
        <v>172</v>
      </c>
      <c r="K831" s="64" t="n">
        <v>42466</v>
      </c>
      <c r="L831" s="64" t="n">
        <v>44292</v>
      </c>
      <c r="M831" s="88"/>
      <c r="N831" s="67" t="s">
        <v>47</v>
      </c>
      <c r="O831" s="53"/>
      <c r="P831" s="84" t="s">
        <v>97</v>
      </c>
      <c r="Q831" s="59"/>
      <c r="R831" s="59"/>
      <c r="S831" s="59"/>
    </row>
    <row r="832" customFormat="false" ht="38.25" hidden="false" customHeight="false" outlineLevel="0" collapsed="false">
      <c r="A832" s="53" t="s">
        <v>3145</v>
      </c>
      <c r="B832" s="64" t="n">
        <v>42464</v>
      </c>
      <c r="C832" s="93" t="s">
        <v>3146</v>
      </c>
      <c r="D832" s="53" t="s">
        <v>3147</v>
      </c>
      <c r="E832" s="53"/>
      <c r="F832" s="67" t="s">
        <v>24</v>
      </c>
      <c r="G832" s="53" t="s">
        <v>59</v>
      </c>
      <c r="H832" s="84" t="s">
        <v>114</v>
      </c>
      <c r="I832" s="67" t="s">
        <v>27</v>
      </c>
      <c r="J832" s="94" t="s">
        <v>158</v>
      </c>
      <c r="K832" s="64" t="n">
        <v>42473</v>
      </c>
      <c r="L832" s="64" t="n">
        <v>44299</v>
      </c>
      <c r="M832" s="88"/>
      <c r="N832" s="67" t="s">
        <v>47</v>
      </c>
      <c r="O832" s="53"/>
      <c r="P832" s="84" t="s">
        <v>40</v>
      </c>
      <c r="Q832" s="59"/>
      <c r="R832" s="53" t="n">
        <v>2019</v>
      </c>
      <c r="S832" s="59" t="n">
        <v>0</v>
      </c>
    </row>
    <row r="833" customFormat="false" ht="51" hidden="false" customHeight="false" outlineLevel="0" collapsed="false">
      <c r="A833" s="87" t="s">
        <v>3148</v>
      </c>
      <c r="B833" s="91" t="n">
        <v>33127</v>
      </c>
      <c r="C833" s="218" t="s">
        <v>3149</v>
      </c>
      <c r="D833" s="53" t="s">
        <v>745</v>
      </c>
      <c r="E833" s="56"/>
      <c r="F833" s="95" t="s">
        <v>24</v>
      </c>
      <c r="G833" s="84" t="s">
        <v>35</v>
      </c>
      <c r="H833" s="95" t="s">
        <v>3150</v>
      </c>
      <c r="I833" s="91" t="s">
        <v>996</v>
      </c>
      <c r="J833" s="94" t="s">
        <v>3151</v>
      </c>
      <c r="K833" s="95" t="n">
        <v>33696</v>
      </c>
      <c r="L833" s="67" t="s">
        <v>943</v>
      </c>
      <c r="M833" s="96"/>
      <c r="N833" s="67" t="s">
        <v>3152</v>
      </c>
      <c r="O833" s="97"/>
      <c r="P833" s="67" t="s">
        <v>221</v>
      </c>
      <c r="Q833" s="67"/>
      <c r="R833" s="53" t="n">
        <f aca="false">YEAR(K833)</f>
        <v>1992</v>
      </c>
      <c r="S833" s="54" t="n">
        <f aca="false">IF($F833="CO",SUMIFS($M:$M,$A:$A,$A833)/COUNTIFS($A:$A,$A833,$F:$F,"CO"),0)</f>
        <v>0</v>
      </c>
    </row>
    <row r="834" customFormat="false" ht="76.5" hidden="false" customHeight="false" outlineLevel="0" collapsed="false">
      <c r="A834" s="56" t="s">
        <v>3153</v>
      </c>
      <c r="B834" s="64" t="n">
        <v>43003</v>
      </c>
      <c r="C834" s="85" t="s">
        <v>3154</v>
      </c>
      <c r="D834" s="56" t="s">
        <v>3155</v>
      </c>
      <c r="E834" s="53"/>
      <c r="F834" s="56" t="s">
        <v>217</v>
      </c>
      <c r="G834" s="56" t="s">
        <v>850</v>
      </c>
      <c r="H834" s="56" t="s">
        <v>850</v>
      </c>
      <c r="I834" s="56" t="s">
        <v>211</v>
      </c>
      <c r="J834" s="63" t="s">
        <v>3156</v>
      </c>
      <c r="K834" s="64" t="n">
        <v>43040</v>
      </c>
      <c r="L834" s="64" t="n">
        <v>44136</v>
      </c>
      <c r="M834" s="88"/>
      <c r="N834" s="87" t="s">
        <v>2018</v>
      </c>
      <c r="O834" s="59"/>
      <c r="P834" s="56" t="s">
        <v>221</v>
      </c>
      <c r="Q834" s="59"/>
      <c r="R834" s="53" t="n">
        <f aca="false">YEAR(K834)</f>
        <v>2017</v>
      </c>
      <c r="S834" s="54" t="n">
        <f aca="false">IF($F834="CO",SUMIFS($M:$M,$A:$A,$A834)/COUNTIFS($A:$A,$A834,$F:$F,"CO"),0)</f>
        <v>0</v>
      </c>
    </row>
    <row r="835" customFormat="false" ht="25.5" hidden="false" customHeight="false" outlineLevel="0" collapsed="false">
      <c r="A835" s="386" t="s">
        <v>3157</v>
      </c>
      <c r="B835" s="107" t="n">
        <v>43476</v>
      </c>
      <c r="C835" s="108" t="s">
        <v>3158</v>
      </c>
      <c r="D835" s="106" t="s">
        <v>3159</v>
      </c>
      <c r="E835" s="48"/>
      <c r="F835" s="106" t="s">
        <v>24</v>
      </c>
      <c r="G835" s="106" t="s">
        <v>2423</v>
      </c>
      <c r="H835" s="106" t="s">
        <v>3160</v>
      </c>
      <c r="I835" s="106" t="s">
        <v>1164</v>
      </c>
      <c r="J835" s="109" t="s">
        <v>3161</v>
      </c>
      <c r="K835" s="107" t="n">
        <v>43553</v>
      </c>
      <c r="L835" s="107" t="n">
        <v>43706</v>
      </c>
      <c r="M835" s="51"/>
      <c r="N835" s="106" t="s">
        <v>3162</v>
      </c>
      <c r="O835" s="414"/>
      <c r="P835" s="106" t="s">
        <v>221</v>
      </c>
      <c r="Q835" s="52"/>
      <c r="R835" s="53" t="n">
        <f aca="false">YEAR(K835)</f>
        <v>2019</v>
      </c>
      <c r="S835" s="54" t="n">
        <f aca="false">IF($F835="CO",SUMIFS($M:$M,$A:$A,$A835)/COUNTIFS($A:$A,$A835,$F:$F,"CO"),0)</f>
        <v>0</v>
      </c>
    </row>
    <row r="836" customFormat="false" ht="63.75" hidden="false" customHeight="false" outlineLevel="0" collapsed="false">
      <c r="A836" s="56" t="s">
        <v>3163</v>
      </c>
      <c r="B836" s="64" t="n">
        <v>43348</v>
      </c>
      <c r="C836" s="85" t="s">
        <v>3164</v>
      </c>
      <c r="D836" s="56" t="s">
        <v>3165</v>
      </c>
      <c r="E836" s="53"/>
      <c r="F836" s="95" t="s">
        <v>24</v>
      </c>
      <c r="G836" s="56" t="s">
        <v>59</v>
      </c>
      <c r="H836" s="56" t="s">
        <v>558</v>
      </c>
      <c r="I836" s="95" t="s">
        <v>27</v>
      </c>
      <c r="J836" s="94" t="s">
        <v>154</v>
      </c>
      <c r="K836" s="64" t="n">
        <v>43380</v>
      </c>
      <c r="L836" s="64" t="n">
        <v>45206</v>
      </c>
      <c r="M836" s="88"/>
      <c r="N836" s="67" t="s">
        <v>47</v>
      </c>
      <c r="O836" s="59"/>
      <c r="P836" s="67" t="s">
        <v>69</v>
      </c>
      <c r="Q836" s="59"/>
      <c r="R836" s="53" t="n">
        <f aca="false">YEAR(K836)</f>
        <v>2018</v>
      </c>
      <c r="S836" s="54" t="n">
        <f aca="false">IF($F836="CO",SUMIFS($M:$M,$A:$A,$A836)/COUNTIFS($A:$A,$A836,$F:$F,"CO"),0)</f>
        <v>0</v>
      </c>
    </row>
    <row r="837" customFormat="false" ht="63.75" hidden="false" customHeight="false" outlineLevel="0" collapsed="false">
      <c r="A837" s="56" t="s">
        <v>3166</v>
      </c>
      <c r="B837" s="64" t="n">
        <v>43752</v>
      </c>
      <c r="C837" s="79" t="s">
        <v>3167</v>
      </c>
      <c r="D837" s="67" t="s">
        <v>3168</v>
      </c>
      <c r="E837" s="59"/>
      <c r="F837" s="67" t="s">
        <v>24</v>
      </c>
      <c r="G837" s="67" t="s">
        <v>363</v>
      </c>
      <c r="H837" s="95" t="s">
        <v>568</v>
      </c>
      <c r="I837" s="56" t="s">
        <v>37</v>
      </c>
      <c r="J837" s="415" t="s">
        <v>3169</v>
      </c>
      <c r="K837" s="64" t="n">
        <v>43768</v>
      </c>
      <c r="L837" s="64" t="n">
        <v>45595</v>
      </c>
      <c r="M837" s="65"/>
      <c r="N837" s="67" t="s">
        <v>568</v>
      </c>
      <c r="O837" s="59"/>
      <c r="P837" s="67" t="s">
        <v>69</v>
      </c>
      <c r="Q837" s="59"/>
      <c r="R837" s="53" t="n">
        <f aca="false">YEAR(K837)</f>
        <v>2019</v>
      </c>
      <c r="S837" s="54" t="n">
        <f aca="false">IF($F837="CO",SUMIFS($M:$M,$A:$A,$A837)/COUNTIFS($A:$A,$A837,$F:$F,"CO"),0)</f>
        <v>0</v>
      </c>
    </row>
    <row r="838" customFormat="false" ht="38.25" hidden="false" customHeight="false" outlineLevel="0" collapsed="false">
      <c r="A838" s="70" t="s">
        <v>3170</v>
      </c>
      <c r="B838" s="71" t="n">
        <v>44371</v>
      </c>
      <c r="C838" s="100" t="s">
        <v>3171</v>
      </c>
      <c r="D838" s="69" t="s">
        <v>3172</v>
      </c>
      <c r="E838" s="73"/>
      <c r="F838" s="69" t="s">
        <v>24</v>
      </c>
      <c r="G838" s="69" t="s">
        <v>59</v>
      </c>
      <c r="H838" s="69" t="s">
        <v>199</v>
      </c>
      <c r="I838" s="62" t="s">
        <v>27</v>
      </c>
      <c r="J838" s="183" t="s">
        <v>46</v>
      </c>
      <c r="K838" s="71" t="n">
        <v>44470</v>
      </c>
      <c r="L838" s="71" t="n">
        <v>45566</v>
      </c>
      <c r="M838" s="75"/>
      <c r="N838" s="153" t="s">
        <v>47</v>
      </c>
      <c r="O838" s="73"/>
      <c r="P838" s="69" t="s">
        <v>221</v>
      </c>
      <c r="Q838" s="73"/>
      <c r="R838" s="73"/>
      <c r="S838" s="73"/>
    </row>
    <row r="839" customFormat="false" ht="38.25" hidden="false" customHeight="false" outlineLevel="0" collapsed="false">
      <c r="A839" s="67" t="s">
        <v>3173</v>
      </c>
      <c r="B839" s="95" t="n">
        <v>43166</v>
      </c>
      <c r="C839" s="94" t="s">
        <v>3174</v>
      </c>
      <c r="D839" s="53" t="s">
        <v>3172</v>
      </c>
      <c r="E839" s="59"/>
      <c r="F839" s="67" t="s">
        <v>24</v>
      </c>
      <c r="G839" s="67" t="s">
        <v>1181</v>
      </c>
      <c r="H839" s="67" t="s">
        <v>1181</v>
      </c>
      <c r="I839" s="95" t="s">
        <v>27</v>
      </c>
      <c r="J839" s="94" t="s">
        <v>3175</v>
      </c>
      <c r="K839" s="95" t="n">
        <v>43201</v>
      </c>
      <c r="L839" s="95" t="n">
        <v>44297</v>
      </c>
      <c r="M839" s="96"/>
      <c r="N839" s="67" t="s">
        <v>47</v>
      </c>
      <c r="O839" s="97"/>
      <c r="P839" s="67" t="s">
        <v>221</v>
      </c>
      <c r="Q839" s="67"/>
      <c r="R839" s="53" t="n">
        <f aca="false">YEAR(K839)</f>
        <v>2018</v>
      </c>
      <c r="S839" s="54" t="n">
        <f aca="false">IF($F839="CO",SUMIFS($M:$M,$A:$A,$A839)/COUNTIFS($A:$A,$A839,$F:$F,"CO"),0)</f>
        <v>0</v>
      </c>
    </row>
    <row r="840" customFormat="false" ht="50.1" hidden="false" customHeight="true" outlineLevel="0" collapsed="false">
      <c r="A840" s="67" t="s">
        <v>3176</v>
      </c>
      <c r="B840" s="95" t="n">
        <v>43061</v>
      </c>
      <c r="C840" s="206" t="s">
        <v>3177</v>
      </c>
      <c r="D840" s="66" t="s">
        <v>3178</v>
      </c>
      <c r="E840" s="73"/>
      <c r="F840" s="67" t="s">
        <v>24</v>
      </c>
      <c r="G840" s="67" t="s">
        <v>59</v>
      </c>
      <c r="H840" s="67" t="s">
        <v>1815</v>
      </c>
      <c r="I840" s="91" t="s">
        <v>1827</v>
      </c>
      <c r="J840" s="82" t="s">
        <v>3179</v>
      </c>
      <c r="K840" s="95" t="n">
        <v>43088</v>
      </c>
      <c r="L840" s="95" t="n">
        <v>44184</v>
      </c>
      <c r="M840" s="163"/>
      <c r="N840" s="67" t="s">
        <v>47</v>
      </c>
      <c r="O840" s="204"/>
      <c r="P840" s="67" t="s">
        <v>221</v>
      </c>
      <c r="Q840" s="67"/>
      <c r="R840" s="53" t="n">
        <f aca="false">YEAR(K840)</f>
        <v>2017</v>
      </c>
      <c r="S840" s="54" t="n">
        <f aca="false">IF($F840="CO",SUMIFS($M:$M,$A:$A,$A840)/COUNTIFS($A:$A,$A840,$F:$F,"CO"),0)</f>
        <v>0</v>
      </c>
    </row>
    <row r="841" customFormat="false" ht="38.25" hidden="false" customHeight="false" outlineLevel="0" collapsed="false">
      <c r="A841" s="70" t="s">
        <v>3180</v>
      </c>
      <c r="B841" s="71" t="n">
        <v>44211</v>
      </c>
      <c r="C841" s="72" t="s">
        <v>3181</v>
      </c>
      <c r="D841" s="66" t="s">
        <v>3178</v>
      </c>
      <c r="E841" s="73"/>
      <c r="F841" s="69" t="s">
        <v>24</v>
      </c>
      <c r="G841" s="66" t="s">
        <v>59</v>
      </c>
      <c r="H841" s="67" t="s">
        <v>199</v>
      </c>
      <c r="I841" s="67" t="s">
        <v>27</v>
      </c>
      <c r="J841" s="416" t="s">
        <v>3182</v>
      </c>
      <c r="K841" s="71" t="n">
        <v>44232</v>
      </c>
      <c r="L841" s="71" t="n">
        <v>45327</v>
      </c>
      <c r="M841" s="73"/>
      <c r="N841" s="69" t="s">
        <v>47</v>
      </c>
      <c r="O841" s="73"/>
      <c r="P841" s="69" t="s">
        <v>221</v>
      </c>
      <c r="Q841" s="73"/>
      <c r="R841" s="66" t="n">
        <f aca="false">YEAR(K841)</f>
        <v>2021</v>
      </c>
      <c r="S841" s="181" t="n">
        <f aca="false">IF($F841="CO",SUMIFS($M:$M,$A:$A,$A841)/COUNTIFS($A:$A,$A841,$F:$F,"CO"),0)</f>
        <v>0</v>
      </c>
    </row>
    <row r="842" customFormat="false" ht="51" hidden="false" customHeight="true" outlineLevel="0" collapsed="false">
      <c r="A842" s="154" t="s">
        <v>3183</v>
      </c>
      <c r="B842" s="155" t="n">
        <v>44135</v>
      </c>
      <c r="C842" s="374" t="s">
        <v>3184</v>
      </c>
      <c r="D842" s="157" t="s">
        <v>3185</v>
      </c>
      <c r="E842" s="158"/>
      <c r="F842" s="60" t="s">
        <v>24</v>
      </c>
      <c r="G842" s="60" t="s">
        <v>850</v>
      </c>
      <c r="H842" s="62" t="s">
        <v>2739</v>
      </c>
      <c r="I842" s="62" t="s">
        <v>37</v>
      </c>
      <c r="J842" s="160" t="s">
        <v>3186</v>
      </c>
      <c r="K842" s="155" t="n">
        <v>44393</v>
      </c>
      <c r="L842" s="155" t="n">
        <v>46219</v>
      </c>
      <c r="M842" s="157"/>
      <c r="N842" s="161" t="s">
        <v>3187</v>
      </c>
      <c r="O842" s="158"/>
      <c r="P842" s="60" t="s">
        <v>221</v>
      </c>
      <c r="Q842" s="59"/>
      <c r="R842" s="59"/>
      <c r="S842" s="59"/>
    </row>
    <row r="843" customFormat="false" ht="105.75" hidden="false" customHeight="false" outlineLevel="0" collapsed="false">
      <c r="A843" s="56" t="s">
        <v>3188</v>
      </c>
      <c r="B843" s="64" t="n">
        <v>43119</v>
      </c>
      <c r="C843" s="79" t="s">
        <v>3189</v>
      </c>
      <c r="D843" s="56" t="s">
        <v>3178</v>
      </c>
      <c r="E843" s="53"/>
      <c r="F843" s="56" t="s">
        <v>24</v>
      </c>
      <c r="G843" s="56" t="s">
        <v>59</v>
      </c>
      <c r="H843" s="56" t="s">
        <v>199</v>
      </c>
      <c r="I843" s="56" t="s">
        <v>27</v>
      </c>
      <c r="J843" s="79" t="s">
        <v>3190</v>
      </c>
      <c r="K843" s="64" t="n">
        <v>43103</v>
      </c>
      <c r="L843" s="64" t="n">
        <v>44199</v>
      </c>
      <c r="M843" s="88"/>
      <c r="N843" s="87" t="s">
        <v>47</v>
      </c>
      <c r="O843" s="59"/>
      <c r="P843" s="56" t="s">
        <v>214</v>
      </c>
      <c r="Q843" s="59"/>
      <c r="R843" s="59"/>
      <c r="S843" s="124" t="n">
        <f aca="false">IF($F843="CO",SUMIFS($M:$M,$A:$A,$A843)/COUNTIFS($A:$A,$A843,$F:$F,"CO"),0)</f>
        <v>0</v>
      </c>
    </row>
    <row r="844" customFormat="false" ht="89.25" hidden="false" customHeight="false" outlineLevel="0" collapsed="false">
      <c r="A844" s="67" t="s">
        <v>3191</v>
      </c>
      <c r="B844" s="95" t="n">
        <v>43544</v>
      </c>
      <c r="C844" s="206" t="s">
        <v>3192</v>
      </c>
      <c r="D844" s="119" t="s">
        <v>3193</v>
      </c>
      <c r="E844" s="73"/>
      <c r="F844" s="119" t="s">
        <v>24</v>
      </c>
      <c r="G844" s="119" t="s">
        <v>59</v>
      </c>
      <c r="H844" s="119" t="s">
        <v>199</v>
      </c>
      <c r="I844" s="91" t="s">
        <v>1827</v>
      </c>
      <c r="J844" s="335" t="s">
        <v>3194</v>
      </c>
      <c r="K844" s="95" t="n">
        <v>43607</v>
      </c>
      <c r="L844" s="95" t="n">
        <v>44702</v>
      </c>
      <c r="M844" s="163"/>
      <c r="N844" s="67" t="s">
        <v>47</v>
      </c>
      <c r="O844" s="204"/>
      <c r="P844" s="67" t="s">
        <v>221</v>
      </c>
      <c r="Q844" s="67"/>
      <c r="R844" s="53" t="n">
        <f aca="false">YEAR(K844)</f>
        <v>2019</v>
      </c>
      <c r="S844" s="54" t="n">
        <f aca="false">IF($F844="CO",SUMIFS($M:$M,$A:$A,$A844)/COUNTIFS($A:$A,$A844,$F:$F,"CO"),0)</f>
        <v>0</v>
      </c>
    </row>
    <row r="845" customFormat="false" ht="63.75" hidden="false" customHeight="false" outlineLevel="0" collapsed="false">
      <c r="A845" s="89" t="s">
        <v>3195</v>
      </c>
      <c r="B845" s="64" t="n">
        <v>44305</v>
      </c>
      <c r="C845" s="86" t="s">
        <v>3196</v>
      </c>
      <c r="D845" s="69" t="s">
        <v>3197</v>
      </c>
      <c r="E845" s="59"/>
      <c r="F845" s="69" t="s">
        <v>24</v>
      </c>
      <c r="G845" s="66" t="s">
        <v>3198</v>
      </c>
      <c r="H845" s="67" t="s">
        <v>2150</v>
      </c>
      <c r="I845" s="67" t="s">
        <v>27</v>
      </c>
      <c r="J845" s="79" t="s">
        <v>46</v>
      </c>
      <c r="K845" s="64" t="n">
        <v>44375</v>
      </c>
      <c r="L845" s="64" t="n">
        <v>46201</v>
      </c>
      <c r="M845" s="65"/>
      <c r="N845" s="56" t="s">
        <v>47</v>
      </c>
      <c r="O845" s="59"/>
      <c r="P845" s="69" t="s">
        <v>40</v>
      </c>
      <c r="Q845" s="59"/>
      <c r="R845" s="59"/>
      <c r="S845" s="59"/>
    </row>
    <row r="846" customFormat="false" ht="51" hidden="false" customHeight="false" outlineLevel="0" collapsed="false">
      <c r="A846" s="53" t="s">
        <v>3199</v>
      </c>
      <c r="B846" s="64" t="n">
        <v>42968</v>
      </c>
      <c r="C846" s="93" t="s">
        <v>3200</v>
      </c>
      <c r="D846" s="53" t="s">
        <v>3201</v>
      </c>
      <c r="E846" s="53"/>
      <c r="F846" s="56" t="s">
        <v>24</v>
      </c>
      <c r="G846" s="53" t="s">
        <v>44</v>
      </c>
      <c r="H846" s="84" t="s">
        <v>2143</v>
      </c>
      <c r="I846" s="56" t="s">
        <v>84</v>
      </c>
      <c r="J846" s="94" t="s">
        <v>68</v>
      </c>
      <c r="K846" s="64" t="n">
        <v>43024</v>
      </c>
      <c r="L846" s="64" t="n">
        <v>44850</v>
      </c>
      <c r="M846" s="88"/>
      <c r="N846" s="87" t="s">
        <v>333</v>
      </c>
      <c r="O846" s="59"/>
      <c r="P846" s="53" t="s">
        <v>110</v>
      </c>
      <c r="Q846" s="59"/>
      <c r="R846" s="59"/>
      <c r="S846" s="59"/>
    </row>
    <row r="847" customFormat="false" ht="51" hidden="false" customHeight="false" outlineLevel="0" collapsed="false">
      <c r="A847" s="55" t="s">
        <v>3202</v>
      </c>
      <c r="B847" s="64" t="n">
        <v>44384</v>
      </c>
      <c r="C847" s="80" t="s">
        <v>3203</v>
      </c>
      <c r="D847" s="56" t="s">
        <v>3204</v>
      </c>
      <c r="E847" s="59"/>
      <c r="F847" s="69" t="s">
        <v>24</v>
      </c>
      <c r="G847" s="66" t="s">
        <v>974</v>
      </c>
      <c r="H847" s="67" t="s">
        <v>229</v>
      </c>
      <c r="I847" s="69" t="s">
        <v>27</v>
      </c>
      <c r="J847" s="94" t="s">
        <v>68</v>
      </c>
      <c r="K847" s="64" t="n">
        <v>44407</v>
      </c>
      <c r="L847" s="64" t="n">
        <v>46233</v>
      </c>
      <c r="M847" s="65"/>
      <c r="N847" s="56" t="s">
        <v>47</v>
      </c>
      <c r="O847" s="59"/>
      <c r="P847" s="56" t="s">
        <v>40</v>
      </c>
      <c r="Q847" s="59"/>
      <c r="R847" s="59"/>
      <c r="S847" s="59"/>
    </row>
    <row r="848" customFormat="false" ht="50.1" hidden="false" customHeight="true" outlineLevel="0" collapsed="false">
      <c r="A848" s="56" t="s">
        <v>3205</v>
      </c>
      <c r="B848" s="64" t="n">
        <v>43046</v>
      </c>
      <c r="C848" s="86" t="s">
        <v>3206</v>
      </c>
      <c r="D848" s="56" t="s">
        <v>3207</v>
      </c>
      <c r="E848" s="53"/>
      <c r="F848" s="56" t="s">
        <v>24</v>
      </c>
      <c r="G848" s="56" t="s">
        <v>35</v>
      </c>
      <c r="H848" s="56" t="s">
        <v>240</v>
      </c>
      <c r="I848" s="56" t="s">
        <v>84</v>
      </c>
      <c r="J848" s="83" t="s">
        <v>46</v>
      </c>
      <c r="K848" s="64" t="n">
        <v>43060</v>
      </c>
      <c r="L848" s="64" t="n">
        <v>44886</v>
      </c>
      <c r="M848" s="88"/>
      <c r="N848" s="56" t="s">
        <v>333</v>
      </c>
      <c r="O848" s="59"/>
      <c r="P848" s="56" t="s">
        <v>40</v>
      </c>
      <c r="Q848" s="59"/>
      <c r="R848" s="53" t="n">
        <f aca="false">YEAR(K848)</f>
        <v>2017</v>
      </c>
      <c r="S848" s="54" t="n">
        <f aca="false">IF($F848="CO",SUMIFS($M:$M,$A:$A,$A848)/COUNTIFS($A:$A,$A848,$F:$F,"CO"),0)</f>
        <v>0</v>
      </c>
    </row>
    <row r="849" customFormat="false" ht="50.1" hidden="false" customHeight="true" outlineLevel="0" collapsed="false">
      <c r="A849" s="53" t="s">
        <v>3208</v>
      </c>
      <c r="B849" s="64" t="n">
        <v>42471</v>
      </c>
      <c r="C849" s="93" t="s">
        <v>3209</v>
      </c>
      <c r="D849" s="84" t="s">
        <v>3210</v>
      </c>
      <c r="E849" s="53"/>
      <c r="F849" s="67" t="s">
        <v>24</v>
      </c>
      <c r="G849" s="53" t="s">
        <v>44</v>
      </c>
      <c r="H849" s="84" t="s">
        <v>45</v>
      </c>
      <c r="I849" s="67" t="s">
        <v>27</v>
      </c>
      <c r="J849" s="94" t="s">
        <v>158</v>
      </c>
      <c r="K849" s="64" t="n">
        <v>42489</v>
      </c>
      <c r="L849" s="64" t="n">
        <v>44315</v>
      </c>
      <c r="M849" s="88"/>
      <c r="N849" s="67" t="s">
        <v>47</v>
      </c>
      <c r="O849" s="59"/>
      <c r="P849" s="84" t="s">
        <v>40</v>
      </c>
      <c r="Q849" s="59"/>
      <c r="R849" s="53" t="n">
        <f aca="false">YEAR(K849)</f>
        <v>2016</v>
      </c>
      <c r="S849" s="54" t="n">
        <f aca="false">IF($F849="CO",SUMIFS($M:$M,$A:$A,$A849)/COUNTIFS($A:$A,$A849,$F:$F,"CO"),0)</f>
        <v>0</v>
      </c>
    </row>
    <row r="850" customFormat="false" ht="127.5" hidden="false" customHeight="false" outlineLevel="0" collapsed="false">
      <c r="A850" s="56" t="s">
        <v>3211</v>
      </c>
      <c r="B850" s="64" t="n">
        <v>43298</v>
      </c>
      <c r="C850" s="85" t="s">
        <v>3212</v>
      </c>
      <c r="D850" s="56" t="s">
        <v>3213</v>
      </c>
      <c r="E850" s="53"/>
      <c r="F850" s="56" t="s">
        <v>24</v>
      </c>
      <c r="G850" s="56" t="s">
        <v>3214</v>
      </c>
      <c r="H850" s="87" t="s">
        <v>3215</v>
      </c>
      <c r="I850" s="56" t="s">
        <v>84</v>
      </c>
      <c r="J850" s="90" t="s">
        <v>3216</v>
      </c>
      <c r="K850" s="64" t="n">
        <v>43314</v>
      </c>
      <c r="L850" s="64" t="n">
        <v>43679</v>
      </c>
      <c r="M850" s="88"/>
      <c r="N850" s="56" t="s">
        <v>47</v>
      </c>
      <c r="O850" s="59"/>
      <c r="P850" s="56" t="s">
        <v>69</v>
      </c>
      <c r="Q850" s="59"/>
      <c r="R850" s="53" t="n">
        <f aca="false">YEAR(K850)</f>
        <v>2018</v>
      </c>
      <c r="S850" s="54" t="n">
        <f aca="false">IF($F850="CO",SUMIFS($M:$M,$A:$A,$A850)/COUNTIFS($A:$A,$A850,$F:$F,"CO"),0)</f>
        <v>0</v>
      </c>
    </row>
    <row r="851" customFormat="false" ht="25.5" hidden="false" customHeight="false" outlineLevel="0" collapsed="false">
      <c r="A851" s="56" t="s">
        <v>3211</v>
      </c>
      <c r="B851" s="64" t="n">
        <v>43298</v>
      </c>
      <c r="C851" s="85" t="s">
        <v>3212</v>
      </c>
      <c r="D851" s="56" t="s">
        <v>3213</v>
      </c>
      <c r="E851" s="53"/>
      <c r="F851" s="56" t="s">
        <v>2802</v>
      </c>
      <c r="G851" s="56" t="s">
        <v>3214</v>
      </c>
      <c r="H851" s="87" t="s">
        <v>3215</v>
      </c>
      <c r="I851" s="56" t="s">
        <v>84</v>
      </c>
      <c r="J851" s="90" t="s">
        <v>3217</v>
      </c>
      <c r="K851" s="64" t="n">
        <v>43682</v>
      </c>
      <c r="L851" s="64" t="n">
        <v>44044</v>
      </c>
      <c r="M851" s="88"/>
      <c r="N851" s="56" t="s">
        <v>47</v>
      </c>
      <c r="O851" s="59"/>
      <c r="P851" s="56" t="s">
        <v>69</v>
      </c>
      <c r="Q851" s="59"/>
      <c r="R851" s="59"/>
      <c r="S851" s="59"/>
    </row>
    <row r="852" customFormat="false" ht="38.25" hidden="false" customHeight="false" outlineLevel="0" collapsed="false">
      <c r="A852" s="66" t="s">
        <v>3218</v>
      </c>
      <c r="B852" s="64" t="n">
        <v>43727</v>
      </c>
      <c r="C852" s="85" t="s">
        <v>3219</v>
      </c>
      <c r="D852" s="56" t="s">
        <v>3220</v>
      </c>
      <c r="E852" s="59"/>
      <c r="F852" s="66" t="s">
        <v>24</v>
      </c>
      <c r="G852" s="56" t="s">
        <v>101</v>
      </c>
      <c r="H852" s="81" t="s">
        <v>2294</v>
      </c>
      <c r="I852" s="81" t="s">
        <v>3221</v>
      </c>
      <c r="J852" s="202" t="s">
        <v>3222</v>
      </c>
      <c r="K852" s="64" t="n">
        <v>43759</v>
      </c>
      <c r="L852" s="64" t="n">
        <v>44926</v>
      </c>
      <c r="M852" s="59"/>
      <c r="N852" s="84" t="s">
        <v>231</v>
      </c>
      <c r="O852" s="59"/>
      <c r="P852" s="66" t="s">
        <v>69</v>
      </c>
      <c r="Q852" s="59"/>
      <c r="R852" s="53" t="n">
        <f aca="false">YEAR(K852)</f>
        <v>2019</v>
      </c>
      <c r="S852" s="54" t="n">
        <f aca="false">IF($F852="CO",SUMIFS($M:$M,$A:$A,$A852)/COUNTIFS($A:$A,$A852,$F:$F,"CO"),0)</f>
        <v>0</v>
      </c>
    </row>
    <row r="853" customFormat="false" ht="38.25" hidden="false" customHeight="false" outlineLevel="0" collapsed="false">
      <c r="A853" s="66" t="s">
        <v>3223</v>
      </c>
      <c r="B853" s="135" t="n">
        <v>43746</v>
      </c>
      <c r="C853" s="85" t="s">
        <v>3224</v>
      </c>
      <c r="D853" s="69" t="s">
        <v>3225</v>
      </c>
      <c r="E853" s="59"/>
      <c r="F853" s="66" t="s">
        <v>24</v>
      </c>
      <c r="G853" s="56" t="s">
        <v>101</v>
      </c>
      <c r="H853" s="81" t="s">
        <v>2294</v>
      </c>
      <c r="I853" s="81" t="s">
        <v>3221</v>
      </c>
      <c r="J853" s="202" t="s">
        <v>3222</v>
      </c>
      <c r="K853" s="64" t="n">
        <v>43759</v>
      </c>
      <c r="L853" s="64" t="n">
        <v>44926</v>
      </c>
      <c r="M853" s="59"/>
      <c r="N853" s="84" t="s">
        <v>231</v>
      </c>
      <c r="O853" s="59"/>
      <c r="P853" s="66" t="s">
        <v>69</v>
      </c>
      <c r="Q853" s="59"/>
      <c r="R853" s="66" t="n">
        <f aca="false">YEAR(K853)</f>
        <v>2019</v>
      </c>
      <c r="S853" s="54" t="n">
        <f aca="false">IF($F853="CO",SUMIFS($M:$M,$A:$A,$A853)/COUNTIFS($A:$A,$A853,$F:$F,"CO"),0)</f>
        <v>0</v>
      </c>
    </row>
    <row r="854" customFormat="false" ht="38.25" hidden="false" customHeight="false" outlineLevel="0" collapsed="false">
      <c r="A854" s="179" t="s">
        <v>3226</v>
      </c>
      <c r="B854" s="64" t="n">
        <v>43756</v>
      </c>
      <c r="C854" s="98" t="s">
        <v>3227</v>
      </c>
      <c r="D854" s="67" t="s">
        <v>3228</v>
      </c>
      <c r="E854" s="59"/>
      <c r="F854" s="216" t="s">
        <v>24</v>
      </c>
      <c r="G854" s="66" t="s">
        <v>3229</v>
      </c>
      <c r="H854" s="66" t="s">
        <v>3230</v>
      </c>
      <c r="I854" s="67" t="s">
        <v>27</v>
      </c>
      <c r="J854" s="104" t="s">
        <v>299</v>
      </c>
      <c r="K854" s="64" t="n">
        <v>43767</v>
      </c>
      <c r="L854" s="64" t="n">
        <v>45594</v>
      </c>
      <c r="M854" s="65"/>
      <c r="N854" s="69" t="s">
        <v>47</v>
      </c>
      <c r="O854" s="59"/>
      <c r="P854" s="66" t="s">
        <v>69</v>
      </c>
      <c r="Q854" s="59"/>
      <c r="R854" s="53" t="n">
        <v>2019</v>
      </c>
      <c r="S854" s="54" t="n">
        <f aca="false">IF($F854="CO",SUMIFS($M:$M,$A:$A,$A854)/COUNTIFS($A:$A,$A854,$F:$F,"CO"),0)</f>
        <v>0</v>
      </c>
    </row>
    <row r="855" customFormat="false" ht="12.75" hidden="false" customHeight="false" outlineLevel="0" collapsed="false">
      <c r="A855" s="56" t="s">
        <v>3231</v>
      </c>
      <c r="B855" s="64" t="n">
        <v>43711</v>
      </c>
      <c r="C855" s="228" t="s">
        <v>3232</v>
      </c>
      <c r="D855" s="56" t="s">
        <v>3233</v>
      </c>
      <c r="E855" s="59"/>
      <c r="F855" s="53" t="s">
        <v>24</v>
      </c>
      <c r="G855" s="112" t="s">
        <v>66</v>
      </c>
      <c r="H855" s="119" t="s">
        <v>1757</v>
      </c>
      <c r="I855" s="112" t="s">
        <v>27</v>
      </c>
      <c r="J855" s="104" t="s">
        <v>1436</v>
      </c>
      <c r="K855" s="113" t="n">
        <v>43725</v>
      </c>
      <c r="L855" s="113" t="n">
        <v>45552</v>
      </c>
      <c r="M855" s="225"/>
      <c r="N855" s="112" t="s">
        <v>120</v>
      </c>
      <c r="O855" s="53"/>
      <c r="P855" s="53" t="s">
        <v>69</v>
      </c>
      <c r="Q855" s="53"/>
      <c r="R855" s="53" t="n">
        <f aca="false">YEAR(K855)</f>
        <v>2019</v>
      </c>
      <c r="S855" s="54" t="n">
        <f aca="false">IF($F855="CO",SUMIFS($M:$M,$A:$A,$A855)/COUNTIFS($A:$A,$A855,$F:$F,"CO"),0)</f>
        <v>0</v>
      </c>
    </row>
    <row r="856" customFormat="false" ht="38.25" hidden="false" customHeight="false" outlineLevel="0" collapsed="false">
      <c r="A856" s="417" t="s">
        <v>3234</v>
      </c>
      <c r="B856" s="64" t="n">
        <v>44428</v>
      </c>
      <c r="C856" s="85" t="s">
        <v>3235</v>
      </c>
      <c r="D856" s="56" t="s">
        <v>3236</v>
      </c>
      <c r="E856" s="59"/>
      <c r="F856" s="60" t="s">
        <v>24</v>
      </c>
      <c r="G856" s="60" t="s">
        <v>59</v>
      </c>
      <c r="H856" s="62" t="s">
        <v>417</v>
      </c>
      <c r="I856" s="62" t="s">
        <v>27</v>
      </c>
      <c r="J856" s="90" t="s">
        <v>3237</v>
      </c>
      <c r="K856" s="64" t="n">
        <v>44442</v>
      </c>
      <c r="L856" s="64" t="n">
        <v>46268</v>
      </c>
      <c r="M856" s="65"/>
      <c r="N856" s="69" t="s">
        <v>47</v>
      </c>
      <c r="O856" s="59"/>
      <c r="P856" s="60" t="s">
        <v>69</v>
      </c>
      <c r="Q856" s="59"/>
      <c r="R856" s="59"/>
      <c r="S856" s="59"/>
    </row>
    <row r="857" customFormat="false" ht="38.25" hidden="false" customHeight="false" outlineLevel="0" collapsed="false">
      <c r="A857" s="55" t="s">
        <v>3238</v>
      </c>
      <c r="B857" s="64" t="n">
        <v>44330</v>
      </c>
      <c r="C857" s="86" t="s">
        <v>3239</v>
      </c>
      <c r="D857" s="69" t="s">
        <v>3240</v>
      </c>
      <c r="E857" s="59"/>
      <c r="F857" s="69" t="s">
        <v>24</v>
      </c>
      <c r="G857" s="66" t="s">
        <v>59</v>
      </c>
      <c r="H857" s="67" t="s">
        <v>417</v>
      </c>
      <c r="I857" s="67" t="s">
        <v>27</v>
      </c>
      <c r="J857" s="83" t="s">
        <v>46</v>
      </c>
      <c r="K857" s="64" t="n">
        <v>44358</v>
      </c>
      <c r="L857" s="64" t="n">
        <v>46184</v>
      </c>
      <c r="M857" s="65"/>
      <c r="N857" s="56" t="s">
        <v>47</v>
      </c>
      <c r="O857" s="59"/>
      <c r="P857" s="69" t="s">
        <v>55</v>
      </c>
      <c r="Q857" s="59"/>
      <c r="R857" s="59"/>
      <c r="S857" s="59"/>
    </row>
    <row r="858" customFormat="false" ht="76.5" hidden="false" customHeight="false" outlineLevel="0" collapsed="false">
      <c r="A858" s="56" t="s">
        <v>3241</v>
      </c>
      <c r="B858" s="64" t="n">
        <v>43558</v>
      </c>
      <c r="C858" s="86" t="s">
        <v>3242</v>
      </c>
      <c r="D858" s="56" t="s">
        <v>3243</v>
      </c>
      <c r="E858" s="59"/>
      <c r="F858" s="56" t="s">
        <v>24</v>
      </c>
      <c r="G858" s="56" t="s">
        <v>59</v>
      </c>
      <c r="H858" s="56" t="s">
        <v>3244</v>
      </c>
      <c r="I858" s="56" t="s">
        <v>84</v>
      </c>
      <c r="J858" s="202" t="s">
        <v>742</v>
      </c>
      <c r="K858" s="64" t="n">
        <v>43579</v>
      </c>
      <c r="L858" s="64" t="n">
        <v>45406</v>
      </c>
      <c r="M858" s="88"/>
      <c r="N858" s="56" t="s">
        <v>120</v>
      </c>
      <c r="O858" s="59"/>
      <c r="P858" s="56" t="s">
        <v>1747</v>
      </c>
      <c r="Q858" s="67"/>
      <c r="R858" s="53" t="n">
        <f aca="false">YEAR(K858)</f>
        <v>2019</v>
      </c>
      <c r="S858" s="54" t="n">
        <f aca="false">IF($F858="CO",SUMIFS($M:$M,$A:$A,$A858)/COUNTIFS($A:$A,$A858,$F:$F,"CO"),0)</f>
        <v>0</v>
      </c>
    </row>
    <row r="859" customFormat="false" ht="38.25" hidden="false" customHeight="false" outlineLevel="0" collapsed="false">
      <c r="A859" s="56" t="s">
        <v>3245</v>
      </c>
      <c r="B859" s="64" t="n">
        <v>43964</v>
      </c>
      <c r="C859" s="86" t="s">
        <v>3246</v>
      </c>
      <c r="D859" s="66" t="s">
        <v>3247</v>
      </c>
      <c r="E859" s="59"/>
      <c r="F859" s="66" t="s">
        <v>24</v>
      </c>
      <c r="G859" s="66" t="s">
        <v>391</v>
      </c>
      <c r="H859" s="67" t="s">
        <v>3248</v>
      </c>
      <c r="I859" s="66" t="s">
        <v>37</v>
      </c>
      <c r="J859" s="304" t="s">
        <v>3249</v>
      </c>
      <c r="K859" s="64" t="n">
        <v>44060</v>
      </c>
      <c r="L859" s="64" t="n">
        <v>45886</v>
      </c>
      <c r="M859" s="65"/>
      <c r="N859" s="67" t="s">
        <v>3250</v>
      </c>
      <c r="O859" s="59"/>
      <c r="P859" s="69" t="s">
        <v>69</v>
      </c>
      <c r="Q859" s="59"/>
      <c r="R859" s="53" t="n">
        <f aca="false">YEAR(K859)</f>
        <v>2020</v>
      </c>
      <c r="S859" s="54" t="n">
        <f aca="false">IF($F859="CO",SUMIFS($M:$M,$A:$A,$A859)/COUNTIFS($A:$A,$A859,$F:$F,"CO"),0)</f>
        <v>0</v>
      </c>
    </row>
    <row r="860" customFormat="false" ht="38.25" hidden="false" customHeight="false" outlineLevel="0" collapsed="false">
      <c r="A860" s="56" t="s">
        <v>3251</v>
      </c>
      <c r="B860" s="113" t="n">
        <v>43643</v>
      </c>
      <c r="C860" s="114" t="s">
        <v>3246</v>
      </c>
      <c r="D860" s="112" t="s">
        <v>3247</v>
      </c>
      <c r="E860" s="59"/>
      <c r="F860" s="92" t="s">
        <v>24</v>
      </c>
      <c r="G860" s="119" t="s">
        <v>391</v>
      </c>
      <c r="H860" s="112" t="s">
        <v>74</v>
      </c>
      <c r="I860" s="119" t="s">
        <v>37</v>
      </c>
      <c r="J860" s="271" t="s">
        <v>3252</v>
      </c>
      <c r="K860" s="113" t="n">
        <v>43741</v>
      </c>
      <c r="L860" s="113" t="n">
        <v>44472</v>
      </c>
      <c r="M860" s="225"/>
      <c r="N860" s="112" t="s">
        <v>47</v>
      </c>
      <c r="O860" s="115"/>
      <c r="P860" s="92" t="s">
        <v>69</v>
      </c>
      <c r="Q860" s="53" t="s">
        <v>233</v>
      </c>
      <c r="R860" s="53" t="n">
        <f aca="false">YEAR(K860)</f>
        <v>2019</v>
      </c>
      <c r="S860" s="54" t="n">
        <f aca="false">IF($F860="CO",SUMIFS($M:$M,$A:$A,$A860)/COUNTIFS($A:$A,$A860,$F:$F,"CO"),0)</f>
        <v>0</v>
      </c>
    </row>
    <row r="861" customFormat="false" ht="38.25" hidden="false" customHeight="false" outlineLevel="0" collapsed="false">
      <c r="A861" s="56" t="s">
        <v>3251</v>
      </c>
      <c r="B861" s="113" t="n">
        <v>43643</v>
      </c>
      <c r="C861" s="114" t="s">
        <v>3246</v>
      </c>
      <c r="D861" s="112" t="s">
        <v>3247</v>
      </c>
      <c r="E861" s="59"/>
      <c r="F861" s="92" t="s">
        <v>518</v>
      </c>
      <c r="G861" s="119" t="s">
        <v>391</v>
      </c>
      <c r="H861" s="112" t="s">
        <v>74</v>
      </c>
      <c r="I861" s="119" t="s">
        <v>37</v>
      </c>
      <c r="J861" s="63" t="s">
        <v>3253</v>
      </c>
      <c r="K861" s="113" t="n">
        <v>44456</v>
      </c>
      <c r="L861" s="113" t="n">
        <v>44837</v>
      </c>
      <c r="M861" s="225"/>
      <c r="N861" s="112" t="s">
        <v>47</v>
      </c>
      <c r="O861" s="115"/>
      <c r="P861" s="92" t="s">
        <v>69</v>
      </c>
      <c r="Q861" s="53"/>
      <c r="R861" s="53" t="n">
        <f aca="false">YEAR(K861)</f>
        <v>2021</v>
      </c>
      <c r="S861" s="54" t="n">
        <f aca="false">IF($F861="CO",SUMIFS($M:$M,$A:$A,$A861)/COUNTIFS($A:$A,$A861,$F:$F,"CO"),0)</f>
        <v>0</v>
      </c>
    </row>
    <row r="862" customFormat="false" ht="191.25" hidden="false" customHeight="false" outlineLevel="0" collapsed="false">
      <c r="A862" s="56" t="s">
        <v>3254</v>
      </c>
      <c r="B862" s="64" t="n">
        <v>43055</v>
      </c>
      <c r="C862" s="86" t="s">
        <v>3255</v>
      </c>
      <c r="D862" s="56" t="s">
        <v>3247</v>
      </c>
      <c r="E862" s="53"/>
      <c r="F862" s="53" t="s">
        <v>24</v>
      </c>
      <c r="G862" s="56" t="s">
        <v>3256</v>
      </c>
      <c r="H862" s="56" t="s">
        <v>3256</v>
      </c>
      <c r="I862" s="56" t="s">
        <v>3108</v>
      </c>
      <c r="J862" s="79" t="s">
        <v>3257</v>
      </c>
      <c r="K862" s="64" t="n">
        <v>43075</v>
      </c>
      <c r="L862" s="64" t="n">
        <v>44901</v>
      </c>
      <c r="M862" s="88"/>
      <c r="N862" s="56" t="s">
        <v>3258</v>
      </c>
      <c r="O862" s="59"/>
      <c r="P862" s="56" t="s">
        <v>880</v>
      </c>
      <c r="Q862" s="59"/>
      <c r="R862" s="53" t="n">
        <f aca="false">YEAR(K862)</f>
        <v>2017</v>
      </c>
      <c r="S862" s="54" t="n">
        <f aca="false">IF($F862="CO",SUMIFS($M:$M,$A:$A,$A862)/COUNTIFS($A:$A,$A862,$F:$F,"CO"),0)</f>
        <v>0</v>
      </c>
    </row>
    <row r="863" customFormat="false" ht="52.9" hidden="false" customHeight="true" outlineLevel="0" collapsed="false">
      <c r="A863" s="56" t="s">
        <v>3259</v>
      </c>
      <c r="B863" s="64" t="n">
        <v>43188</v>
      </c>
      <c r="C863" s="85" t="s">
        <v>3260</v>
      </c>
      <c r="D863" s="56" t="s">
        <v>3247</v>
      </c>
      <c r="E863" s="53"/>
      <c r="F863" s="53" t="s">
        <v>24</v>
      </c>
      <c r="G863" s="56" t="s">
        <v>3214</v>
      </c>
      <c r="H863" s="56" t="s">
        <v>3261</v>
      </c>
      <c r="I863" s="56" t="s">
        <v>37</v>
      </c>
      <c r="J863" s="63" t="s">
        <v>3262</v>
      </c>
      <c r="K863" s="64" t="n">
        <v>43248</v>
      </c>
      <c r="L863" s="64" t="n">
        <v>45074</v>
      </c>
      <c r="M863" s="88"/>
      <c r="N863" s="56" t="s">
        <v>47</v>
      </c>
      <c r="O863" s="59"/>
      <c r="P863" s="56" t="s">
        <v>3263</v>
      </c>
      <c r="Q863" s="59"/>
      <c r="R863" s="59"/>
      <c r="S863" s="59"/>
    </row>
    <row r="864" customFormat="false" ht="38.25" hidden="false" customHeight="false" outlineLevel="0" collapsed="false">
      <c r="A864" s="56" t="s">
        <v>3264</v>
      </c>
      <c r="B864" s="64" t="n">
        <v>43262</v>
      </c>
      <c r="C864" s="85" t="s">
        <v>3260</v>
      </c>
      <c r="D864" s="56" t="s">
        <v>3247</v>
      </c>
      <c r="E864" s="53"/>
      <c r="F864" s="56" t="s">
        <v>24</v>
      </c>
      <c r="G864" s="87" t="s">
        <v>391</v>
      </c>
      <c r="H864" s="87" t="s">
        <v>456</v>
      </c>
      <c r="I864" s="56" t="s">
        <v>84</v>
      </c>
      <c r="J864" s="94" t="s">
        <v>68</v>
      </c>
      <c r="K864" s="64" t="n">
        <v>43296</v>
      </c>
      <c r="L864" s="64" t="n">
        <v>45122</v>
      </c>
      <c r="M864" s="88"/>
      <c r="N864" s="56" t="s">
        <v>47</v>
      </c>
      <c r="O864" s="59"/>
      <c r="P864" s="56" t="s">
        <v>3265</v>
      </c>
      <c r="Q864" s="59"/>
      <c r="R864" s="53" t="n">
        <f aca="false">YEAR(K864)</f>
        <v>2018</v>
      </c>
      <c r="S864" s="54" t="n">
        <f aca="false">IF($F864="CO",SUMIFS($M:$M,$A:$A,$A864)/COUNTIFS($A:$A,$A864,$F:$F,"CO"),0)</f>
        <v>0</v>
      </c>
    </row>
    <row r="865" customFormat="false" ht="38.25" hidden="false" customHeight="false" outlineLevel="0" collapsed="false">
      <c r="A865" s="56" t="s">
        <v>3266</v>
      </c>
      <c r="B865" s="64" t="n">
        <v>43689</v>
      </c>
      <c r="C865" s="79" t="s">
        <v>3260</v>
      </c>
      <c r="D865" s="120" t="s">
        <v>3247</v>
      </c>
      <c r="E865" s="59"/>
      <c r="F865" s="53" t="s">
        <v>24</v>
      </c>
      <c r="G865" s="53" t="s">
        <v>391</v>
      </c>
      <c r="H865" s="53" t="s">
        <v>74</v>
      </c>
      <c r="I865" s="53" t="s">
        <v>27</v>
      </c>
      <c r="J865" s="121" t="s">
        <v>346</v>
      </c>
      <c r="K865" s="64" t="n">
        <v>43707</v>
      </c>
      <c r="L865" s="64" t="n">
        <v>45534</v>
      </c>
      <c r="M865" s="65"/>
      <c r="N865" s="418" t="s">
        <v>47</v>
      </c>
      <c r="O865" s="53"/>
      <c r="P865" s="53" t="s">
        <v>69</v>
      </c>
      <c r="Q865" s="53"/>
      <c r="R865" s="53" t="n">
        <f aca="false">YEAR(K865)</f>
        <v>2019</v>
      </c>
      <c r="S865" s="54" t="n">
        <f aca="false">IF($F865="CO",SUMIFS($M:$M,$A:$A,$A865)/COUNTIFS($A:$A,$A865,$F:$F,"CO"),0)</f>
        <v>0</v>
      </c>
    </row>
    <row r="866" customFormat="false" ht="51" hidden="false" customHeight="false" outlineLevel="0" collapsed="false">
      <c r="A866" s="56" t="s">
        <v>3267</v>
      </c>
      <c r="B866" s="135" t="n">
        <v>43699</v>
      </c>
      <c r="C866" s="98" t="s">
        <v>3260</v>
      </c>
      <c r="D866" s="53" t="s">
        <v>3247</v>
      </c>
      <c r="E866" s="93"/>
      <c r="F866" s="67" t="s">
        <v>24</v>
      </c>
      <c r="G866" s="67" t="s">
        <v>391</v>
      </c>
      <c r="H866" s="95" t="s">
        <v>3268</v>
      </c>
      <c r="I866" s="53" t="s">
        <v>37</v>
      </c>
      <c r="J866" s="79" t="s">
        <v>3269</v>
      </c>
      <c r="K866" s="135" t="n">
        <v>43768</v>
      </c>
      <c r="L866" s="135" t="n">
        <v>44499</v>
      </c>
      <c r="M866" s="65"/>
      <c r="N866" s="67" t="s">
        <v>904</v>
      </c>
      <c r="O866" s="59"/>
      <c r="P866" s="67" t="s">
        <v>69</v>
      </c>
      <c r="Q866" s="59"/>
      <c r="R866" s="53" t="n">
        <f aca="false">YEAR(K866)</f>
        <v>2019</v>
      </c>
      <c r="S866" s="54" t="n">
        <f aca="false">IF($F866="CO",SUMIFS($M:$M,$A:$A,$A866)/COUNTIFS($A:$A,$A866,$F:$F,"CO"),0)</f>
        <v>0</v>
      </c>
    </row>
    <row r="867" customFormat="false" ht="38.25" hidden="false" customHeight="false" outlineLevel="0" collapsed="false">
      <c r="A867" s="56" t="s">
        <v>3270</v>
      </c>
      <c r="B867" s="64" t="n">
        <v>43811</v>
      </c>
      <c r="C867" s="98" t="s">
        <v>3271</v>
      </c>
      <c r="D867" s="69" t="s">
        <v>3247</v>
      </c>
      <c r="E867" s="59"/>
      <c r="F867" s="69" t="s">
        <v>24</v>
      </c>
      <c r="G867" s="66" t="s">
        <v>66</v>
      </c>
      <c r="H867" s="81" t="s">
        <v>3272</v>
      </c>
      <c r="I867" s="69" t="s">
        <v>37</v>
      </c>
      <c r="J867" s="121" t="s">
        <v>3273</v>
      </c>
      <c r="K867" s="64" t="n">
        <v>43990</v>
      </c>
      <c r="L867" s="64" t="n">
        <v>44720</v>
      </c>
      <c r="M867" s="65"/>
      <c r="N867" s="81" t="s">
        <v>3272</v>
      </c>
      <c r="O867" s="59"/>
      <c r="P867" s="69" t="s">
        <v>69</v>
      </c>
      <c r="Q867" s="59"/>
      <c r="R867" s="53" t="n">
        <f aca="false">YEAR(K867)</f>
        <v>2020</v>
      </c>
      <c r="S867" s="54" t="n">
        <f aca="false">IF($F867="CO",SUMIFS($M:$M,$A:$A,$A867)/COUNTIFS($A:$A,$A867,$F:$F,"CO"),0)</f>
        <v>0</v>
      </c>
    </row>
    <row r="868" customFormat="false" ht="38.25" hidden="false" customHeight="false" outlineLevel="0" collapsed="false">
      <c r="A868" s="56" t="s">
        <v>3274</v>
      </c>
      <c r="B868" s="64" t="n">
        <v>42377</v>
      </c>
      <c r="C868" s="79" t="s">
        <v>3275</v>
      </c>
      <c r="D868" s="53" t="s">
        <v>3276</v>
      </c>
      <c r="E868" s="53"/>
      <c r="F868" s="56" t="s">
        <v>24</v>
      </c>
      <c r="G868" s="67" t="s">
        <v>3277</v>
      </c>
      <c r="H868" s="56" t="s">
        <v>574</v>
      </c>
      <c r="I868" s="95" t="s">
        <v>27</v>
      </c>
      <c r="J868" s="79" t="s">
        <v>68</v>
      </c>
      <c r="K868" s="64" t="n">
        <v>42383</v>
      </c>
      <c r="L868" s="64" t="n">
        <v>44210</v>
      </c>
      <c r="M868" s="65"/>
      <c r="N868" s="84" t="s">
        <v>47</v>
      </c>
      <c r="O868" s="59"/>
      <c r="P868" s="87" t="s">
        <v>69</v>
      </c>
      <c r="Q868" s="59"/>
      <c r="R868" s="48"/>
      <c r="S868" s="102" t="n">
        <v>966196.08</v>
      </c>
    </row>
    <row r="869" customFormat="false" ht="38.25" hidden="false" customHeight="false" outlineLevel="0" collapsed="false">
      <c r="A869" s="56" t="s">
        <v>3278</v>
      </c>
      <c r="B869" s="64" t="n">
        <v>43768</v>
      </c>
      <c r="C869" s="98" t="s">
        <v>3279</v>
      </c>
      <c r="D869" s="216" t="s">
        <v>3280</v>
      </c>
      <c r="E869" s="59"/>
      <c r="F869" s="112" t="s">
        <v>24</v>
      </c>
      <c r="G869" s="216" t="s">
        <v>66</v>
      </c>
      <c r="H869" s="216" t="s">
        <v>67</v>
      </c>
      <c r="I869" s="112" t="s">
        <v>27</v>
      </c>
      <c r="J869" s="104" t="s">
        <v>46</v>
      </c>
      <c r="K869" s="64" t="n">
        <v>43780</v>
      </c>
      <c r="L869" s="64" t="n">
        <v>45607</v>
      </c>
      <c r="M869" s="65"/>
      <c r="N869" s="112" t="s">
        <v>231</v>
      </c>
      <c r="O869" s="59"/>
      <c r="P869" s="216" t="s">
        <v>69</v>
      </c>
      <c r="Q869" s="59"/>
      <c r="R869" s="53" t="n">
        <f aca="false">YEAR(K869)</f>
        <v>2019</v>
      </c>
      <c r="S869" s="54" t="n">
        <f aca="false">IF($F869="CO",SUMIFS($M:$M,$A:$A,$A869)/COUNTIFS($A:$A,$A869,$F:$F,"CO"),0)</f>
        <v>0</v>
      </c>
    </row>
    <row r="870" customFormat="false" ht="38.25" hidden="false" customHeight="false" outlineLevel="0" collapsed="false">
      <c r="A870" s="55" t="s">
        <v>3281</v>
      </c>
      <c r="B870" s="64" t="n">
        <v>44274</v>
      </c>
      <c r="C870" s="93" t="s">
        <v>3282</v>
      </c>
      <c r="D870" s="53" t="s">
        <v>3283</v>
      </c>
      <c r="E870" s="59"/>
      <c r="F870" s="69" t="s">
        <v>24</v>
      </c>
      <c r="G870" s="66" t="s">
        <v>66</v>
      </c>
      <c r="H870" s="81" t="s">
        <v>67</v>
      </c>
      <c r="I870" s="67" t="s">
        <v>27</v>
      </c>
      <c r="J870" s="94" t="s">
        <v>68</v>
      </c>
      <c r="K870" s="64" t="n">
        <v>44320</v>
      </c>
      <c r="L870" s="64" t="n">
        <v>46146</v>
      </c>
      <c r="M870" s="59"/>
      <c r="N870" s="56" t="s">
        <v>47</v>
      </c>
      <c r="O870" s="59"/>
      <c r="P870" s="69" t="s">
        <v>69</v>
      </c>
      <c r="Q870" s="59"/>
      <c r="R870" s="59"/>
      <c r="S870" s="59"/>
    </row>
    <row r="871" customFormat="false" ht="38.25" hidden="false" customHeight="false" outlineLevel="0" collapsed="false">
      <c r="A871" s="56" t="s">
        <v>3211</v>
      </c>
      <c r="B871" s="64" t="n">
        <v>43298</v>
      </c>
      <c r="C871" s="86" t="s">
        <v>3284</v>
      </c>
      <c r="D871" s="56" t="s">
        <v>3213</v>
      </c>
      <c r="E871" s="53"/>
      <c r="F871" s="56" t="s">
        <v>518</v>
      </c>
      <c r="G871" s="56" t="s">
        <v>3214</v>
      </c>
      <c r="H871" s="87" t="s">
        <v>3285</v>
      </c>
      <c r="I871" s="56" t="s">
        <v>84</v>
      </c>
      <c r="J871" s="79" t="s">
        <v>3286</v>
      </c>
      <c r="K871" s="56" t="s">
        <v>3287</v>
      </c>
      <c r="L871" s="64" t="n">
        <v>44048</v>
      </c>
      <c r="M871" s="88"/>
      <c r="N871" s="56" t="s">
        <v>120</v>
      </c>
      <c r="O871" s="59"/>
      <c r="P871" s="56" t="s">
        <v>1267</v>
      </c>
      <c r="Q871" s="59"/>
      <c r="R871" s="53" t="e">
        <f aca="false">YEAR(K871)</f>
        <v>#VALUE!</v>
      </c>
      <c r="S871" s="54" t="n">
        <f aca="false">IF($F871="CO",SUMIFS($M:$M,$A:$A,$A871)/COUNTIFS($A:$A,$A871,$F:$F,"CO"),0)</f>
        <v>0</v>
      </c>
    </row>
    <row r="872" customFormat="false" ht="38.25" hidden="false" customHeight="false" outlineLevel="0" collapsed="false">
      <c r="A872" s="55" t="s">
        <v>3288</v>
      </c>
      <c r="B872" s="64" t="n">
        <v>44322</v>
      </c>
      <c r="C872" s="86" t="s">
        <v>3289</v>
      </c>
      <c r="D872" s="56" t="s">
        <v>3213</v>
      </c>
      <c r="E872" s="149"/>
      <c r="F872" s="69" t="s">
        <v>24</v>
      </c>
      <c r="G872" s="66" t="s">
        <v>66</v>
      </c>
      <c r="H872" s="81" t="s">
        <v>67</v>
      </c>
      <c r="I872" s="67" t="s">
        <v>27</v>
      </c>
      <c r="J872" s="244" t="s">
        <v>46</v>
      </c>
      <c r="K872" s="64" t="n">
        <v>44389</v>
      </c>
      <c r="L872" s="64" t="n">
        <v>46215</v>
      </c>
      <c r="M872" s="149"/>
      <c r="N872" s="69" t="s">
        <v>47</v>
      </c>
      <c r="O872" s="149"/>
      <c r="P872" s="69" t="s">
        <v>69</v>
      </c>
      <c r="Q872" s="149"/>
      <c r="R872" s="149"/>
      <c r="S872" s="59"/>
    </row>
    <row r="873" customFormat="false" ht="51" hidden="false" customHeight="false" outlineLevel="0" collapsed="false">
      <c r="A873" s="56" t="s">
        <v>3290</v>
      </c>
      <c r="B873" s="113" t="n">
        <v>43711</v>
      </c>
      <c r="C873" s="114" t="s">
        <v>3291</v>
      </c>
      <c r="D873" s="112" t="s">
        <v>3292</v>
      </c>
      <c r="E873" s="59"/>
      <c r="F873" s="53" t="s">
        <v>24</v>
      </c>
      <c r="G873" s="112" t="s">
        <v>66</v>
      </c>
      <c r="H873" s="119" t="s">
        <v>1757</v>
      </c>
      <c r="I873" s="112" t="s">
        <v>27</v>
      </c>
      <c r="J873" s="104" t="s">
        <v>564</v>
      </c>
      <c r="K873" s="64" t="n">
        <v>43725</v>
      </c>
      <c r="L873" s="64" t="n">
        <v>45552</v>
      </c>
      <c r="M873" s="65"/>
      <c r="N873" s="112" t="s">
        <v>120</v>
      </c>
      <c r="O873" s="112"/>
      <c r="P873" s="112" t="s">
        <v>69</v>
      </c>
      <c r="Q873" s="53" t="s">
        <v>233</v>
      </c>
      <c r="R873" s="53" t="n">
        <v>2019</v>
      </c>
      <c r="S873" s="59"/>
    </row>
    <row r="874" customFormat="false" ht="76.5" hidden="false" customHeight="true" outlineLevel="0" collapsed="false">
      <c r="A874" s="263" t="s">
        <v>3293</v>
      </c>
      <c r="B874" s="118" t="n">
        <v>43756</v>
      </c>
      <c r="C874" s="342" t="s">
        <v>3294</v>
      </c>
      <c r="D874" s="99" t="s">
        <v>3295</v>
      </c>
      <c r="E874" s="99"/>
      <c r="F874" s="99" t="s">
        <v>24</v>
      </c>
      <c r="G874" s="99" t="s">
        <v>66</v>
      </c>
      <c r="H874" s="99" t="s">
        <v>205</v>
      </c>
      <c r="I874" s="99" t="s">
        <v>27</v>
      </c>
      <c r="J874" s="419" t="s">
        <v>3296</v>
      </c>
      <c r="K874" s="118" t="n">
        <v>43782</v>
      </c>
      <c r="L874" s="118" t="n">
        <v>44513</v>
      </c>
      <c r="M874" s="322"/>
      <c r="N874" s="99" t="s">
        <v>1100</v>
      </c>
      <c r="O874" s="248"/>
      <c r="P874" s="99" t="s">
        <v>69</v>
      </c>
      <c r="Q874" s="99" t="s">
        <v>233</v>
      </c>
      <c r="R874" s="53" t="n">
        <v>2019</v>
      </c>
      <c r="S874" s="54" t="n">
        <f aca="false">IF($F874="CO",SUMIFS($M:$M,$A:$A,$A874)/COUNTIFS($A:$A,$A874,$F:$F,"CO"),0)</f>
        <v>0</v>
      </c>
    </row>
    <row r="875" customFormat="false" ht="38.25" hidden="false" customHeight="false" outlineLevel="0" collapsed="false">
      <c r="A875" s="55" t="s">
        <v>3297</v>
      </c>
      <c r="B875" s="64" t="n">
        <v>44277</v>
      </c>
      <c r="C875" s="86" t="s">
        <v>3298</v>
      </c>
      <c r="D875" s="56" t="s">
        <v>3299</v>
      </c>
      <c r="E875" s="59"/>
      <c r="F875" s="69" t="s">
        <v>24</v>
      </c>
      <c r="G875" s="66" t="s">
        <v>82</v>
      </c>
      <c r="H875" s="81" t="s">
        <v>1358</v>
      </c>
      <c r="I875" s="67" t="s">
        <v>27</v>
      </c>
      <c r="J875" s="82" t="s">
        <v>68</v>
      </c>
      <c r="K875" s="64" t="n">
        <v>44327</v>
      </c>
      <c r="L875" s="64" t="n">
        <v>46153</v>
      </c>
      <c r="M875" s="65"/>
      <c r="N875" s="56" t="s">
        <v>47</v>
      </c>
      <c r="O875" s="59"/>
      <c r="P875" s="69" t="s">
        <v>69</v>
      </c>
      <c r="Q875" s="59"/>
      <c r="R875" s="59"/>
      <c r="S875" s="59"/>
    </row>
    <row r="876" customFormat="false" ht="38.25" hidden="false" customHeight="false" outlineLevel="0" collapsed="false">
      <c r="A876" s="55" t="s">
        <v>3300</v>
      </c>
      <c r="B876" s="64" t="n">
        <v>44281</v>
      </c>
      <c r="C876" s="85" t="s">
        <v>3301</v>
      </c>
      <c r="D876" s="56" t="s">
        <v>3302</v>
      </c>
      <c r="E876" s="59"/>
      <c r="F876" s="60" t="s">
        <v>24</v>
      </c>
      <c r="G876" s="60" t="s">
        <v>66</v>
      </c>
      <c r="H876" s="56" t="s">
        <v>67</v>
      </c>
      <c r="I876" s="62" t="s">
        <v>27</v>
      </c>
      <c r="J876" s="90" t="s">
        <v>3237</v>
      </c>
      <c r="K876" s="64" t="n">
        <v>44432</v>
      </c>
      <c r="L876" s="64" t="n">
        <v>46258</v>
      </c>
      <c r="M876" s="65"/>
      <c r="N876" s="69" t="s">
        <v>47</v>
      </c>
      <c r="O876" s="59"/>
      <c r="P876" s="60" t="s">
        <v>69</v>
      </c>
      <c r="Q876" s="59"/>
      <c r="R876" s="59"/>
      <c r="S876" s="59"/>
    </row>
    <row r="877" customFormat="false" ht="38.25" hidden="false" customHeight="false" outlineLevel="0" collapsed="false">
      <c r="A877" s="69" t="s">
        <v>3303</v>
      </c>
      <c r="B877" s="64" t="n">
        <v>42788</v>
      </c>
      <c r="C877" s="86" t="s">
        <v>3304</v>
      </c>
      <c r="D877" s="69" t="s">
        <v>3305</v>
      </c>
      <c r="E877" s="59"/>
      <c r="F877" s="53" t="s">
        <v>24</v>
      </c>
      <c r="G877" s="81" t="s">
        <v>82</v>
      </c>
      <c r="H877" s="95" t="s">
        <v>1358</v>
      </c>
      <c r="I877" s="53" t="s">
        <v>27</v>
      </c>
      <c r="J877" s="94" t="s">
        <v>68</v>
      </c>
      <c r="K877" s="64" t="n">
        <v>42717</v>
      </c>
      <c r="L877" s="64" t="n">
        <v>44196</v>
      </c>
      <c r="M877" s="65"/>
      <c r="N877" s="87" t="s">
        <v>47</v>
      </c>
      <c r="O877" s="59"/>
      <c r="P877" s="81" t="s">
        <v>55</v>
      </c>
      <c r="Q877" s="59"/>
      <c r="R877" s="53" t="n">
        <f aca="false">YEAR(K877)</f>
        <v>2016</v>
      </c>
      <c r="S877" s="54" t="n">
        <f aca="false">IF($F877="CO",SUMIFS($M:$M,$A:$A,$A877)/COUNTIFS($A:$A,$A877,$F:$F,"CO"),0)</f>
        <v>0</v>
      </c>
    </row>
    <row r="878" customFormat="false" ht="176.25" hidden="false" customHeight="true" outlineLevel="0" collapsed="false">
      <c r="A878" s="420" t="s">
        <v>3306</v>
      </c>
      <c r="B878" s="64" t="n">
        <v>44274</v>
      </c>
      <c r="C878" s="93" t="s">
        <v>3307</v>
      </c>
      <c r="D878" s="53" t="s">
        <v>3308</v>
      </c>
      <c r="E878" s="59"/>
      <c r="F878" s="69" t="s">
        <v>24</v>
      </c>
      <c r="G878" s="66" t="s">
        <v>101</v>
      </c>
      <c r="H878" s="67" t="s">
        <v>102</v>
      </c>
      <c r="I878" s="69" t="s">
        <v>27</v>
      </c>
      <c r="J878" s="105" t="s">
        <v>3309</v>
      </c>
      <c r="K878" s="64" t="n">
        <v>44341</v>
      </c>
      <c r="L878" s="64" t="n">
        <v>46167</v>
      </c>
      <c r="M878" s="59"/>
      <c r="N878" s="69" t="s">
        <v>47</v>
      </c>
      <c r="O878" s="59"/>
      <c r="P878" s="69" t="s">
        <v>55</v>
      </c>
      <c r="Q878" s="59"/>
      <c r="R878" s="59"/>
      <c r="S878" s="59"/>
    </row>
    <row r="879" customFormat="false" ht="38.25" hidden="false" customHeight="false" outlineLevel="0" collapsed="false">
      <c r="A879" s="53" t="s">
        <v>3310</v>
      </c>
      <c r="B879" s="64" t="n">
        <v>42509</v>
      </c>
      <c r="C879" s="98" t="s">
        <v>3311</v>
      </c>
      <c r="D879" s="53" t="s">
        <v>3312</v>
      </c>
      <c r="E879" s="53"/>
      <c r="F879" s="67" t="s">
        <v>24</v>
      </c>
      <c r="G879" s="53" t="s">
        <v>629</v>
      </c>
      <c r="H879" s="53" t="s">
        <v>574</v>
      </c>
      <c r="I879" s="67" t="s">
        <v>27</v>
      </c>
      <c r="J879" s="82" t="s">
        <v>172</v>
      </c>
      <c r="K879" s="64" t="n">
        <v>42514</v>
      </c>
      <c r="L879" s="64" t="n">
        <v>44340</v>
      </c>
      <c r="M879" s="88"/>
      <c r="N879" s="67" t="s">
        <v>47</v>
      </c>
      <c r="O879" s="59"/>
      <c r="P879" s="67" t="s">
        <v>69</v>
      </c>
      <c r="Q879" s="59"/>
      <c r="R879" s="53" t="n">
        <f aca="false">YEAR(K879)</f>
        <v>2016</v>
      </c>
      <c r="S879" s="54" t="n">
        <f aca="false">IF($F879="CO",SUMIFS($M:$M,$A:$A,$A879)/COUNTIFS($A:$A,$A879,$F:$F,"CO"),0)</f>
        <v>0</v>
      </c>
    </row>
    <row r="880" customFormat="false" ht="38.25" hidden="false" customHeight="false" outlineLevel="0" collapsed="false">
      <c r="A880" s="56" t="s">
        <v>3313</v>
      </c>
      <c r="B880" s="421" t="n">
        <v>43711</v>
      </c>
      <c r="C880" s="114" t="s">
        <v>3314</v>
      </c>
      <c r="D880" s="112" t="s">
        <v>3315</v>
      </c>
      <c r="E880" s="59"/>
      <c r="F880" s="112" t="s">
        <v>24</v>
      </c>
      <c r="G880" s="112" t="s">
        <v>66</v>
      </c>
      <c r="H880" s="119" t="s">
        <v>1757</v>
      </c>
      <c r="I880" s="112" t="s">
        <v>27</v>
      </c>
      <c r="J880" s="104" t="s">
        <v>1436</v>
      </c>
      <c r="K880" s="113" t="n">
        <v>43725</v>
      </c>
      <c r="L880" s="113" t="n">
        <v>45552</v>
      </c>
      <c r="M880" s="225"/>
      <c r="N880" s="112" t="s">
        <v>120</v>
      </c>
      <c r="O880" s="53"/>
      <c r="P880" s="56" t="s">
        <v>69</v>
      </c>
      <c r="Q880" s="53"/>
      <c r="R880" s="53" t="n">
        <v>2019</v>
      </c>
      <c r="S880" s="59"/>
    </row>
    <row r="881" customFormat="false" ht="38.25" hidden="false" customHeight="false" outlineLevel="0" collapsed="false">
      <c r="A881" s="422" t="s">
        <v>3316</v>
      </c>
      <c r="B881" s="71" t="n">
        <v>43082</v>
      </c>
      <c r="C881" s="182" t="s">
        <v>3317</v>
      </c>
      <c r="D881" s="69" t="s">
        <v>3318</v>
      </c>
      <c r="E881" s="66"/>
      <c r="F881" s="66" t="s">
        <v>24</v>
      </c>
      <c r="G881" s="69" t="s">
        <v>629</v>
      </c>
      <c r="H881" s="67" t="s">
        <v>3319</v>
      </c>
      <c r="I881" s="69" t="s">
        <v>27</v>
      </c>
      <c r="J881" s="82" t="s">
        <v>68</v>
      </c>
      <c r="K881" s="71" t="n">
        <v>43115</v>
      </c>
      <c r="L881" s="71" t="n">
        <v>44941</v>
      </c>
      <c r="M881" s="140"/>
      <c r="N881" s="67" t="s">
        <v>47</v>
      </c>
      <c r="O881" s="73"/>
      <c r="P881" s="69" t="s">
        <v>880</v>
      </c>
      <c r="Q881" s="73"/>
      <c r="R881" s="53"/>
      <c r="S881" s="54" t="n">
        <f aca="false">IF($F881="CO",SUMIFS($M:$M,$A:$A,$A881)/COUNTIFS($A:$A,$A881,$F:$F,"CO"),0)</f>
        <v>0</v>
      </c>
    </row>
    <row r="882" customFormat="false" ht="38.25" hidden="false" customHeight="false" outlineLevel="0" collapsed="false">
      <c r="A882" s="422" t="s">
        <v>3320</v>
      </c>
      <c r="B882" s="64" t="n">
        <v>43773</v>
      </c>
      <c r="C882" s="195" t="s">
        <v>3321</v>
      </c>
      <c r="D882" s="69" t="s">
        <v>3322</v>
      </c>
      <c r="E882" s="59"/>
      <c r="F882" s="66" t="s">
        <v>24</v>
      </c>
      <c r="G882" s="84" t="s">
        <v>66</v>
      </c>
      <c r="H882" s="84" t="s">
        <v>3323</v>
      </c>
      <c r="I882" s="84" t="s">
        <v>27</v>
      </c>
      <c r="J882" s="79" t="s">
        <v>154</v>
      </c>
      <c r="K882" s="64" t="n">
        <v>43791</v>
      </c>
      <c r="L882" s="64" t="n">
        <v>45618</v>
      </c>
      <c r="M882" s="53"/>
      <c r="N882" s="84" t="s">
        <v>231</v>
      </c>
      <c r="O882" s="53"/>
      <c r="P882" s="69" t="s">
        <v>69</v>
      </c>
      <c r="Q882" s="53"/>
      <c r="R882" s="53" t="n">
        <f aca="false">YEAR(K882)</f>
        <v>2019</v>
      </c>
      <c r="S882" s="54" t="n">
        <f aca="false">IF($F882="CO",SUMIFS($M:$M,$A:$A,$A882)/COUNTIFS($A:$A,$A882,$F:$F,"CO"),0)</f>
        <v>0</v>
      </c>
    </row>
    <row r="883" customFormat="false" ht="66" hidden="false" customHeight="true" outlineLevel="0" collapsed="false">
      <c r="A883" s="89" t="s">
        <v>3324</v>
      </c>
      <c r="B883" s="64" t="n">
        <v>44295</v>
      </c>
      <c r="C883" s="86" t="s">
        <v>3325</v>
      </c>
      <c r="D883" s="69" t="s">
        <v>3326</v>
      </c>
      <c r="E883" s="59"/>
      <c r="F883" s="69" t="s">
        <v>24</v>
      </c>
      <c r="G883" s="53" t="s">
        <v>66</v>
      </c>
      <c r="H883" s="67" t="s">
        <v>67</v>
      </c>
      <c r="I883" s="67" t="s">
        <v>27</v>
      </c>
      <c r="J883" s="82" t="s">
        <v>68</v>
      </c>
      <c r="K883" s="64" t="n">
        <v>44376</v>
      </c>
      <c r="L883" s="64" t="n">
        <v>46202</v>
      </c>
      <c r="M883" s="65"/>
      <c r="N883" s="56" t="s">
        <v>47</v>
      </c>
      <c r="O883" s="59"/>
      <c r="P883" s="69" t="s">
        <v>69</v>
      </c>
      <c r="Q883" s="59"/>
      <c r="R883" s="59"/>
      <c r="S883" s="59"/>
    </row>
    <row r="884" customFormat="false" ht="52.9" hidden="false" customHeight="true" outlineLevel="0" collapsed="false">
      <c r="A884" s="55" t="s">
        <v>3327</v>
      </c>
      <c r="B884" s="64" t="n">
        <v>44286</v>
      </c>
      <c r="C884" s="182" t="s">
        <v>3328</v>
      </c>
      <c r="D884" s="53" t="s">
        <v>3329</v>
      </c>
      <c r="E884" s="59"/>
      <c r="F884" s="69" t="s">
        <v>24</v>
      </c>
      <c r="G884" s="81" t="s">
        <v>101</v>
      </c>
      <c r="H884" s="81" t="s">
        <v>102</v>
      </c>
      <c r="I884" s="67" t="s">
        <v>27</v>
      </c>
      <c r="J884" s="82" t="s">
        <v>68</v>
      </c>
      <c r="K884" s="64" t="n">
        <v>44334</v>
      </c>
      <c r="L884" s="64" t="n">
        <v>46160</v>
      </c>
      <c r="M884" s="59"/>
      <c r="N884" s="56" t="s">
        <v>47</v>
      </c>
      <c r="O884" s="59"/>
      <c r="P884" s="69" t="s">
        <v>69</v>
      </c>
      <c r="Q884" s="59"/>
      <c r="R884" s="59"/>
      <c r="S884" s="59"/>
    </row>
    <row r="885" customFormat="false" ht="51" hidden="false" customHeight="false" outlineLevel="0" collapsed="false">
      <c r="A885" s="55" t="s">
        <v>3330</v>
      </c>
      <c r="B885" s="64" t="n">
        <v>44263</v>
      </c>
      <c r="C885" s="272" t="s">
        <v>3331</v>
      </c>
      <c r="D885" s="66" t="s">
        <v>3332</v>
      </c>
      <c r="E885" s="59"/>
      <c r="F885" s="69" t="s">
        <v>24</v>
      </c>
      <c r="G885" s="66" t="s">
        <v>66</v>
      </c>
      <c r="H885" s="81" t="s">
        <v>67</v>
      </c>
      <c r="I885" s="67" t="s">
        <v>27</v>
      </c>
      <c r="J885" s="82" t="s">
        <v>68</v>
      </c>
      <c r="K885" s="64" t="n">
        <v>44319</v>
      </c>
      <c r="L885" s="64" t="n">
        <v>46145</v>
      </c>
      <c r="M885" s="59"/>
      <c r="N885" s="56" t="s">
        <v>47</v>
      </c>
      <c r="O885" s="59"/>
      <c r="P885" s="69" t="s">
        <v>69</v>
      </c>
      <c r="Q885" s="59"/>
      <c r="R885" s="59"/>
      <c r="S885" s="59"/>
    </row>
    <row r="886" customFormat="false" ht="51" hidden="false" customHeight="false" outlineLevel="0" collapsed="false">
      <c r="A886" s="55" t="s">
        <v>3333</v>
      </c>
      <c r="B886" s="64" t="n">
        <v>44349</v>
      </c>
      <c r="C886" s="86" t="s">
        <v>3334</v>
      </c>
      <c r="D886" s="69" t="s">
        <v>3335</v>
      </c>
      <c r="E886" s="59"/>
      <c r="F886" s="69" t="s">
        <v>24</v>
      </c>
      <c r="G886" s="53" t="s">
        <v>66</v>
      </c>
      <c r="H886" s="67" t="s">
        <v>67</v>
      </c>
      <c r="I886" s="67" t="s">
        <v>27</v>
      </c>
      <c r="J886" s="82" t="s">
        <v>68</v>
      </c>
      <c r="K886" s="64" t="n">
        <v>44372</v>
      </c>
      <c r="L886" s="64" t="n">
        <v>46198</v>
      </c>
      <c r="M886" s="65"/>
      <c r="N886" s="56" t="s">
        <v>47</v>
      </c>
      <c r="O886" s="59"/>
      <c r="P886" s="69" t="s">
        <v>69</v>
      </c>
      <c r="Q886" s="59"/>
      <c r="R886" s="59"/>
      <c r="S886" s="59"/>
    </row>
    <row r="887" customFormat="false" ht="79.15" hidden="false" customHeight="true" outlineLevel="0" collapsed="false">
      <c r="A887" s="70" t="s">
        <v>3336</v>
      </c>
      <c r="B887" s="71" t="n">
        <v>44496</v>
      </c>
      <c r="C887" s="100" t="s">
        <v>3337</v>
      </c>
      <c r="D887" s="69" t="s">
        <v>3338</v>
      </c>
      <c r="E887" s="73"/>
      <c r="F887" s="69" t="s">
        <v>24</v>
      </c>
      <c r="G887" s="69" t="s">
        <v>66</v>
      </c>
      <c r="H887" s="69" t="s">
        <v>67</v>
      </c>
      <c r="I887" s="62" t="s">
        <v>27</v>
      </c>
      <c r="J887" s="151" t="s">
        <v>165</v>
      </c>
      <c r="K887" s="71" t="n">
        <v>44511</v>
      </c>
      <c r="L887" s="71" t="n">
        <v>46337</v>
      </c>
      <c r="M887" s="75"/>
      <c r="N887" s="153" t="s">
        <v>47</v>
      </c>
      <c r="O887" s="73"/>
      <c r="P887" s="69" t="s">
        <v>69</v>
      </c>
      <c r="Q887" s="73"/>
      <c r="R887" s="73"/>
      <c r="S887" s="73"/>
    </row>
    <row r="888" customFormat="false" ht="79.15" hidden="false" customHeight="true" outlineLevel="0" collapsed="false">
      <c r="A888" s="69" t="s">
        <v>3339</v>
      </c>
      <c r="B888" s="64" t="n">
        <v>42860</v>
      </c>
      <c r="C888" s="98" t="s">
        <v>3340</v>
      </c>
      <c r="D888" s="69" t="s">
        <v>3341</v>
      </c>
      <c r="E888" s="59"/>
      <c r="F888" s="53" t="s">
        <v>24</v>
      </c>
      <c r="G888" s="81" t="s">
        <v>82</v>
      </c>
      <c r="H888" s="95" t="s">
        <v>1358</v>
      </c>
      <c r="I888" s="53" t="s">
        <v>27</v>
      </c>
      <c r="J888" s="94" t="s">
        <v>68</v>
      </c>
      <c r="K888" s="64" t="n">
        <v>42838</v>
      </c>
      <c r="L888" s="64" t="n">
        <v>44664</v>
      </c>
      <c r="M888" s="65"/>
      <c r="N888" s="87" t="s">
        <v>47</v>
      </c>
      <c r="O888" s="53"/>
      <c r="P888" s="81" t="s">
        <v>69</v>
      </c>
      <c r="Q888" s="59"/>
      <c r="R888" s="53" t="n">
        <f aca="false">YEAR(K888)</f>
        <v>2017</v>
      </c>
      <c r="S888" s="229" t="n">
        <v>907681.49</v>
      </c>
    </row>
    <row r="889" customFormat="false" ht="63.75" hidden="false" customHeight="false" outlineLevel="0" collapsed="false">
      <c r="A889" s="69" t="s">
        <v>3342</v>
      </c>
      <c r="B889" s="64" t="n">
        <v>42913</v>
      </c>
      <c r="C889" s="85" t="s">
        <v>3343</v>
      </c>
      <c r="D889" s="56" t="s">
        <v>3344</v>
      </c>
      <c r="E889" s="53"/>
      <c r="F889" s="56" t="s">
        <v>24</v>
      </c>
      <c r="G889" s="56" t="s">
        <v>35</v>
      </c>
      <c r="H889" s="87" t="s">
        <v>3345</v>
      </c>
      <c r="I889" s="53" t="s">
        <v>27</v>
      </c>
      <c r="J889" s="83" t="s">
        <v>46</v>
      </c>
      <c r="K889" s="64" t="n">
        <v>42964</v>
      </c>
      <c r="L889" s="64" t="n">
        <v>44790</v>
      </c>
      <c r="M889" s="88"/>
      <c r="N889" s="87" t="s">
        <v>47</v>
      </c>
      <c r="O889" s="59"/>
      <c r="P889" s="56" t="s">
        <v>40</v>
      </c>
      <c r="Q889" s="59"/>
      <c r="R889" s="53" t="n">
        <f aca="false">YEAR(K889)</f>
        <v>2017</v>
      </c>
      <c r="S889" s="54" t="n">
        <f aca="false">IF($F889="CO",SUMIFS($M:$M,$A:$A,$A889)/COUNTIFS($A:$A,$A889,$F:$F,"CO"),0)</f>
        <v>0</v>
      </c>
    </row>
    <row r="890" customFormat="false" ht="38.25" hidden="false" customHeight="false" outlineLevel="0" collapsed="false">
      <c r="A890" s="56" t="s">
        <v>3346</v>
      </c>
      <c r="B890" s="64" t="n">
        <v>43558</v>
      </c>
      <c r="C890" s="86" t="s">
        <v>3347</v>
      </c>
      <c r="D890" s="56" t="s">
        <v>3348</v>
      </c>
      <c r="E890" s="53"/>
      <c r="F890" s="56" t="s">
        <v>24</v>
      </c>
      <c r="G890" s="56" t="s">
        <v>684</v>
      </c>
      <c r="H890" s="56" t="s">
        <v>3244</v>
      </c>
      <c r="I890" s="56" t="s">
        <v>84</v>
      </c>
      <c r="J890" s="202" t="s">
        <v>742</v>
      </c>
      <c r="K890" s="64" t="n">
        <v>43579</v>
      </c>
      <c r="L890" s="64" t="n">
        <v>45406</v>
      </c>
      <c r="M890" s="88"/>
      <c r="N890" s="56" t="s">
        <v>120</v>
      </c>
      <c r="O890" s="59"/>
      <c r="P890" s="56" t="s">
        <v>1747</v>
      </c>
      <c r="Q890" s="53"/>
      <c r="R890" s="59"/>
      <c r="S890" s="54" t="n">
        <f aca="false">IF($F890="CO",SUMIFS($M:$M,$A:$A,$A890)/COUNTIFS($A:$A,$A890,$F:$F,"CO"),0)</f>
        <v>0</v>
      </c>
    </row>
    <row r="891" customFormat="false" ht="51" hidden="false" customHeight="true" outlineLevel="0" collapsed="false">
      <c r="A891" s="154" t="s">
        <v>3349</v>
      </c>
      <c r="B891" s="155" t="n">
        <v>44369</v>
      </c>
      <c r="C891" s="156" t="s">
        <v>3350</v>
      </c>
      <c r="D891" s="157" t="s">
        <v>3351</v>
      </c>
      <c r="E891" s="158"/>
      <c r="F891" s="60" t="s">
        <v>24</v>
      </c>
      <c r="G891" s="60" t="s">
        <v>66</v>
      </c>
      <c r="H891" s="62" t="s">
        <v>67</v>
      </c>
      <c r="I891" s="62" t="s">
        <v>27</v>
      </c>
      <c r="J891" s="423" t="s">
        <v>68</v>
      </c>
      <c r="K891" s="424" t="n">
        <v>44389</v>
      </c>
      <c r="L891" s="424" t="n">
        <v>46215</v>
      </c>
      <c r="M891" s="340"/>
      <c r="N891" s="60" t="s">
        <v>47</v>
      </c>
      <c r="O891" s="340"/>
      <c r="P891" s="60" t="s">
        <v>69</v>
      </c>
      <c r="Q891" s="340"/>
      <c r="R891" s="340"/>
      <c r="S891" s="59"/>
    </row>
    <row r="892" customFormat="false" ht="50.1" hidden="false" customHeight="true" outlineLevel="0" collapsed="false">
      <c r="A892" s="55" t="s">
        <v>3352</v>
      </c>
      <c r="B892" s="64" t="n">
        <v>44298</v>
      </c>
      <c r="C892" s="93" t="s">
        <v>3353</v>
      </c>
      <c r="D892" s="53" t="s">
        <v>3354</v>
      </c>
      <c r="E892" s="59"/>
      <c r="F892" s="69" t="s">
        <v>24</v>
      </c>
      <c r="G892" s="66" t="s">
        <v>66</v>
      </c>
      <c r="H892" s="81" t="s">
        <v>67</v>
      </c>
      <c r="I892" s="67" t="s">
        <v>27</v>
      </c>
      <c r="J892" s="82" t="s">
        <v>68</v>
      </c>
      <c r="K892" s="64" t="n">
        <v>44319</v>
      </c>
      <c r="L892" s="64" t="n">
        <v>46145</v>
      </c>
      <c r="M892" s="59"/>
      <c r="N892" s="56" t="s">
        <v>47</v>
      </c>
      <c r="O892" s="59"/>
      <c r="P892" s="69" t="s">
        <v>69</v>
      </c>
      <c r="Q892" s="59"/>
      <c r="R892" s="59"/>
      <c r="S892" s="59"/>
    </row>
    <row r="893" customFormat="false" ht="51" hidden="false" customHeight="false" outlineLevel="0" collapsed="false">
      <c r="A893" s="85" t="s">
        <v>3355</v>
      </c>
      <c r="B893" s="64" t="n">
        <v>43658</v>
      </c>
      <c r="C893" s="79" t="s">
        <v>3356</v>
      </c>
      <c r="D893" s="120" t="s">
        <v>3357</v>
      </c>
      <c r="E893" s="59"/>
      <c r="F893" s="53" t="s">
        <v>24</v>
      </c>
      <c r="G893" s="53" t="s">
        <v>101</v>
      </c>
      <c r="H893" s="53" t="s">
        <v>746</v>
      </c>
      <c r="I893" s="53" t="s">
        <v>27</v>
      </c>
      <c r="J893" s="121" t="s">
        <v>2165</v>
      </c>
      <c r="K893" s="64" t="n">
        <v>43678</v>
      </c>
      <c r="L893" s="64" t="n">
        <v>45505</v>
      </c>
      <c r="M893" s="65"/>
      <c r="N893" s="66" t="s">
        <v>47</v>
      </c>
      <c r="O893" s="53"/>
      <c r="P893" s="53" t="s">
        <v>69</v>
      </c>
      <c r="Q893" s="53"/>
      <c r="R893" s="53" t="n">
        <f aca="false">YEAR(K893)</f>
        <v>2019</v>
      </c>
      <c r="S893" s="54"/>
    </row>
    <row r="894" customFormat="false" ht="38.25" hidden="false" customHeight="false" outlineLevel="0" collapsed="false">
      <c r="A894" s="55" t="s">
        <v>3358</v>
      </c>
      <c r="B894" s="64" t="n">
        <v>44244</v>
      </c>
      <c r="C894" s="86" t="s">
        <v>3359</v>
      </c>
      <c r="D894" s="66" t="s">
        <v>3360</v>
      </c>
      <c r="E894" s="59"/>
      <c r="F894" s="69" t="s">
        <v>24</v>
      </c>
      <c r="G894" s="69" t="s">
        <v>66</v>
      </c>
      <c r="H894" s="67" t="s">
        <v>67</v>
      </c>
      <c r="I894" s="69" t="s">
        <v>27</v>
      </c>
      <c r="J894" s="94" t="s">
        <v>68</v>
      </c>
      <c r="K894" s="203" t="n">
        <v>44293</v>
      </c>
      <c r="L894" s="64" t="n">
        <v>46119</v>
      </c>
      <c r="M894" s="65"/>
      <c r="N894" s="56" t="s">
        <v>47</v>
      </c>
      <c r="O894" s="59"/>
      <c r="P894" s="69" t="s">
        <v>69</v>
      </c>
      <c r="Q894" s="59"/>
      <c r="R894" s="66" t="n">
        <f aca="false">YEAR(K894)</f>
        <v>2021</v>
      </c>
      <c r="S894" s="124" t="n">
        <f aca="false">IF($F894="CO",SUMIFS($M:$M,$A:$A,$A894)/COUNTIFS($A:$A,$A894,$F:$F,"CO"),0)</f>
        <v>0</v>
      </c>
    </row>
    <row r="895" customFormat="false" ht="51" hidden="false" customHeight="false" outlineLevel="0" collapsed="false">
      <c r="A895" s="66" t="s">
        <v>3361</v>
      </c>
      <c r="B895" s="64" t="n">
        <v>42600</v>
      </c>
      <c r="C895" s="98" t="s">
        <v>3359</v>
      </c>
      <c r="D895" s="53" t="s">
        <v>3360</v>
      </c>
      <c r="E895" s="53"/>
      <c r="F895" s="67" t="s">
        <v>24</v>
      </c>
      <c r="G895" s="53" t="s">
        <v>66</v>
      </c>
      <c r="H895" s="53" t="s">
        <v>3362</v>
      </c>
      <c r="I895" s="67" t="s">
        <v>27</v>
      </c>
      <c r="J895" s="94" t="s">
        <v>68</v>
      </c>
      <c r="K895" s="64" t="n">
        <v>42614</v>
      </c>
      <c r="L895" s="64" t="n">
        <v>44440</v>
      </c>
      <c r="M895" s="88"/>
      <c r="N895" s="67" t="s">
        <v>47</v>
      </c>
      <c r="O895" s="59"/>
      <c r="P895" s="84" t="s">
        <v>69</v>
      </c>
      <c r="Q895" s="59"/>
      <c r="R895" s="53" t="n">
        <v>2019</v>
      </c>
      <c r="S895" s="54" t="n">
        <f aca="false">IF($F895="CO",SUMIFS($M:$M,$A:$A,$A895)/COUNTIFS($A:$A,$A895,$F:$F,"CO"),0)</f>
        <v>0</v>
      </c>
    </row>
    <row r="896" customFormat="false" ht="38.25" hidden="false" customHeight="false" outlineLevel="0" collapsed="false">
      <c r="A896" s="69" t="s">
        <v>3363</v>
      </c>
      <c r="B896" s="64" t="n">
        <v>42704</v>
      </c>
      <c r="C896" s="86" t="s">
        <v>3364</v>
      </c>
      <c r="D896" s="56" t="s">
        <v>3365</v>
      </c>
      <c r="E896" s="53"/>
      <c r="F896" s="56" t="s">
        <v>24</v>
      </c>
      <c r="G896" s="87" t="s">
        <v>549</v>
      </c>
      <c r="H896" s="87" t="s">
        <v>3366</v>
      </c>
      <c r="I896" s="56" t="s">
        <v>27</v>
      </c>
      <c r="J896" s="94" t="s">
        <v>46</v>
      </c>
      <c r="K896" s="64" t="n">
        <v>42726</v>
      </c>
      <c r="L896" s="64" t="n">
        <v>44552</v>
      </c>
      <c r="M896" s="88"/>
      <c r="N896" s="87" t="s">
        <v>47</v>
      </c>
      <c r="O896" s="59"/>
      <c r="P896" s="87" t="s">
        <v>69</v>
      </c>
      <c r="Q896" s="59"/>
      <c r="R896" s="53" t="n">
        <v>2019</v>
      </c>
      <c r="S896" s="59"/>
    </row>
    <row r="897" customFormat="false" ht="105.6" hidden="false" customHeight="true" outlineLevel="0" collapsed="false">
      <c r="A897" s="55" t="s">
        <v>3367</v>
      </c>
      <c r="B897" s="64" t="n">
        <v>44221</v>
      </c>
      <c r="C897" s="85" t="s">
        <v>3368</v>
      </c>
      <c r="D897" s="56" t="s">
        <v>3369</v>
      </c>
      <c r="E897" s="59"/>
      <c r="F897" s="69" t="s">
        <v>24</v>
      </c>
      <c r="G897" s="66" t="s">
        <v>66</v>
      </c>
      <c r="H897" s="56" t="s">
        <v>67</v>
      </c>
      <c r="I897" s="67" t="s">
        <v>27</v>
      </c>
      <c r="J897" s="94" t="s">
        <v>68</v>
      </c>
      <c r="K897" s="64" t="n">
        <v>44301</v>
      </c>
      <c r="L897" s="64" t="n">
        <v>46127</v>
      </c>
      <c r="M897" s="65"/>
      <c r="N897" s="56" t="s">
        <v>47</v>
      </c>
      <c r="O897" s="59"/>
      <c r="P897" s="69" t="s">
        <v>69</v>
      </c>
      <c r="Q897" s="59"/>
      <c r="R897" s="59"/>
      <c r="S897" s="59"/>
    </row>
    <row r="898" customFormat="false" ht="38.25" hidden="false" customHeight="false" outlineLevel="0" collapsed="false">
      <c r="A898" s="69" t="s">
        <v>3370</v>
      </c>
      <c r="B898" s="64" t="n">
        <v>42758</v>
      </c>
      <c r="C898" s="86" t="s">
        <v>3371</v>
      </c>
      <c r="D898" s="56" t="s">
        <v>3372</v>
      </c>
      <c r="E898" s="53"/>
      <c r="F898" s="56" t="s">
        <v>24</v>
      </c>
      <c r="G898" s="87" t="s">
        <v>82</v>
      </c>
      <c r="H898" s="87" t="s">
        <v>3373</v>
      </c>
      <c r="I898" s="56" t="s">
        <v>27</v>
      </c>
      <c r="J898" s="94" t="s">
        <v>68</v>
      </c>
      <c r="K898" s="64" t="n">
        <v>42761</v>
      </c>
      <c r="L898" s="64" t="n">
        <v>44587</v>
      </c>
      <c r="M898" s="88"/>
      <c r="N898" s="87" t="s">
        <v>47</v>
      </c>
      <c r="O898" s="59"/>
      <c r="P898" s="56" t="s">
        <v>69</v>
      </c>
      <c r="Q898" s="59"/>
      <c r="R898" s="53" t="n">
        <f aca="false">YEAR(K898)</f>
        <v>2017</v>
      </c>
      <c r="S898" s="54" t="n">
        <f aca="false">IF($F898="CO",SUMIFS($M:$M,$A:$A,$A898)/COUNTIFS($A:$A,$A898,$F:$F,"CO"),0)</f>
        <v>0</v>
      </c>
    </row>
    <row r="899" customFormat="false" ht="33" hidden="false" customHeight="true" outlineLevel="0" collapsed="false">
      <c r="A899" s="70" t="s">
        <v>3374</v>
      </c>
      <c r="B899" s="71" t="n">
        <v>44497</v>
      </c>
      <c r="C899" s="100" t="s">
        <v>3375</v>
      </c>
      <c r="D899" s="69" t="s">
        <v>3376</v>
      </c>
      <c r="E899" s="73"/>
      <c r="F899" s="69" t="s">
        <v>24</v>
      </c>
      <c r="G899" s="69" t="s">
        <v>66</v>
      </c>
      <c r="H899" s="69" t="s">
        <v>67</v>
      </c>
      <c r="I899" s="62" t="s">
        <v>27</v>
      </c>
      <c r="J899" s="151" t="s">
        <v>165</v>
      </c>
      <c r="K899" s="71" t="n">
        <v>44509</v>
      </c>
      <c r="L899" s="71" t="n">
        <v>46335</v>
      </c>
      <c r="M899" s="75"/>
      <c r="N899" s="153" t="s">
        <v>47</v>
      </c>
      <c r="O899" s="73"/>
      <c r="P899" s="69" t="s">
        <v>69</v>
      </c>
      <c r="Q899" s="73"/>
      <c r="R899" s="73"/>
      <c r="S899" s="73"/>
      <c r="T899" s="425"/>
    </row>
    <row r="900" s="425" customFormat="true" ht="38.25" hidden="false" customHeight="false" outlineLevel="0" collapsed="false">
      <c r="A900" s="56" t="s">
        <v>3377</v>
      </c>
      <c r="B900" s="64" t="n">
        <v>43558</v>
      </c>
      <c r="C900" s="86" t="s">
        <v>3378</v>
      </c>
      <c r="D900" s="56" t="s">
        <v>3379</v>
      </c>
      <c r="E900" s="53"/>
      <c r="F900" s="56" t="s">
        <v>24</v>
      </c>
      <c r="G900" s="56" t="s">
        <v>3380</v>
      </c>
      <c r="H900" s="87" t="s">
        <v>3381</v>
      </c>
      <c r="I900" s="56" t="s">
        <v>84</v>
      </c>
      <c r="J900" s="94" t="s">
        <v>68</v>
      </c>
      <c r="K900" s="64" t="n">
        <v>43579</v>
      </c>
      <c r="L900" s="64" t="n">
        <v>45406</v>
      </c>
      <c r="M900" s="88"/>
      <c r="N900" s="56" t="s">
        <v>120</v>
      </c>
      <c r="O900" s="59"/>
      <c r="P900" s="56" t="s">
        <v>1747</v>
      </c>
      <c r="Q900" s="59"/>
      <c r="R900" s="66" t="n">
        <f aca="false">YEAR(K900)</f>
        <v>2019</v>
      </c>
      <c r="S900" s="124" t="n">
        <f aca="false">IF($F900="CO",SUMIFS($M:$M,$A:$A,$A900)/COUNTIFS($A:$A,$A900,$F:$F,"CO"),0)</f>
        <v>0</v>
      </c>
      <c r="T900" s="0"/>
    </row>
    <row r="901" customFormat="false" ht="75" hidden="false" customHeight="true" outlineLevel="0" collapsed="false">
      <c r="A901" s="55" t="s">
        <v>3382</v>
      </c>
      <c r="B901" s="64" t="n">
        <v>44277</v>
      </c>
      <c r="C901" s="182" t="s">
        <v>3383</v>
      </c>
      <c r="D901" s="53" t="s">
        <v>3384</v>
      </c>
      <c r="E901" s="59"/>
      <c r="F901" s="69" t="s">
        <v>24</v>
      </c>
      <c r="G901" s="81" t="s">
        <v>82</v>
      </c>
      <c r="H901" s="81" t="s">
        <v>1358</v>
      </c>
      <c r="I901" s="67" t="s">
        <v>27</v>
      </c>
      <c r="J901" s="82" t="s">
        <v>68</v>
      </c>
      <c r="K901" s="64" t="n">
        <v>44337</v>
      </c>
      <c r="L901" s="64" t="n">
        <v>46163</v>
      </c>
      <c r="M901" s="59"/>
      <c r="N901" s="56" t="s">
        <v>47</v>
      </c>
      <c r="O901" s="59"/>
      <c r="P901" s="69" t="s">
        <v>55</v>
      </c>
      <c r="Q901" s="59"/>
      <c r="R901" s="59"/>
      <c r="S901" s="59"/>
    </row>
    <row r="902" customFormat="false" ht="75" hidden="false" customHeight="true" outlineLevel="0" collapsed="false">
      <c r="A902" s="55" t="s">
        <v>3385</v>
      </c>
      <c r="B902" s="64" t="n">
        <v>44174</v>
      </c>
      <c r="C902" s="86" t="s">
        <v>3386</v>
      </c>
      <c r="D902" s="66" t="s">
        <v>3387</v>
      </c>
      <c r="E902" s="59"/>
      <c r="F902" s="69" t="s">
        <v>24</v>
      </c>
      <c r="G902" s="66" t="s">
        <v>66</v>
      </c>
      <c r="H902" s="81" t="s">
        <v>67</v>
      </c>
      <c r="I902" s="56" t="s">
        <v>27</v>
      </c>
      <c r="J902" s="94" t="s">
        <v>68</v>
      </c>
      <c r="K902" s="64" t="n">
        <v>44217</v>
      </c>
      <c r="L902" s="64" t="n">
        <v>46043</v>
      </c>
      <c r="M902" s="65"/>
      <c r="N902" s="56" t="s">
        <v>47</v>
      </c>
      <c r="O902" s="59"/>
      <c r="P902" s="69" t="s">
        <v>69</v>
      </c>
      <c r="Q902" s="59"/>
      <c r="R902" s="53" t="n">
        <f aca="false">YEAR(K902)</f>
        <v>2021</v>
      </c>
      <c r="S902" s="54" t="n">
        <f aca="false">IF($F902="CO",SUMIFS($M:$M,$A:$A,$A902)/COUNTIFS($A:$A,$A902,$F:$F,"CO"),0)</f>
        <v>0</v>
      </c>
    </row>
    <row r="903" customFormat="false" ht="75" hidden="false" customHeight="true" outlineLevel="0" collapsed="false">
      <c r="A903" s="56" t="s">
        <v>3388</v>
      </c>
      <c r="B903" s="64" t="n">
        <v>43707</v>
      </c>
      <c r="C903" s="86" t="s">
        <v>3389</v>
      </c>
      <c r="D903" s="66" t="s">
        <v>3390</v>
      </c>
      <c r="E903" s="59"/>
      <c r="F903" s="67" t="s">
        <v>24</v>
      </c>
      <c r="G903" s="84" t="s">
        <v>66</v>
      </c>
      <c r="H903" s="84" t="s">
        <v>3323</v>
      </c>
      <c r="I903" s="84" t="s">
        <v>27</v>
      </c>
      <c r="J903" s="79" t="s">
        <v>154</v>
      </c>
      <c r="K903" s="64" t="n">
        <v>43725</v>
      </c>
      <c r="L903" s="64" t="n">
        <v>45552</v>
      </c>
      <c r="M903" s="65"/>
      <c r="N903" s="67" t="s">
        <v>47</v>
      </c>
      <c r="O903" s="59"/>
      <c r="P903" s="67" t="s">
        <v>1823</v>
      </c>
      <c r="Q903" s="59"/>
      <c r="R903" s="66" t="n">
        <v>2019</v>
      </c>
      <c r="S903" s="59"/>
    </row>
    <row r="904" customFormat="false" ht="75" hidden="false" customHeight="true" outlineLevel="0" collapsed="false">
      <c r="A904" s="56" t="s">
        <v>3391</v>
      </c>
      <c r="B904" s="64" t="n">
        <v>43693</v>
      </c>
      <c r="C904" s="98" t="s">
        <v>3392</v>
      </c>
      <c r="D904" s="53" t="s">
        <v>426</v>
      </c>
      <c r="E904" s="59"/>
      <c r="F904" s="53" t="s">
        <v>24</v>
      </c>
      <c r="G904" s="53" t="s">
        <v>528</v>
      </c>
      <c r="H904" s="53" t="s">
        <v>513</v>
      </c>
      <c r="I904" s="53" t="s">
        <v>514</v>
      </c>
      <c r="J904" s="121" t="s">
        <v>3393</v>
      </c>
      <c r="K904" s="64" t="n">
        <v>43710</v>
      </c>
      <c r="L904" s="64" t="n">
        <v>45537</v>
      </c>
      <c r="M904" s="65"/>
      <c r="N904" s="66" t="s">
        <v>513</v>
      </c>
      <c r="O904" s="59"/>
      <c r="P904" s="53" t="s">
        <v>69</v>
      </c>
      <c r="Q904" s="59"/>
      <c r="R904" s="53" t="n">
        <f aca="false">YEAR(K904)</f>
        <v>2019</v>
      </c>
      <c r="S904" s="54" t="n">
        <f aca="false">IF($F904="CO",SUMIFS($M:$M,$A:$A,$A904)/COUNTIFS($A:$A,$A904,$F:$F,"CO"),0)</f>
        <v>0</v>
      </c>
    </row>
    <row r="905" customFormat="false" ht="75" hidden="false" customHeight="true" outlineLevel="0" collapsed="false">
      <c r="A905" s="56" t="s">
        <v>3394</v>
      </c>
      <c r="B905" s="64" t="n">
        <v>43598</v>
      </c>
      <c r="C905" s="86" t="s">
        <v>3395</v>
      </c>
      <c r="D905" s="187" t="s">
        <v>3396</v>
      </c>
      <c r="E905" s="53"/>
      <c r="F905" s="56" t="s">
        <v>24</v>
      </c>
      <c r="G905" s="56" t="s">
        <v>1151</v>
      </c>
      <c r="H905" s="87" t="s">
        <v>3397</v>
      </c>
      <c r="I905" s="56" t="s">
        <v>27</v>
      </c>
      <c r="J905" s="259" t="s">
        <v>119</v>
      </c>
      <c r="K905" s="64" t="n">
        <v>43622</v>
      </c>
      <c r="L905" s="64" t="n">
        <v>45449</v>
      </c>
      <c r="M905" s="88"/>
      <c r="N905" s="56" t="s">
        <v>120</v>
      </c>
      <c r="O905" s="59"/>
      <c r="P905" s="56" t="s">
        <v>1747</v>
      </c>
      <c r="Q905" s="59"/>
      <c r="R905" s="59"/>
      <c r="S905" s="59"/>
    </row>
    <row r="906" customFormat="false" ht="75" hidden="false" customHeight="true" outlineLevel="0" collapsed="false">
      <c r="A906" s="87" t="s">
        <v>3398</v>
      </c>
      <c r="B906" s="91" t="n">
        <v>41659</v>
      </c>
      <c r="C906" s="218" t="s">
        <v>3399</v>
      </c>
      <c r="D906" s="53"/>
      <c r="E906" s="63"/>
      <c r="F906" s="66" t="s">
        <v>24</v>
      </c>
      <c r="G906" s="84" t="s">
        <v>363</v>
      </c>
      <c r="H906" s="95" t="s">
        <v>513</v>
      </c>
      <c r="I906" s="91" t="s">
        <v>514</v>
      </c>
      <c r="J906" s="94" t="s">
        <v>3400</v>
      </c>
      <c r="K906" s="95" t="n">
        <v>29229</v>
      </c>
      <c r="L906" s="67" t="s">
        <v>943</v>
      </c>
      <c r="M906" s="96"/>
      <c r="N906" s="67"/>
      <c r="O906" s="56"/>
      <c r="P906" s="67" t="s">
        <v>69</v>
      </c>
      <c r="Q906" s="67"/>
      <c r="R906" s="53" t="n">
        <f aca="false">YEAR(K906)</f>
        <v>1980</v>
      </c>
      <c r="S906" s="54" t="n">
        <f aca="false">IF($F906="CO",SUMIFS($M:$M,$A:$A,$A906)/COUNTIFS($A:$A,$A906,$F:$F,"CO"),0)</f>
        <v>0</v>
      </c>
    </row>
    <row r="907" customFormat="false" ht="75" hidden="false" customHeight="true" outlineLevel="0" collapsed="false">
      <c r="A907" s="67" t="s">
        <v>3401</v>
      </c>
      <c r="B907" s="95" t="n">
        <v>43537</v>
      </c>
      <c r="C907" s="94" t="s">
        <v>3402</v>
      </c>
      <c r="D907" s="53" t="s">
        <v>3403</v>
      </c>
      <c r="E907" s="59"/>
      <c r="F907" s="67" t="s">
        <v>24</v>
      </c>
      <c r="G907" s="426" t="s">
        <v>3404</v>
      </c>
      <c r="H907" s="67" t="s">
        <v>3160</v>
      </c>
      <c r="I907" s="67" t="s">
        <v>1164</v>
      </c>
      <c r="J907" s="94" t="s">
        <v>3405</v>
      </c>
      <c r="K907" s="95" t="n">
        <v>43538</v>
      </c>
      <c r="L907" s="95" t="n">
        <v>45291</v>
      </c>
      <c r="M907" s="96"/>
      <c r="N907" s="67" t="s">
        <v>3406</v>
      </c>
      <c r="O907" s="97"/>
      <c r="P907" s="67" t="s">
        <v>1747</v>
      </c>
      <c r="Q907" s="67"/>
      <c r="R907" s="59"/>
      <c r="S907" s="59"/>
    </row>
    <row r="908" customFormat="false" ht="114.75" hidden="false" customHeight="false" outlineLevel="0" collapsed="false">
      <c r="A908" s="56" t="s">
        <v>3407</v>
      </c>
      <c r="B908" s="64" t="n">
        <v>43153</v>
      </c>
      <c r="C908" s="86" t="s">
        <v>3408</v>
      </c>
      <c r="D908" s="56" t="s">
        <v>3403</v>
      </c>
      <c r="E908" s="53"/>
      <c r="F908" s="56" t="s">
        <v>24</v>
      </c>
      <c r="G908" s="87" t="s">
        <v>1404</v>
      </c>
      <c r="H908" s="56" t="s">
        <v>574</v>
      </c>
      <c r="I908" s="53" t="s">
        <v>84</v>
      </c>
      <c r="J908" s="94" t="s">
        <v>68</v>
      </c>
      <c r="K908" s="64" t="n">
        <v>43166</v>
      </c>
      <c r="L908" s="64" t="n">
        <v>44992</v>
      </c>
      <c r="M908" s="88"/>
      <c r="N908" s="87" t="s">
        <v>47</v>
      </c>
      <c r="O908" s="59"/>
      <c r="P908" s="53" t="s">
        <v>1747</v>
      </c>
      <c r="Q908" s="59"/>
      <c r="R908" s="53" t="n">
        <f aca="false">YEAR(K908)</f>
        <v>2018</v>
      </c>
      <c r="S908" s="54" t="n">
        <f aca="false">IF($F908="CO",SUMIFS($M:$M,$A:$A,$A908)/COUNTIFS($A:$A,$A908,$F:$F,"CO"),0)</f>
        <v>0</v>
      </c>
    </row>
    <row r="909" customFormat="false" ht="63.75" hidden="false" customHeight="false" outlineLevel="0" collapsed="false">
      <c r="A909" s="56" t="s">
        <v>3409</v>
      </c>
      <c r="B909" s="64" t="n">
        <v>43202</v>
      </c>
      <c r="C909" s="86" t="s">
        <v>3408</v>
      </c>
      <c r="D909" s="56" t="s">
        <v>3403</v>
      </c>
      <c r="E909" s="53"/>
      <c r="F909" s="56" t="s">
        <v>24</v>
      </c>
      <c r="G909" s="87" t="s">
        <v>1404</v>
      </c>
      <c r="H909" s="56" t="s">
        <v>574</v>
      </c>
      <c r="I909" s="53" t="s">
        <v>84</v>
      </c>
      <c r="J909" s="94" t="s">
        <v>3410</v>
      </c>
      <c r="K909" s="64" t="n">
        <v>43171</v>
      </c>
      <c r="L909" s="64" t="n">
        <v>44992</v>
      </c>
      <c r="M909" s="88"/>
      <c r="N909" s="87" t="s">
        <v>47</v>
      </c>
      <c r="O909" s="59"/>
      <c r="P909" s="53" t="s">
        <v>1747</v>
      </c>
      <c r="Q909" s="59"/>
      <c r="R909" s="59"/>
      <c r="S909" s="59"/>
    </row>
    <row r="910" customFormat="false" ht="63.75" hidden="false" customHeight="false" outlineLevel="0" collapsed="false">
      <c r="A910" s="55" t="s">
        <v>3411</v>
      </c>
      <c r="B910" s="64" t="n">
        <v>43964</v>
      </c>
      <c r="C910" s="86" t="s">
        <v>3412</v>
      </c>
      <c r="D910" s="69" t="s">
        <v>3413</v>
      </c>
      <c r="E910" s="59"/>
      <c r="F910" s="69" t="s">
        <v>24</v>
      </c>
      <c r="G910" s="66" t="s">
        <v>391</v>
      </c>
      <c r="H910" s="67" t="s">
        <v>870</v>
      </c>
      <c r="I910" s="69" t="s">
        <v>37</v>
      </c>
      <c r="J910" s="202" t="s">
        <v>3414</v>
      </c>
      <c r="K910" s="64" t="n">
        <v>44223</v>
      </c>
      <c r="L910" s="64" t="n">
        <v>46049</v>
      </c>
      <c r="M910" s="65"/>
      <c r="N910" s="69" t="s">
        <v>3415</v>
      </c>
      <c r="O910" s="59"/>
      <c r="P910" s="69" t="s">
        <v>69</v>
      </c>
      <c r="Q910" s="59"/>
      <c r="R910" s="53" t="n">
        <f aca="false">YEAR(K910)</f>
        <v>2021</v>
      </c>
      <c r="S910" s="54" t="n">
        <f aca="false">IF($F910="CO",SUMIFS($M:$M,$A:$A,$A910)/COUNTIFS($A:$A,$A910,$F:$F,"CO"),0)</f>
        <v>0</v>
      </c>
    </row>
    <row r="911" customFormat="false" ht="51" hidden="false" customHeight="false" outlineLevel="0" collapsed="false">
      <c r="A911" s="70" t="s">
        <v>3416</v>
      </c>
      <c r="B911" s="71" t="n">
        <v>44490</v>
      </c>
      <c r="C911" s="100" t="s">
        <v>3412</v>
      </c>
      <c r="D911" s="69" t="s">
        <v>3413</v>
      </c>
      <c r="E911" s="73"/>
      <c r="F911" s="69" t="s">
        <v>24</v>
      </c>
      <c r="G911" s="66" t="s">
        <v>44</v>
      </c>
      <c r="H911" s="67" t="s">
        <v>45</v>
      </c>
      <c r="I911" s="62" t="s">
        <v>27</v>
      </c>
      <c r="J911" s="151" t="s">
        <v>165</v>
      </c>
      <c r="K911" s="71" t="n">
        <v>44532</v>
      </c>
      <c r="L911" s="71" t="n">
        <v>46358</v>
      </c>
      <c r="M911" s="75"/>
      <c r="N911" s="153" t="s">
        <v>47</v>
      </c>
      <c r="O911" s="73"/>
      <c r="P911" s="69" t="s">
        <v>69</v>
      </c>
      <c r="Q911" s="73"/>
      <c r="R911" s="73"/>
      <c r="S911" s="73"/>
    </row>
    <row r="912" customFormat="false" ht="153" hidden="false" customHeight="false" outlineLevel="0" collapsed="false">
      <c r="A912" s="56" t="s">
        <v>3417</v>
      </c>
      <c r="B912" s="64" t="n">
        <v>43651</v>
      </c>
      <c r="C912" s="98" t="s">
        <v>3418</v>
      </c>
      <c r="D912" s="53" t="s">
        <v>3419</v>
      </c>
      <c r="E912" s="59"/>
      <c r="F912" s="53" t="s">
        <v>24</v>
      </c>
      <c r="G912" s="119" t="s">
        <v>82</v>
      </c>
      <c r="H912" s="112" t="s">
        <v>3420</v>
      </c>
      <c r="I912" s="53" t="s">
        <v>37</v>
      </c>
      <c r="J912" s="121" t="s">
        <v>3421</v>
      </c>
      <c r="K912" s="113" t="n">
        <v>43795</v>
      </c>
      <c r="L912" s="113" t="n">
        <v>45622</v>
      </c>
      <c r="M912" s="65"/>
      <c r="N912" s="66" t="s">
        <v>47</v>
      </c>
      <c r="O912" s="59"/>
      <c r="P912" s="53" t="s">
        <v>69</v>
      </c>
      <c r="Q912" s="53" t="s">
        <v>233</v>
      </c>
      <c r="R912" s="53" t="n">
        <v>2019</v>
      </c>
      <c r="S912" s="59"/>
    </row>
    <row r="913" customFormat="false" ht="12.75" hidden="false" customHeight="false" outlineLevel="0" collapsed="false">
      <c r="A913" s="55" t="s">
        <v>3422</v>
      </c>
      <c r="B913" s="64" t="n">
        <v>44123</v>
      </c>
      <c r="C913" s="86" t="s">
        <v>3418</v>
      </c>
      <c r="D913" s="69" t="s">
        <v>3419</v>
      </c>
      <c r="E913" s="59"/>
      <c r="F913" s="69" t="s">
        <v>24</v>
      </c>
      <c r="G913" s="69" t="s">
        <v>59</v>
      </c>
      <c r="H913" s="67" t="s">
        <v>3423</v>
      </c>
      <c r="I913" s="69" t="s">
        <v>27</v>
      </c>
      <c r="J913" s="83" t="s">
        <v>46</v>
      </c>
      <c r="K913" s="64" t="n">
        <v>44271</v>
      </c>
      <c r="L913" s="64" t="n">
        <v>46097</v>
      </c>
      <c r="M913" s="65"/>
      <c r="N913" s="56" t="s">
        <v>47</v>
      </c>
      <c r="O913" s="59"/>
      <c r="P913" s="56" t="s">
        <v>40</v>
      </c>
      <c r="Q913" s="59"/>
      <c r="R913" s="53" t="n">
        <f aca="false">YEAR(K913)</f>
        <v>2021</v>
      </c>
      <c r="S913" s="54" t="n">
        <f aca="false">IF($F913="CO",SUMIFS($M:$M,$A:$A,$A913)/COUNTIFS($A:$A,$A913,$F:$F,"CO"),0)</f>
        <v>0</v>
      </c>
    </row>
    <row r="914" customFormat="false" ht="25.5" hidden="false" customHeight="false" outlineLevel="0" collapsed="false">
      <c r="A914" s="67" t="s">
        <v>3424</v>
      </c>
      <c r="B914" s="95" t="n">
        <v>43123</v>
      </c>
      <c r="C914" s="94" t="s">
        <v>3425</v>
      </c>
      <c r="D914" s="53" t="s">
        <v>3426</v>
      </c>
      <c r="E914" s="59"/>
      <c r="F914" s="67" t="s">
        <v>24</v>
      </c>
      <c r="G914" s="84" t="s">
        <v>3427</v>
      </c>
      <c r="H914" s="95" t="s">
        <v>3428</v>
      </c>
      <c r="I914" s="67" t="s">
        <v>27</v>
      </c>
      <c r="J914" s="94" t="s">
        <v>128</v>
      </c>
      <c r="K914" s="95" t="n">
        <v>43147</v>
      </c>
      <c r="L914" s="95" t="n">
        <v>44973</v>
      </c>
      <c r="M914" s="96"/>
      <c r="N914" s="67" t="s">
        <v>47</v>
      </c>
      <c r="O914" s="97"/>
      <c r="P914" s="67" t="s">
        <v>880</v>
      </c>
      <c r="Q914" s="67"/>
      <c r="R914" s="48" t="n">
        <f aca="false">YEAR(K914)</f>
        <v>2018</v>
      </c>
      <c r="S914" s="102" t="n">
        <f aca="false">IF($F914="CO",SUMIFS($M:$M,$A:$A,$A914)/COUNTIFS($A:$A,$A914,$F:$F,"CO"),0)</f>
        <v>0</v>
      </c>
    </row>
    <row r="915" customFormat="false" ht="89.25" hidden="false" customHeight="false" outlineLevel="0" collapsed="false">
      <c r="A915" s="53" t="s">
        <v>3429</v>
      </c>
      <c r="B915" s="64" t="n">
        <v>42403</v>
      </c>
      <c r="C915" s="98" t="s">
        <v>3430</v>
      </c>
      <c r="D915" s="53" t="s">
        <v>3431</v>
      </c>
      <c r="E915" s="53"/>
      <c r="F915" s="69" t="s">
        <v>24</v>
      </c>
      <c r="G915" s="53" t="s">
        <v>629</v>
      </c>
      <c r="H915" s="53" t="s">
        <v>229</v>
      </c>
      <c r="I915" s="69" t="s">
        <v>27</v>
      </c>
      <c r="J915" s="82" t="s">
        <v>172</v>
      </c>
      <c r="K915" s="64" t="n">
        <v>42415</v>
      </c>
      <c r="L915" s="64" t="n">
        <v>44242</v>
      </c>
      <c r="M915" s="65"/>
      <c r="N915" s="87" t="s">
        <v>47</v>
      </c>
      <c r="O915" s="53"/>
      <c r="P915" s="84" t="s">
        <v>221</v>
      </c>
      <c r="Q915" s="53"/>
      <c r="R915" s="53" t="n">
        <f aca="false">YEAR(K915)</f>
        <v>2016</v>
      </c>
      <c r="S915" s="54" t="n">
        <f aca="false">IF($F915="CO",SUMIFS($M:$M,$A:$A,$A915)/COUNTIFS($A:$A,$A915,$F:$F,"CO"),0)</f>
        <v>0</v>
      </c>
    </row>
    <row r="916" customFormat="false" ht="76.5" hidden="false" customHeight="false" outlineLevel="0" collapsed="false">
      <c r="A916" s="53" t="s">
        <v>3432</v>
      </c>
      <c r="B916" s="64" t="n">
        <v>42509</v>
      </c>
      <c r="C916" s="98" t="s">
        <v>3433</v>
      </c>
      <c r="D916" s="53" t="s">
        <v>3434</v>
      </c>
      <c r="E916" s="53"/>
      <c r="F916" s="67" t="s">
        <v>24</v>
      </c>
      <c r="G916" s="53" t="s">
        <v>629</v>
      </c>
      <c r="H916" s="53" t="s">
        <v>574</v>
      </c>
      <c r="I916" s="67" t="s">
        <v>27</v>
      </c>
      <c r="J916" s="82" t="s">
        <v>172</v>
      </c>
      <c r="K916" s="64" t="n">
        <v>42514</v>
      </c>
      <c r="L916" s="64" t="n">
        <v>44340</v>
      </c>
      <c r="M916" s="88"/>
      <c r="N916" s="67" t="s">
        <v>47</v>
      </c>
      <c r="O916" s="59"/>
      <c r="P916" s="84" t="s">
        <v>69</v>
      </c>
      <c r="Q916" s="59"/>
      <c r="R916" s="53" t="n">
        <f aca="false">YEAR(K916)</f>
        <v>2016</v>
      </c>
      <c r="S916" s="54" t="n">
        <f aca="false">IF($F916="CO",SUMIFS($M:$M,$A:$A,$A916)/COUNTIFS($A:$A,$A916,$F:$F,"CO"),0)</f>
        <v>0</v>
      </c>
    </row>
    <row r="917" customFormat="false" ht="38.25" hidden="false" customHeight="false" outlineLevel="0" collapsed="false">
      <c r="A917" s="67" t="s">
        <v>3435</v>
      </c>
      <c r="B917" s="95" t="n">
        <v>43354</v>
      </c>
      <c r="C917" s="94" t="s">
        <v>3436</v>
      </c>
      <c r="D917" s="56" t="s">
        <v>3437</v>
      </c>
      <c r="E917" s="59"/>
      <c r="F917" s="67" t="s">
        <v>24</v>
      </c>
      <c r="G917" s="67" t="s">
        <v>35</v>
      </c>
      <c r="H917" s="67" t="s">
        <v>441</v>
      </c>
      <c r="I917" s="67" t="s">
        <v>27</v>
      </c>
      <c r="J917" s="94" t="s">
        <v>3438</v>
      </c>
      <c r="K917" s="95" t="n">
        <v>43347</v>
      </c>
      <c r="L917" s="95" t="n">
        <v>45173</v>
      </c>
      <c r="M917" s="96"/>
      <c r="N917" s="67" t="s">
        <v>47</v>
      </c>
      <c r="O917" s="97"/>
      <c r="P917" s="56" t="s">
        <v>880</v>
      </c>
      <c r="Q917" s="67"/>
      <c r="R917" s="53" t="n">
        <f aca="false">YEAR(K917)</f>
        <v>2018</v>
      </c>
      <c r="S917" s="54" t="n">
        <f aca="false">IF($F917="CO",SUMIFS($M:$M,$A:$A,$A917)/COUNTIFS($A:$A,$A917,$F:$F,"CO"),0)</f>
        <v>0</v>
      </c>
    </row>
    <row r="918" customFormat="false" ht="76.5" hidden="false" customHeight="false" outlineLevel="0" collapsed="false">
      <c r="A918" s="55" t="s">
        <v>3439</v>
      </c>
      <c r="B918" s="64" t="n">
        <v>44348</v>
      </c>
      <c r="C918" s="86" t="s">
        <v>3440</v>
      </c>
      <c r="D918" s="56" t="s">
        <v>3441</v>
      </c>
      <c r="E918" s="59"/>
      <c r="F918" s="69" t="s">
        <v>24</v>
      </c>
      <c r="G918" s="66" t="s">
        <v>66</v>
      </c>
      <c r="H918" s="67" t="s">
        <v>67</v>
      </c>
      <c r="I918" s="69" t="s">
        <v>27</v>
      </c>
      <c r="J918" s="90" t="s">
        <v>3442</v>
      </c>
      <c r="K918" s="64" t="n">
        <v>44364</v>
      </c>
      <c r="L918" s="64" t="n">
        <v>46190</v>
      </c>
      <c r="M918" s="65"/>
      <c r="N918" s="56" t="s">
        <v>47</v>
      </c>
      <c r="O918" s="59"/>
      <c r="P918" s="69" t="s">
        <v>69</v>
      </c>
      <c r="Q918" s="59"/>
      <c r="R918" s="59"/>
      <c r="S918" s="59"/>
    </row>
    <row r="919" customFormat="false" ht="51" hidden="false" customHeight="false" outlineLevel="0" collapsed="false">
      <c r="A919" s="55" t="s">
        <v>3443</v>
      </c>
      <c r="B919" s="64" t="n">
        <v>44348</v>
      </c>
      <c r="C919" s="93" t="s">
        <v>3444</v>
      </c>
      <c r="D919" s="69" t="s">
        <v>3445</v>
      </c>
      <c r="E919" s="59"/>
      <c r="F919" s="69" t="s">
        <v>24</v>
      </c>
      <c r="G919" s="53" t="s">
        <v>66</v>
      </c>
      <c r="H919" s="67" t="s">
        <v>67</v>
      </c>
      <c r="I919" s="67" t="s">
        <v>27</v>
      </c>
      <c r="J919" s="82" t="s">
        <v>68</v>
      </c>
      <c r="K919" s="64" t="n">
        <v>44372</v>
      </c>
      <c r="L919" s="64" t="n">
        <v>46198</v>
      </c>
      <c r="M919" s="65"/>
      <c r="N919" s="56" t="s">
        <v>47</v>
      </c>
      <c r="O919" s="59"/>
      <c r="P919" s="69" t="s">
        <v>69</v>
      </c>
      <c r="Q919" s="59"/>
      <c r="R919" s="59"/>
      <c r="S919" s="59"/>
    </row>
    <row r="920" customFormat="false" ht="51" hidden="false" customHeight="false" outlineLevel="0" collapsed="false">
      <c r="A920" s="185" t="s">
        <v>3446</v>
      </c>
      <c r="B920" s="64" t="n">
        <v>42947</v>
      </c>
      <c r="C920" s="86" t="s">
        <v>3447</v>
      </c>
      <c r="D920" s="56" t="s">
        <v>3448</v>
      </c>
      <c r="E920" s="53"/>
      <c r="F920" s="56" t="s">
        <v>24</v>
      </c>
      <c r="G920" s="56" t="s">
        <v>51</v>
      </c>
      <c r="H920" s="56" t="s">
        <v>3449</v>
      </c>
      <c r="I920" s="56" t="s">
        <v>27</v>
      </c>
      <c r="J920" s="94" t="s">
        <v>68</v>
      </c>
      <c r="K920" s="64" t="n">
        <v>42997</v>
      </c>
      <c r="L920" s="64" t="n">
        <v>44823</v>
      </c>
      <c r="M920" s="88"/>
      <c r="N920" s="226" t="s">
        <v>47</v>
      </c>
      <c r="O920" s="59"/>
      <c r="P920" s="56" t="s">
        <v>880</v>
      </c>
      <c r="Q920" s="59"/>
      <c r="R920" s="53" t="n">
        <f aca="false">YEAR(K920)</f>
        <v>2017</v>
      </c>
      <c r="S920" s="54" t="n">
        <f aca="false">IF($F920="CO",SUMIFS($M:$M,$A:$A,$A920)/COUNTIFS($A:$A,$A920,$F:$F,"CO"),0)</f>
        <v>0</v>
      </c>
    </row>
    <row r="921" customFormat="false" ht="38.25" hidden="false" customHeight="false" outlineLevel="0" collapsed="false">
      <c r="A921" s="69" t="s">
        <v>3450</v>
      </c>
      <c r="B921" s="64" t="n">
        <v>43285</v>
      </c>
      <c r="C921" s="86" t="s">
        <v>3447</v>
      </c>
      <c r="D921" s="56" t="s">
        <v>3448</v>
      </c>
      <c r="E921" s="53"/>
      <c r="F921" s="56" t="s">
        <v>24</v>
      </c>
      <c r="G921" s="56" t="s">
        <v>51</v>
      </c>
      <c r="H921" s="56" t="s">
        <v>3449</v>
      </c>
      <c r="I921" s="56" t="s">
        <v>27</v>
      </c>
      <c r="J921" s="94" t="s">
        <v>68</v>
      </c>
      <c r="K921" s="64" t="n">
        <v>43277</v>
      </c>
      <c r="L921" s="64" t="n">
        <v>45103</v>
      </c>
      <c r="M921" s="88"/>
      <c r="N921" s="87" t="s">
        <v>47</v>
      </c>
      <c r="O921" s="59"/>
      <c r="P921" s="56" t="s">
        <v>880</v>
      </c>
      <c r="Q921" s="59"/>
      <c r="R921" s="53" t="n">
        <f aca="false">YEAR(K921)</f>
        <v>2018</v>
      </c>
      <c r="S921" s="54" t="n">
        <v>14750</v>
      </c>
    </row>
    <row r="922" customFormat="false" ht="38.25" hidden="false" customHeight="false" outlineLevel="0" collapsed="false">
      <c r="A922" s="69" t="s">
        <v>3451</v>
      </c>
      <c r="B922" s="71" t="n">
        <v>44497</v>
      </c>
      <c r="C922" s="100" t="s">
        <v>3452</v>
      </c>
      <c r="D922" s="69" t="s">
        <v>3453</v>
      </c>
      <c r="E922" s="73"/>
      <c r="F922" s="69" t="s">
        <v>24</v>
      </c>
      <c r="G922" s="69" t="s">
        <v>66</v>
      </c>
      <c r="H922" s="69" t="s">
        <v>67</v>
      </c>
      <c r="I922" s="62" t="s">
        <v>27</v>
      </c>
      <c r="J922" s="151" t="s">
        <v>165</v>
      </c>
      <c r="K922" s="71" t="n">
        <v>44524</v>
      </c>
      <c r="L922" s="71" t="n">
        <v>46350</v>
      </c>
      <c r="M922" s="75"/>
      <c r="N922" s="153" t="s">
        <v>47</v>
      </c>
      <c r="O922" s="73"/>
      <c r="P922" s="69" t="s">
        <v>69</v>
      </c>
      <c r="Q922" s="73"/>
      <c r="R922" s="73"/>
      <c r="S922" s="73"/>
    </row>
    <row r="923" customFormat="false" ht="63.75" hidden="false" customHeight="false" outlineLevel="0" collapsed="false">
      <c r="A923" s="69" t="s">
        <v>3454</v>
      </c>
      <c r="B923" s="64" t="n">
        <v>42741</v>
      </c>
      <c r="C923" s="182" t="s">
        <v>3455</v>
      </c>
      <c r="D923" s="53" t="s">
        <v>1140</v>
      </c>
      <c r="E923" s="59"/>
      <c r="F923" s="69" t="s">
        <v>24</v>
      </c>
      <c r="G923" s="69" t="s">
        <v>101</v>
      </c>
      <c r="H923" s="67" t="s">
        <v>2430</v>
      </c>
      <c r="I923" s="69" t="s">
        <v>590</v>
      </c>
      <c r="J923" s="206" t="s">
        <v>3456</v>
      </c>
      <c r="K923" s="64" t="n">
        <v>42758</v>
      </c>
      <c r="L923" s="64" t="n">
        <v>44584</v>
      </c>
      <c r="M923" s="59"/>
      <c r="N923" s="67" t="s">
        <v>3457</v>
      </c>
      <c r="O923" s="59"/>
      <c r="P923" s="69" t="s">
        <v>880</v>
      </c>
      <c r="Q923" s="67"/>
      <c r="R923" s="53" t="n">
        <f aca="false">YEAR(K923)</f>
        <v>2017</v>
      </c>
      <c r="S923" s="54" t="n">
        <f aca="false">IF($F923="CO",SUMIFS($M:$M,$A:$A,$A923)/COUNTIFS($A:$A,$A923,$F:$F,"CO"),0)</f>
        <v>0</v>
      </c>
    </row>
    <row r="924" customFormat="false" ht="51" hidden="false" customHeight="false" outlineLevel="0" collapsed="false">
      <c r="A924" s="69" t="s">
        <v>3458</v>
      </c>
      <c r="B924" s="64" t="n">
        <v>42555</v>
      </c>
      <c r="C924" s="182" t="s">
        <v>3455</v>
      </c>
      <c r="D924" s="53" t="s">
        <v>1140</v>
      </c>
      <c r="E924" s="59"/>
      <c r="F924" s="69" t="s">
        <v>24</v>
      </c>
      <c r="G924" s="69" t="s">
        <v>101</v>
      </c>
      <c r="H924" s="67" t="s">
        <v>3459</v>
      </c>
      <c r="I924" s="69" t="s">
        <v>590</v>
      </c>
      <c r="J924" s="206" t="s">
        <v>3460</v>
      </c>
      <c r="K924" s="64" t="n">
        <v>42737</v>
      </c>
      <c r="L924" s="64" t="n">
        <v>44563</v>
      </c>
      <c r="M924" s="59"/>
      <c r="N924" s="67" t="s">
        <v>3457</v>
      </c>
      <c r="O924" s="59"/>
      <c r="P924" s="69" t="s">
        <v>880</v>
      </c>
      <c r="Q924" s="67"/>
      <c r="R924" s="53" t="n">
        <f aca="false">YEAR(K924)</f>
        <v>2017</v>
      </c>
      <c r="S924" s="54" t="n">
        <f aca="false">IF($F924="CO",SUMIFS($M:$M,$A:$A,$A924)/COUNTIFS($A:$A,$A924,$F:$F,"CO"),0)</f>
        <v>0</v>
      </c>
      <c r="T924" s="427"/>
    </row>
    <row r="925" s="427" customFormat="true" ht="38.25" hidden="false" customHeight="false" outlineLevel="0" collapsed="false">
      <c r="A925" s="69" t="s">
        <v>3461</v>
      </c>
      <c r="B925" s="64" t="n">
        <v>43601</v>
      </c>
      <c r="C925" s="182" t="s">
        <v>3455</v>
      </c>
      <c r="D925" s="53" t="s">
        <v>1140</v>
      </c>
      <c r="E925" s="59"/>
      <c r="F925" s="69" t="s">
        <v>24</v>
      </c>
      <c r="G925" s="69" t="s">
        <v>101</v>
      </c>
      <c r="H925" s="67" t="s">
        <v>3462</v>
      </c>
      <c r="I925" s="69" t="s">
        <v>1371</v>
      </c>
      <c r="J925" s="206" t="s">
        <v>3463</v>
      </c>
      <c r="K925" s="64" t="n">
        <v>43423</v>
      </c>
      <c r="L925" s="64" t="n">
        <v>45249</v>
      </c>
      <c r="M925" s="59"/>
      <c r="N925" s="67" t="s">
        <v>1104</v>
      </c>
      <c r="O925" s="59"/>
      <c r="P925" s="69" t="s">
        <v>880</v>
      </c>
      <c r="Q925" s="67"/>
      <c r="R925" s="59"/>
      <c r="S925" s="59"/>
      <c r="T925" s="0"/>
    </row>
    <row r="926" customFormat="false" ht="102" hidden="false" customHeight="false" outlineLevel="0" collapsed="false">
      <c r="A926" s="56" t="s">
        <v>3464</v>
      </c>
      <c r="B926" s="64" t="n">
        <v>44069</v>
      </c>
      <c r="C926" s="85" t="s">
        <v>3455</v>
      </c>
      <c r="D926" s="69" t="s">
        <v>1140</v>
      </c>
      <c r="E926" s="428" t="s">
        <v>3465</v>
      </c>
      <c r="F926" s="53" t="s">
        <v>24</v>
      </c>
      <c r="G926" s="69" t="s">
        <v>59</v>
      </c>
      <c r="H926" s="67" t="s">
        <v>114</v>
      </c>
      <c r="I926" s="69" t="s">
        <v>1158</v>
      </c>
      <c r="J926" s="111" t="s">
        <v>3466</v>
      </c>
      <c r="K926" s="64" t="n">
        <v>44049</v>
      </c>
      <c r="L926" s="64" t="n">
        <v>45875</v>
      </c>
      <c r="M926" s="65"/>
      <c r="N926" s="69" t="s">
        <v>47</v>
      </c>
      <c r="O926" s="59"/>
      <c r="P926" s="69" t="s">
        <v>880</v>
      </c>
      <c r="Q926" s="59"/>
      <c r="R926" s="53" t="n">
        <f aca="false">YEAR(K926)</f>
        <v>2020</v>
      </c>
      <c r="S926" s="54" t="n">
        <f aca="false">IF($F926="CO",SUMIFS($M:$M,$A:$A,$A926)/COUNTIFS($A:$A,$A926,$F:$F,"CO"),0)</f>
        <v>0</v>
      </c>
    </row>
    <row r="927" customFormat="false" ht="38.25" hidden="false" customHeight="false" outlineLevel="0" collapsed="false">
      <c r="A927" s="56" t="s">
        <v>3467</v>
      </c>
      <c r="B927" s="64" t="n">
        <v>43745</v>
      </c>
      <c r="C927" s="79" t="s">
        <v>3468</v>
      </c>
      <c r="D927" s="67" t="s">
        <v>3469</v>
      </c>
      <c r="E927" s="59"/>
      <c r="F927" s="216" t="s">
        <v>24</v>
      </c>
      <c r="G927" s="66" t="s">
        <v>35</v>
      </c>
      <c r="H927" s="66" t="s">
        <v>1227</v>
      </c>
      <c r="I927" s="87" t="s">
        <v>3470</v>
      </c>
      <c r="J927" s="202" t="s">
        <v>3471</v>
      </c>
      <c r="K927" s="64" t="n">
        <v>43801</v>
      </c>
      <c r="L927" s="64" t="n">
        <v>44532</v>
      </c>
      <c r="M927" s="73"/>
      <c r="N927" s="69" t="s">
        <v>3472</v>
      </c>
      <c r="O927" s="59"/>
      <c r="P927" s="66" t="s">
        <v>30</v>
      </c>
      <c r="Q927" s="59"/>
      <c r="R927" s="66" t="n">
        <f aca="false">YEAR(K927)</f>
        <v>2019</v>
      </c>
      <c r="S927" s="54" t="n">
        <f aca="false">IF($F927="CO",SUMIFS($M:$M,$A:$A,$A927)/COUNTIFS($A:$A,$A927,$F:$F,"CO"),0)</f>
        <v>0</v>
      </c>
    </row>
    <row r="928" customFormat="false" ht="38.25" hidden="false" customHeight="false" outlineLevel="0" collapsed="false">
      <c r="A928" s="56" t="s">
        <v>3473</v>
      </c>
      <c r="B928" s="64" t="n">
        <v>43629</v>
      </c>
      <c r="C928" s="79" t="s">
        <v>3474</v>
      </c>
      <c r="D928" s="67" t="s">
        <v>3469</v>
      </c>
      <c r="E928" s="59"/>
      <c r="F928" s="216" t="s">
        <v>24</v>
      </c>
      <c r="G928" s="66" t="s">
        <v>35</v>
      </c>
      <c r="H928" s="66" t="s">
        <v>3475</v>
      </c>
      <c r="I928" s="87" t="s">
        <v>3470</v>
      </c>
      <c r="J928" s="202" t="s">
        <v>3476</v>
      </c>
      <c r="K928" s="64" t="n">
        <v>43732</v>
      </c>
      <c r="L928" s="64" t="n">
        <v>44401</v>
      </c>
      <c r="M928" s="65"/>
      <c r="N928" s="69" t="s">
        <v>3477</v>
      </c>
      <c r="O928" s="59"/>
      <c r="P928" s="66" t="s">
        <v>30</v>
      </c>
      <c r="Q928" s="59"/>
      <c r="R928" s="53" t="n">
        <f aca="false">YEAR(K928)</f>
        <v>2019</v>
      </c>
      <c r="S928" s="54" t="n">
        <f aca="false">IF($F928="CO",SUMIFS($M:$M,$A:$A,$A928)/COUNTIFS($A:$A,$A928,$F:$F,"CO"),0)</f>
        <v>0</v>
      </c>
    </row>
    <row r="929" customFormat="false" ht="38.25" hidden="false" customHeight="false" outlineLevel="0" collapsed="false">
      <c r="A929" s="69" t="s">
        <v>3478</v>
      </c>
      <c r="B929" s="64" t="n">
        <v>42594</v>
      </c>
      <c r="C929" s="98" t="s">
        <v>3479</v>
      </c>
      <c r="D929" s="53" t="s">
        <v>1140</v>
      </c>
      <c r="E929" s="53"/>
      <c r="F929" s="67" t="s">
        <v>24</v>
      </c>
      <c r="G929" s="53" t="s">
        <v>101</v>
      </c>
      <c r="H929" s="199" t="s">
        <v>3480</v>
      </c>
      <c r="I929" s="53" t="s">
        <v>108</v>
      </c>
      <c r="J929" s="184" t="s">
        <v>3481</v>
      </c>
      <c r="K929" s="64" t="n">
        <v>42626</v>
      </c>
      <c r="L929" s="64" t="n">
        <v>44389</v>
      </c>
      <c r="M929" s="88"/>
      <c r="N929" s="53" t="s">
        <v>3480</v>
      </c>
      <c r="O929" s="59"/>
      <c r="P929" s="53" t="s">
        <v>1506</v>
      </c>
      <c r="Q929" s="59"/>
      <c r="R929" s="66" t="n">
        <f aca="false">YEAR(K929)</f>
        <v>2016</v>
      </c>
      <c r="S929" s="124" t="n">
        <f aca="false">IF($F929="CO",SUMIFS($M:$M,$A:$A,$A929)/COUNTIFS($A:$A,$A929,$F:$F,"CO"),0)</f>
        <v>0</v>
      </c>
    </row>
    <row r="930" customFormat="false" ht="38.25" hidden="false" customHeight="false" outlineLevel="0" collapsed="false">
      <c r="A930" s="56" t="s">
        <v>3482</v>
      </c>
      <c r="B930" s="64" t="n">
        <v>44078</v>
      </c>
      <c r="C930" s="98" t="s">
        <v>3483</v>
      </c>
      <c r="D930" s="69" t="s">
        <v>1140</v>
      </c>
      <c r="E930" s="429" t="s">
        <v>3484</v>
      </c>
      <c r="F930" s="69" t="s">
        <v>24</v>
      </c>
      <c r="G930" s="69" t="s">
        <v>101</v>
      </c>
      <c r="H930" s="67" t="s">
        <v>3485</v>
      </c>
      <c r="I930" s="69" t="s">
        <v>27</v>
      </c>
      <c r="J930" s="121" t="s">
        <v>3486</v>
      </c>
      <c r="K930" s="64" t="n">
        <v>44051</v>
      </c>
      <c r="L930" s="64" t="n">
        <v>45877</v>
      </c>
      <c r="M930" s="65"/>
      <c r="N930" s="87" t="s">
        <v>47</v>
      </c>
      <c r="O930" s="59"/>
      <c r="P930" s="69" t="s">
        <v>880</v>
      </c>
      <c r="Q930" s="59"/>
      <c r="R930" s="53" t="n">
        <v>2019</v>
      </c>
      <c r="S930" s="59"/>
    </row>
    <row r="931" customFormat="false" ht="38.25" hidden="false" customHeight="false" outlineLevel="0" collapsed="false">
      <c r="A931" s="56" t="s">
        <v>3487</v>
      </c>
      <c r="B931" s="64" t="n">
        <v>43858</v>
      </c>
      <c r="C931" s="98" t="s">
        <v>3488</v>
      </c>
      <c r="D931" s="66" t="s">
        <v>1140</v>
      </c>
      <c r="E931" s="59"/>
      <c r="F931" s="66" t="s">
        <v>24</v>
      </c>
      <c r="G931" s="69" t="s">
        <v>101</v>
      </c>
      <c r="H931" s="81" t="s">
        <v>3489</v>
      </c>
      <c r="I931" s="66" t="s">
        <v>37</v>
      </c>
      <c r="J931" s="121" t="s">
        <v>3490</v>
      </c>
      <c r="K931" s="64" t="n">
        <v>43878</v>
      </c>
      <c r="L931" s="64" t="n">
        <v>44244</v>
      </c>
      <c r="M931" s="65"/>
      <c r="N931" s="69" t="s">
        <v>3491</v>
      </c>
      <c r="O931" s="59"/>
      <c r="P931" s="69" t="s">
        <v>880</v>
      </c>
      <c r="Q931" s="59"/>
      <c r="R931" s="53" t="n">
        <f aca="false">YEAR(K931)</f>
        <v>2020</v>
      </c>
      <c r="S931" s="54" t="n">
        <f aca="false">IF($F931="CO",SUMIFS($M:$M,$A:$A,$A931)/COUNTIFS($A:$A,$A931,$F:$F,"CO"),0)</f>
        <v>0</v>
      </c>
    </row>
    <row r="932" customFormat="false" ht="89.25" hidden="false" customHeight="false" outlineLevel="0" collapsed="false">
      <c r="A932" s="49" t="s">
        <v>3492</v>
      </c>
      <c r="B932" s="46" t="n">
        <v>42243</v>
      </c>
      <c r="C932" s="47" t="s">
        <v>3493</v>
      </c>
      <c r="D932" s="430" t="s">
        <v>3494</v>
      </c>
      <c r="E932" s="48"/>
      <c r="F932" s="49" t="s">
        <v>24</v>
      </c>
      <c r="G932" s="49" t="s">
        <v>25</v>
      </c>
      <c r="H932" s="49" t="s">
        <v>568</v>
      </c>
      <c r="I932" s="49" t="s">
        <v>590</v>
      </c>
      <c r="J932" s="50" t="s">
        <v>3495</v>
      </c>
      <c r="K932" s="46" t="n">
        <v>42201</v>
      </c>
      <c r="L932" s="46" t="n">
        <v>42705</v>
      </c>
      <c r="M932" s="147" t="n">
        <v>121894.5</v>
      </c>
      <c r="N932" s="49" t="s">
        <v>1996</v>
      </c>
      <c r="O932" s="48"/>
      <c r="P932" s="49" t="s">
        <v>1506</v>
      </c>
      <c r="Q932" s="48"/>
      <c r="R932" s="59"/>
      <c r="S932" s="59"/>
    </row>
    <row r="933" customFormat="false" ht="38.25" hidden="false" customHeight="false" outlineLevel="0" collapsed="false">
      <c r="A933" s="49" t="s">
        <v>3492</v>
      </c>
      <c r="B933" s="46" t="n">
        <v>42243</v>
      </c>
      <c r="C933" s="47" t="s">
        <v>3493</v>
      </c>
      <c r="D933" s="430" t="s">
        <v>3494</v>
      </c>
      <c r="E933" s="48"/>
      <c r="F933" s="49" t="s">
        <v>518</v>
      </c>
      <c r="G933" s="49" t="s">
        <v>25</v>
      </c>
      <c r="H933" s="49" t="s">
        <v>568</v>
      </c>
      <c r="I933" s="49" t="s">
        <v>590</v>
      </c>
      <c r="J933" s="50" t="s">
        <v>3496</v>
      </c>
      <c r="K933" s="46" t="n">
        <v>42705</v>
      </c>
      <c r="L933" s="46" t="n">
        <v>43070</v>
      </c>
      <c r="M933" s="147"/>
      <c r="N933" s="49" t="s">
        <v>1996</v>
      </c>
      <c r="O933" s="48"/>
      <c r="P933" s="49" t="s">
        <v>1506</v>
      </c>
      <c r="Q933" s="48"/>
      <c r="R933" s="59"/>
      <c r="S933" s="59"/>
    </row>
    <row r="934" customFormat="false" ht="25.5" hidden="false" customHeight="true" outlineLevel="0" collapsed="false">
      <c r="A934" s="49" t="s">
        <v>3492</v>
      </c>
      <c r="B934" s="46" t="n">
        <v>42243</v>
      </c>
      <c r="C934" s="47" t="s">
        <v>3493</v>
      </c>
      <c r="D934" s="430" t="s">
        <v>3494</v>
      </c>
      <c r="E934" s="48"/>
      <c r="F934" s="49" t="s">
        <v>519</v>
      </c>
      <c r="G934" s="49" t="s">
        <v>25</v>
      </c>
      <c r="H934" s="49" t="s">
        <v>568</v>
      </c>
      <c r="I934" s="49" t="s">
        <v>590</v>
      </c>
      <c r="J934" s="50" t="s">
        <v>3497</v>
      </c>
      <c r="K934" s="46" t="n">
        <v>43075</v>
      </c>
      <c r="L934" s="46" t="n">
        <v>43436</v>
      </c>
      <c r="M934" s="147"/>
      <c r="N934" s="49" t="s">
        <v>1996</v>
      </c>
      <c r="O934" s="48" t="s">
        <v>3498</v>
      </c>
      <c r="P934" s="49" t="s">
        <v>1506</v>
      </c>
      <c r="Q934" s="48"/>
      <c r="R934" s="53" t="n">
        <f aca="false">YEAR(K934)</f>
        <v>2017</v>
      </c>
      <c r="S934" s="54" t="n">
        <f aca="false">IF($F934="CO",SUMIFS($M:$M,$A:$A,$A934)/COUNTIFS($A:$A,$A934,$F:$F,"CO"),0)</f>
        <v>0</v>
      </c>
    </row>
    <row r="935" customFormat="false" ht="38.25" hidden="false" customHeight="false" outlineLevel="0" collapsed="false">
      <c r="A935" s="106" t="s">
        <v>3499</v>
      </c>
      <c r="B935" s="107" t="n">
        <v>43166</v>
      </c>
      <c r="C935" s="108" t="s">
        <v>3500</v>
      </c>
      <c r="D935" s="106" t="s">
        <v>1140</v>
      </c>
      <c r="E935" s="188"/>
      <c r="F935" s="45" t="s">
        <v>24</v>
      </c>
      <c r="G935" s="106" t="s">
        <v>589</v>
      </c>
      <c r="H935" s="106" t="s">
        <v>568</v>
      </c>
      <c r="I935" s="48" t="s">
        <v>590</v>
      </c>
      <c r="J935" s="431" t="s">
        <v>3501</v>
      </c>
      <c r="K935" s="107" t="n">
        <v>43140</v>
      </c>
      <c r="L935" s="107" t="n">
        <v>43870</v>
      </c>
      <c r="M935" s="432" t="n">
        <v>403685.27</v>
      </c>
      <c r="N935" s="49" t="s">
        <v>1996</v>
      </c>
      <c r="O935" s="237"/>
      <c r="P935" s="49" t="s">
        <v>1747</v>
      </c>
      <c r="Q935" s="49"/>
      <c r="R935" s="53" t="n">
        <f aca="false">YEAR(K935)</f>
        <v>2018</v>
      </c>
      <c r="S935" s="54" t="n">
        <f aca="false">IF($F935="CO",SUMIFS($M:$M,$A:$A,$A935)/COUNTIFS($A:$A,$A935,$F:$F,"CO"),0)</f>
        <v>403685.27</v>
      </c>
    </row>
    <row r="936" customFormat="false" ht="102" hidden="false" customHeight="false" outlineLevel="0" collapsed="false">
      <c r="A936" s="55" t="s">
        <v>3502</v>
      </c>
      <c r="B936" s="64" t="n">
        <v>44109</v>
      </c>
      <c r="C936" s="86" t="s">
        <v>3503</v>
      </c>
      <c r="D936" s="66" t="s">
        <v>3504</v>
      </c>
      <c r="E936" s="59"/>
      <c r="F936" s="69" t="s">
        <v>24</v>
      </c>
      <c r="G936" s="69" t="s">
        <v>66</v>
      </c>
      <c r="H936" s="67" t="s">
        <v>3505</v>
      </c>
      <c r="I936" s="67" t="s">
        <v>37</v>
      </c>
      <c r="J936" s="63" t="s">
        <v>3506</v>
      </c>
      <c r="K936" s="64" t="n">
        <v>44286</v>
      </c>
      <c r="L936" s="64" t="n">
        <v>46112</v>
      </c>
      <c r="M936" s="65"/>
      <c r="N936" s="67" t="s">
        <v>3505</v>
      </c>
      <c r="O936" s="59"/>
      <c r="P936" s="66" t="s">
        <v>880</v>
      </c>
      <c r="Q936" s="59"/>
      <c r="R936" s="53" t="n">
        <f aca="false">YEAR(K936)</f>
        <v>2021</v>
      </c>
      <c r="S936" s="54" t="n">
        <f aca="false">IF($F936="CO",SUMIFS($M:$M,$A:$A,$A936)/COUNTIFS($A:$A,$A936,$F:$F,"CO"),0)</f>
        <v>0</v>
      </c>
    </row>
    <row r="937" customFormat="false" ht="51" hidden="false" customHeight="false" outlineLevel="0" collapsed="false">
      <c r="A937" s="66" t="s">
        <v>3507</v>
      </c>
      <c r="B937" s="64" t="n">
        <v>42548</v>
      </c>
      <c r="C937" s="98" t="s">
        <v>3508</v>
      </c>
      <c r="D937" s="53" t="s">
        <v>3509</v>
      </c>
      <c r="E937" s="53"/>
      <c r="F937" s="67" t="s">
        <v>24</v>
      </c>
      <c r="G937" s="53" t="s">
        <v>629</v>
      </c>
      <c r="H937" s="53" t="s">
        <v>574</v>
      </c>
      <c r="I937" s="67" t="s">
        <v>27</v>
      </c>
      <c r="J937" s="82" t="s">
        <v>172</v>
      </c>
      <c r="K937" s="64" t="n">
        <v>42551</v>
      </c>
      <c r="L937" s="64" t="n">
        <v>44377</v>
      </c>
      <c r="M937" s="88"/>
      <c r="N937" s="67" t="s">
        <v>47</v>
      </c>
      <c r="O937" s="59"/>
      <c r="P937" s="84" t="s">
        <v>69</v>
      </c>
      <c r="Q937" s="59"/>
      <c r="R937" s="59"/>
      <c r="S937" s="59"/>
    </row>
    <row r="938" customFormat="false" ht="129.6" hidden="false" customHeight="true" outlineLevel="0" collapsed="false">
      <c r="A938" s="92" t="s">
        <v>3510</v>
      </c>
      <c r="B938" s="113" t="n">
        <v>43665</v>
      </c>
      <c r="C938" s="79" t="s">
        <v>3511</v>
      </c>
      <c r="D938" s="92" t="s">
        <v>3509</v>
      </c>
      <c r="E938" s="112"/>
      <c r="F938" s="56" t="s">
        <v>24</v>
      </c>
      <c r="G938" s="92" t="s">
        <v>589</v>
      </c>
      <c r="H938" s="92" t="s">
        <v>528</v>
      </c>
      <c r="I938" s="92" t="s">
        <v>3512</v>
      </c>
      <c r="J938" s="433" t="s">
        <v>3513</v>
      </c>
      <c r="K938" s="113" t="n">
        <v>43689</v>
      </c>
      <c r="L938" s="113" t="n">
        <v>45516</v>
      </c>
      <c r="M938" s="96"/>
      <c r="N938" s="92" t="s">
        <v>528</v>
      </c>
      <c r="O938" s="97"/>
      <c r="P938" s="67" t="s">
        <v>1267</v>
      </c>
      <c r="Q938" s="67"/>
      <c r="R938" s="53" t="n">
        <f aca="false">YEAR(K938)</f>
        <v>2019</v>
      </c>
      <c r="S938" s="54" t="n">
        <f aca="false">IF($F938="CO",SUMIFS($M:$M,$A:$A,$A938)/COUNTIFS($A:$A,$A938,$F:$F,"CO"),0)</f>
        <v>0</v>
      </c>
    </row>
    <row r="939" customFormat="false" ht="38.25" hidden="false" customHeight="false" outlineLevel="0" collapsed="false">
      <c r="A939" s="56" t="s">
        <v>3514</v>
      </c>
      <c r="B939" s="64" t="n">
        <v>43629</v>
      </c>
      <c r="C939" s="86" t="s">
        <v>3515</v>
      </c>
      <c r="D939" s="56" t="s">
        <v>3516</v>
      </c>
      <c r="E939" s="53"/>
      <c r="F939" s="56" t="s">
        <v>24</v>
      </c>
      <c r="G939" s="56" t="s">
        <v>66</v>
      </c>
      <c r="H939" s="87" t="s">
        <v>3517</v>
      </c>
      <c r="I939" s="56" t="s">
        <v>84</v>
      </c>
      <c r="J939" s="123" t="s">
        <v>280</v>
      </c>
      <c r="K939" s="64" t="n">
        <v>43651</v>
      </c>
      <c r="L939" s="64" t="n">
        <v>45478</v>
      </c>
      <c r="M939" s="88"/>
      <c r="N939" s="56" t="s">
        <v>120</v>
      </c>
      <c r="O939" s="59"/>
      <c r="P939" s="56" t="s">
        <v>1747</v>
      </c>
      <c r="Q939" s="59"/>
      <c r="R939" s="53" t="n">
        <f aca="false">YEAR(K939)</f>
        <v>2019</v>
      </c>
      <c r="S939" s="54" t="n">
        <f aca="false">IF($F939="CO",SUMIFS($M:$M,$A:$A,$A939)/COUNTIFS($A:$A,$A939,$F:$F,"CO"),0)</f>
        <v>0</v>
      </c>
    </row>
    <row r="940" customFormat="false" ht="38.25" hidden="false" customHeight="false" outlineLevel="0" collapsed="false">
      <c r="A940" s="56" t="s">
        <v>3518</v>
      </c>
      <c r="B940" s="64" t="n">
        <v>43746</v>
      </c>
      <c r="C940" s="98" t="s">
        <v>3519</v>
      </c>
      <c r="D940" s="53" t="s">
        <v>3516</v>
      </c>
      <c r="E940" s="59"/>
      <c r="F940" s="112" t="s">
        <v>24</v>
      </c>
      <c r="G940" s="112" t="s">
        <v>44</v>
      </c>
      <c r="H940" s="119" t="s">
        <v>3520</v>
      </c>
      <c r="I940" s="112" t="s">
        <v>590</v>
      </c>
      <c r="J940" s="104" t="s">
        <v>3521</v>
      </c>
      <c r="K940" s="113" t="n">
        <v>43801</v>
      </c>
      <c r="L940" s="113" t="n">
        <v>44014</v>
      </c>
      <c r="M940" s="225"/>
      <c r="N940" s="112" t="s">
        <v>3522</v>
      </c>
      <c r="O940" s="59"/>
      <c r="P940" s="53" t="s">
        <v>880</v>
      </c>
      <c r="Q940" s="53" t="s">
        <v>233</v>
      </c>
      <c r="R940" s="59"/>
      <c r="S940" s="59"/>
    </row>
    <row r="941" customFormat="false" ht="38.25" hidden="false" customHeight="false" outlineLevel="0" collapsed="false">
      <c r="A941" s="89" t="s">
        <v>3523</v>
      </c>
      <c r="B941" s="64" t="n">
        <v>44273</v>
      </c>
      <c r="C941" s="86" t="s">
        <v>3524</v>
      </c>
      <c r="D941" s="69" t="s">
        <v>3525</v>
      </c>
      <c r="E941" s="59"/>
      <c r="F941" s="69" t="s">
        <v>24</v>
      </c>
      <c r="G941" s="53" t="s">
        <v>66</v>
      </c>
      <c r="H941" s="67" t="s">
        <v>67</v>
      </c>
      <c r="I941" s="67" t="s">
        <v>27</v>
      </c>
      <c r="J941" s="82" t="s">
        <v>68</v>
      </c>
      <c r="K941" s="64" t="n">
        <v>44375</v>
      </c>
      <c r="L941" s="64" t="n">
        <v>46201</v>
      </c>
      <c r="M941" s="65"/>
      <c r="N941" s="56" t="s">
        <v>47</v>
      </c>
      <c r="O941" s="59"/>
      <c r="P941" s="69" t="s">
        <v>69</v>
      </c>
      <c r="Q941" s="59"/>
      <c r="R941" s="59"/>
      <c r="S941" s="59"/>
    </row>
    <row r="942" customFormat="false" ht="38.25" hidden="false" customHeight="false" outlineLevel="0" collapsed="false">
      <c r="A942" s="56" t="s">
        <v>3526</v>
      </c>
      <c r="B942" s="64" t="n">
        <v>43803</v>
      </c>
      <c r="C942" s="85" t="s">
        <v>3527</v>
      </c>
      <c r="D942" s="56" t="s">
        <v>3528</v>
      </c>
      <c r="E942" s="53"/>
      <c r="F942" s="56" t="s">
        <v>24</v>
      </c>
      <c r="G942" s="56" t="s">
        <v>101</v>
      </c>
      <c r="H942" s="56" t="s">
        <v>959</v>
      </c>
      <c r="I942" s="56" t="s">
        <v>27</v>
      </c>
      <c r="J942" s="63" t="s">
        <v>3529</v>
      </c>
      <c r="K942" s="64" t="n">
        <v>43823</v>
      </c>
      <c r="L942" s="64" t="n">
        <v>45650</v>
      </c>
      <c r="M942" s="65"/>
      <c r="N942" s="56" t="s">
        <v>201</v>
      </c>
      <c r="O942" s="59"/>
      <c r="P942" s="66" t="s">
        <v>69</v>
      </c>
      <c r="Q942" s="59"/>
      <c r="R942" s="53" t="n">
        <v>2020</v>
      </c>
      <c r="S942" s="59"/>
    </row>
    <row r="943" customFormat="false" ht="38.25" hidden="false" customHeight="false" outlineLevel="0" collapsed="false">
      <c r="A943" s="55" t="s">
        <v>3530</v>
      </c>
      <c r="B943" s="64" t="n">
        <v>44060</v>
      </c>
      <c r="C943" s="85" t="s">
        <v>3531</v>
      </c>
      <c r="D943" s="66" t="s">
        <v>3532</v>
      </c>
      <c r="E943" s="59"/>
      <c r="F943" s="69" t="s">
        <v>24</v>
      </c>
      <c r="G943" s="69" t="s">
        <v>59</v>
      </c>
      <c r="H943" s="57" t="s">
        <v>3533</v>
      </c>
      <c r="I943" s="67" t="s">
        <v>37</v>
      </c>
      <c r="J943" s="111" t="s">
        <v>3534</v>
      </c>
      <c r="K943" s="64" t="n">
        <v>44292</v>
      </c>
      <c r="L943" s="64" t="n">
        <v>46118</v>
      </c>
      <c r="M943" s="65"/>
      <c r="N943" s="56" t="s">
        <v>47</v>
      </c>
      <c r="O943" s="59"/>
      <c r="P943" s="69" t="s">
        <v>69</v>
      </c>
      <c r="Q943" s="59"/>
      <c r="R943" s="53" t="n">
        <f aca="false">YEAR(K943)</f>
        <v>2021</v>
      </c>
      <c r="S943" s="54" t="n">
        <f aca="false">IF($F943="CO",SUMIFS($M:$M,$A:$A,$A943)/COUNTIFS($A:$A,$A943,$F:$F,"CO"),0)</f>
        <v>0</v>
      </c>
    </row>
    <row r="944" customFormat="false" ht="38.25" hidden="false" customHeight="false" outlineLevel="0" collapsed="false">
      <c r="A944" s="45" t="s">
        <v>3535</v>
      </c>
      <c r="B944" s="46" t="n">
        <v>42887</v>
      </c>
      <c r="C944" s="238" t="s">
        <v>3536</v>
      </c>
      <c r="D944" s="49" t="s">
        <v>3537</v>
      </c>
      <c r="E944" s="48"/>
      <c r="F944" s="45" t="s">
        <v>24</v>
      </c>
      <c r="G944" s="45" t="s">
        <v>1151</v>
      </c>
      <c r="H944" s="45" t="s">
        <v>3538</v>
      </c>
      <c r="I944" s="45" t="s">
        <v>90</v>
      </c>
      <c r="J944" s="237" t="s">
        <v>3539</v>
      </c>
      <c r="K944" s="46" t="n">
        <v>42923</v>
      </c>
      <c r="L944" s="46" t="n">
        <v>43653</v>
      </c>
      <c r="M944" s="51"/>
      <c r="N944" s="48" t="s">
        <v>3540</v>
      </c>
      <c r="O944" s="52"/>
      <c r="P944" s="45" t="s">
        <v>880</v>
      </c>
      <c r="Q944" s="52"/>
      <c r="R944" s="53" t="n">
        <v>2019</v>
      </c>
      <c r="S944" s="54"/>
    </row>
    <row r="945" customFormat="false" ht="38.25" hidden="false" customHeight="false" outlineLevel="0" collapsed="false">
      <c r="A945" s="56" t="s">
        <v>3541</v>
      </c>
      <c r="B945" s="64" t="n">
        <v>43019</v>
      </c>
      <c r="C945" s="79" t="s">
        <v>3542</v>
      </c>
      <c r="D945" s="56" t="s">
        <v>3543</v>
      </c>
      <c r="E945" s="53"/>
      <c r="F945" s="56" t="s">
        <v>24</v>
      </c>
      <c r="G945" s="56" t="s">
        <v>59</v>
      </c>
      <c r="H945" s="56" t="s">
        <v>666</v>
      </c>
      <c r="I945" s="56" t="s">
        <v>84</v>
      </c>
      <c r="J945" s="94" t="s">
        <v>68</v>
      </c>
      <c r="K945" s="64" t="n">
        <v>43047</v>
      </c>
      <c r="L945" s="64" t="n">
        <v>44873</v>
      </c>
      <c r="M945" s="88"/>
      <c r="N945" s="87" t="s">
        <v>333</v>
      </c>
      <c r="O945" s="59"/>
      <c r="P945" s="56" t="s">
        <v>1830</v>
      </c>
      <c r="Q945" s="59"/>
      <c r="R945" s="53" t="n">
        <f aca="false">YEAR(K945)</f>
        <v>2017</v>
      </c>
      <c r="S945" s="93" t="n">
        <f aca="false">IF($F945="CO",SUMIFS($M:$M,$A:$A,$A945)/COUNTIFS($A:$A,$A945,$F:$F,"CO"),0)</f>
        <v>0</v>
      </c>
    </row>
    <row r="946" customFormat="false" ht="61.5" hidden="false" customHeight="true" outlineLevel="0" collapsed="false">
      <c r="A946" s="53" t="s">
        <v>3544</v>
      </c>
      <c r="B946" s="64" t="n">
        <v>43301</v>
      </c>
      <c r="C946" s="93" t="s">
        <v>3545</v>
      </c>
      <c r="D946" s="53" t="s">
        <v>3546</v>
      </c>
      <c r="E946" s="53"/>
      <c r="F946" s="53" t="s">
        <v>24</v>
      </c>
      <c r="G946" s="53" t="s">
        <v>363</v>
      </c>
      <c r="H946" s="53" t="s">
        <v>568</v>
      </c>
      <c r="I946" s="53" t="s">
        <v>590</v>
      </c>
      <c r="J946" s="105" t="s">
        <v>3547</v>
      </c>
      <c r="K946" s="64" t="n">
        <v>43342</v>
      </c>
      <c r="L946" s="64" t="n">
        <v>43830</v>
      </c>
      <c r="M946" s="88"/>
      <c r="N946" s="84" t="s">
        <v>3548</v>
      </c>
      <c r="O946" s="59"/>
      <c r="P946" s="53" t="s">
        <v>1747</v>
      </c>
      <c r="Q946" s="59"/>
      <c r="R946" s="53" t="n">
        <f aca="false">YEAR(K946)</f>
        <v>2018</v>
      </c>
      <c r="S946" s="54" t="n">
        <f aca="false">IF($F946="CO",SUMIFS($M:$M,$A:$A,$A946)/COUNTIFS($A:$A,$A946,$F:$F,"CO"),0)</f>
        <v>66096</v>
      </c>
    </row>
    <row r="947" customFormat="false" ht="38.25" hidden="false" customHeight="false" outlineLevel="0" collapsed="false">
      <c r="A947" s="112" t="s">
        <v>3544</v>
      </c>
      <c r="B947" s="64" t="n">
        <v>43301</v>
      </c>
      <c r="C947" s="93" t="s">
        <v>3545</v>
      </c>
      <c r="D947" s="53" t="s">
        <v>3546</v>
      </c>
      <c r="E947" s="53"/>
      <c r="F947" s="112" t="s">
        <v>518</v>
      </c>
      <c r="G947" s="53" t="s">
        <v>363</v>
      </c>
      <c r="H947" s="53" t="s">
        <v>568</v>
      </c>
      <c r="I947" s="53" t="s">
        <v>590</v>
      </c>
      <c r="J947" s="223" t="s">
        <v>3549</v>
      </c>
      <c r="K947" s="113" t="n">
        <v>43538</v>
      </c>
      <c r="L947" s="113" t="n">
        <v>44196</v>
      </c>
      <c r="M947" s="65" t="n">
        <v>66096</v>
      </c>
      <c r="N947" s="119" t="s">
        <v>3550</v>
      </c>
      <c r="O947" s="112" t="s">
        <v>3551</v>
      </c>
      <c r="P947" s="119" t="s">
        <v>880</v>
      </c>
      <c r="Q947" s="59"/>
      <c r="R947" s="53" t="n">
        <v>2020</v>
      </c>
      <c r="S947" s="59"/>
    </row>
    <row r="948" customFormat="false" ht="38.25" hidden="false" customHeight="false" outlineLevel="0" collapsed="false">
      <c r="A948" s="67" t="s">
        <v>3552</v>
      </c>
      <c r="B948" s="95" t="n">
        <v>43329</v>
      </c>
      <c r="C948" s="94" t="s">
        <v>3553</v>
      </c>
      <c r="D948" s="56" t="s">
        <v>3554</v>
      </c>
      <c r="E948" s="59"/>
      <c r="F948" s="67" t="s">
        <v>24</v>
      </c>
      <c r="G948" s="67" t="s">
        <v>59</v>
      </c>
      <c r="H948" s="67" t="s">
        <v>558</v>
      </c>
      <c r="I948" s="67" t="s">
        <v>27</v>
      </c>
      <c r="J948" s="94" t="s">
        <v>68</v>
      </c>
      <c r="K948" s="95" t="n">
        <v>43346</v>
      </c>
      <c r="L948" s="95" t="n">
        <v>45172</v>
      </c>
      <c r="M948" s="96"/>
      <c r="N948" s="67" t="s">
        <v>47</v>
      </c>
      <c r="O948" s="97"/>
      <c r="P948" s="67" t="s">
        <v>1747</v>
      </c>
      <c r="Q948" s="67"/>
      <c r="R948" s="127" t="n">
        <f aca="false">YEAR(K948)</f>
        <v>2018</v>
      </c>
      <c r="S948" s="283" t="n">
        <f aca="false">IF($F948="CO",SUMIFS($M:$M,$A:$A,$A948)/COUNTIFS($A:$A,$A948,$F:$F,"CO"),0)</f>
        <v>0</v>
      </c>
    </row>
    <row r="949" customFormat="false" ht="50.1" hidden="false" customHeight="true" outlineLevel="0" collapsed="false">
      <c r="A949" s="55" t="s">
        <v>3555</v>
      </c>
      <c r="B949" s="64" t="n">
        <v>44302</v>
      </c>
      <c r="C949" s="86" t="s">
        <v>3556</v>
      </c>
      <c r="D949" s="56" t="s">
        <v>3557</v>
      </c>
      <c r="E949" s="59"/>
      <c r="F949" s="69" t="s">
        <v>24</v>
      </c>
      <c r="G949" s="66" t="s">
        <v>66</v>
      </c>
      <c r="H949" s="81" t="s">
        <v>67</v>
      </c>
      <c r="I949" s="67" t="s">
        <v>27</v>
      </c>
      <c r="J949" s="82" t="s">
        <v>68</v>
      </c>
      <c r="K949" s="64" t="n">
        <v>44326</v>
      </c>
      <c r="L949" s="64" t="n">
        <v>46152</v>
      </c>
      <c r="M949" s="59"/>
      <c r="N949" s="56" t="s">
        <v>47</v>
      </c>
      <c r="O949" s="59"/>
      <c r="P949" s="69" t="s">
        <v>69</v>
      </c>
      <c r="Q949" s="59"/>
      <c r="R949" s="59"/>
      <c r="S949" s="59"/>
    </row>
    <row r="950" customFormat="false" ht="201" hidden="false" customHeight="false" outlineLevel="0" collapsed="false">
      <c r="A950" s="56" t="s">
        <v>3558</v>
      </c>
      <c r="B950" s="64" t="n">
        <v>43257</v>
      </c>
      <c r="C950" s="90" t="s">
        <v>3559</v>
      </c>
      <c r="D950" s="56" t="s">
        <v>3560</v>
      </c>
      <c r="E950" s="53"/>
      <c r="F950" s="56" t="s">
        <v>24</v>
      </c>
      <c r="G950" s="67" t="s">
        <v>101</v>
      </c>
      <c r="H950" s="56" t="s">
        <v>3561</v>
      </c>
      <c r="I950" s="67" t="s">
        <v>27</v>
      </c>
      <c r="J950" s="94" t="s">
        <v>68</v>
      </c>
      <c r="K950" s="64" t="n">
        <v>43276</v>
      </c>
      <c r="L950" s="64" t="n">
        <v>45102</v>
      </c>
      <c r="M950" s="88"/>
      <c r="N950" s="56" t="s">
        <v>47</v>
      </c>
      <c r="O950" s="59"/>
      <c r="P950" s="56" t="s">
        <v>1747</v>
      </c>
      <c r="Q950" s="59"/>
      <c r="R950" s="53" t="n">
        <f aca="false">YEAR(K950)</f>
        <v>2018</v>
      </c>
      <c r="S950" s="54" t="n">
        <f aca="false">IF($F950="CO",SUMIFS($M:$M,$A:$A,$A950)/COUNTIFS($A:$A,$A950,$F:$F,"CO"),0)</f>
        <v>0</v>
      </c>
    </row>
    <row r="951" customFormat="false" ht="51" hidden="false" customHeight="false" outlineLevel="0" collapsed="false">
      <c r="A951" s="56" t="s">
        <v>3562</v>
      </c>
      <c r="B951" s="64" t="n">
        <v>43643</v>
      </c>
      <c r="C951" s="86" t="s">
        <v>3559</v>
      </c>
      <c r="D951" s="56" t="s">
        <v>3560</v>
      </c>
      <c r="E951" s="53"/>
      <c r="F951" s="56" t="s">
        <v>24</v>
      </c>
      <c r="G951" s="56" t="s">
        <v>66</v>
      </c>
      <c r="H951" s="87" t="s">
        <v>3517</v>
      </c>
      <c r="I951" s="56" t="s">
        <v>1371</v>
      </c>
      <c r="J951" s="63" t="s">
        <v>504</v>
      </c>
      <c r="K951" s="64" t="n">
        <v>43663</v>
      </c>
      <c r="L951" s="64" t="n">
        <v>45490</v>
      </c>
      <c r="M951" s="88"/>
      <c r="N951" s="56" t="s">
        <v>120</v>
      </c>
      <c r="O951" s="59"/>
      <c r="P951" s="56" t="s">
        <v>1747</v>
      </c>
      <c r="Q951" s="59"/>
      <c r="R951" s="53" t="n">
        <f aca="false">YEAR(K951)</f>
        <v>2019</v>
      </c>
      <c r="S951" s="54" t="n">
        <f aca="false">IF($F951="CO",SUMIFS($M:$M,$A:$A,$A951)/COUNTIFS($A:$A,$A951,$F:$F,"CO"),0)</f>
        <v>0</v>
      </c>
    </row>
    <row r="952" customFormat="false" ht="51" hidden="false" customHeight="false" outlineLevel="0" collapsed="false">
      <c r="A952" s="56" t="s">
        <v>3563</v>
      </c>
      <c r="B952" s="64" t="n">
        <v>43075</v>
      </c>
      <c r="C952" s="85" t="s">
        <v>3564</v>
      </c>
      <c r="D952" s="56" t="s">
        <v>3565</v>
      </c>
      <c r="E952" s="53"/>
      <c r="F952" s="67" t="s">
        <v>24</v>
      </c>
      <c r="G952" s="87" t="s">
        <v>82</v>
      </c>
      <c r="H952" s="87" t="s">
        <v>3566</v>
      </c>
      <c r="I952" s="56" t="s">
        <v>1164</v>
      </c>
      <c r="J952" s="90" t="s">
        <v>3567</v>
      </c>
      <c r="K952" s="64" t="n">
        <v>43285</v>
      </c>
      <c r="L952" s="64" t="n">
        <v>45111</v>
      </c>
      <c r="M952" s="88"/>
      <c r="N952" s="67" t="s">
        <v>3568</v>
      </c>
      <c r="O952" s="59"/>
      <c r="P952" s="56" t="s">
        <v>1747</v>
      </c>
      <c r="Q952" s="59"/>
      <c r="R952" s="53" t="n">
        <v>2011</v>
      </c>
      <c r="S952" s="54"/>
    </row>
    <row r="953" customFormat="false" ht="51" hidden="false" customHeight="false" outlineLevel="0" collapsed="false">
      <c r="A953" s="56" t="s">
        <v>3569</v>
      </c>
      <c r="B953" s="64" t="n">
        <v>43418</v>
      </c>
      <c r="C953" s="85" t="s">
        <v>3570</v>
      </c>
      <c r="D953" s="56" t="s">
        <v>3571</v>
      </c>
      <c r="E953" s="53"/>
      <c r="F953" s="56" t="s">
        <v>24</v>
      </c>
      <c r="G953" s="87" t="s">
        <v>82</v>
      </c>
      <c r="H953" s="56" t="s">
        <v>3572</v>
      </c>
      <c r="I953" s="56" t="s">
        <v>84</v>
      </c>
      <c r="J953" s="94" t="s">
        <v>68</v>
      </c>
      <c r="K953" s="64" t="n">
        <v>43431</v>
      </c>
      <c r="L953" s="64" t="n">
        <v>45257</v>
      </c>
      <c r="M953" s="88"/>
      <c r="N953" s="56" t="s">
        <v>47</v>
      </c>
      <c r="O953" s="59"/>
      <c r="P953" s="56" t="s">
        <v>1747</v>
      </c>
      <c r="Q953" s="59"/>
      <c r="R953" s="59"/>
      <c r="S953" s="59"/>
    </row>
    <row r="954" customFormat="false" ht="51" hidden="false" customHeight="true" outlineLevel="0" collapsed="false">
      <c r="A954" s="154" t="s">
        <v>3573</v>
      </c>
      <c r="B954" s="155" t="n">
        <v>44277</v>
      </c>
      <c r="C954" s="156" t="s">
        <v>3574</v>
      </c>
      <c r="D954" s="157" t="s">
        <v>3575</v>
      </c>
      <c r="E954" s="158"/>
      <c r="F954" s="60" t="s">
        <v>24</v>
      </c>
      <c r="G954" s="62" t="s">
        <v>82</v>
      </c>
      <c r="H954" s="62" t="s">
        <v>1358</v>
      </c>
      <c r="I954" s="62" t="s">
        <v>27</v>
      </c>
      <c r="J954" s="423" t="s">
        <v>68</v>
      </c>
      <c r="K954" s="155" t="n">
        <v>44379</v>
      </c>
      <c r="L954" s="155" t="n">
        <v>46205</v>
      </c>
      <c r="M954" s="340"/>
      <c r="N954" s="60" t="s">
        <v>47</v>
      </c>
      <c r="O954" s="340"/>
      <c r="P954" s="60" t="s">
        <v>69</v>
      </c>
      <c r="Q954" s="340"/>
      <c r="R954" s="340"/>
      <c r="S954" s="59"/>
    </row>
    <row r="955" customFormat="false" ht="38.25" hidden="false" customHeight="false" outlineLevel="0" collapsed="false">
      <c r="A955" s="69" t="s">
        <v>3576</v>
      </c>
      <c r="B955" s="64" t="n">
        <v>42725</v>
      </c>
      <c r="C955" s="86" t="s">
        <v>3577</v>
      </c>
      <c r="D955" s="56" t="s">
        <v>3578</v>
      </c>
      <c r="E955" s="53"/>
      <c r="F955" s="53" t="s">
        <v>24</v>
      </c>
      <c r="G955" s="56" t="s">
        <v>101</v>
      </c>
      <c r="H955" s="56" t="s">
        <v>3579</v>
      </c>
      <c r="I955" s="56" t="s">
        <v>27</v>
      </c>
      <c r="J955" s="79" t="s">
        <v>3580</v>
      </c>
      <c r="K955" s="64" t="n">
        <v>42786</v>
      </c>
      <c r="L955" s="64" t="n">
        <v>44612</v>
      </c>
      <c r="M955" s="65"/>
      <c r="N955" s="87" t="s">
        <v>47</v>
      </c>
      <c r="O955" s="53"/>
      <c r="P955" s="56" t="s">
        <v>69</v>
      </c>
      <c r="Q955" s="53"/>
      <c r="R955" s="53" t="n">
        <f aca="false">YEAR(K955)</f>
        <v>2017</v>
      </c>
      <c r="S955" s="54" t="n">
        <f aca="false">IF($F955="CO",SUMIFS($M:$M,$A:$A,$A955)/COUNTIFS($A:$A,$A955,$F:$F,"CO"),0)</f>
        <v>0</v>
      </c>
    </row>
    <row r="956" customFormat="false" ht="38.25" hidden="false" customHeight="false" outlineLevel="0" collapsed="false">
      <c r="A956" s="55" t="s">
        <v>3581</v>
      </c>
      <c r="B956" s="64" t="n">
        <v>43789</v>
      </c>
      <c r="C956" s="434" t="s">
        <v>3582</v>
      </c>
      <c r="D956" s="53" t="s">
        <v>3578</v>
      </c>
      <c r="E956" s="59"/>
      <c r="F956" s="60" t="s">
        <v>24</v>
      </c>
      <c r="G956" s="53" t="s">
        <v>363</v>
      </c>
      <c r="H956" s="309" t="s">
        <v>3583</v>
      </c>
      <c r="I956" s="62" t="s">
        <v>37</v>
      </c>
      <c r="J956" s="435" t="s">
        <v>3584</v>
      </c>
      <c r="K956" s="64" t="n">
        <v>44256</v>
      </c>
      <c r="L956" s="64" t="n">
        <v>45716</v>
      </c>
      <c r="M956" s="53"/>
      <c r="N956" s="309" t="s">
        <v>3583</v>
      </c>
      <c r="O956" s="59"/>
      <c r="P956" s="92" t="s">
        <v>69</v>
      </c>
      <c r="Q956" s="59"/>
      <c r="R956" s="59"/>
      <c r="S956" s="59"/>
    </row>
    <row r="957" customFormat="false" ht="63.75" hidden="false" customHeight="false" outlineLevel="0" collapsed="false">
      <c r="A957" s="436" t="s">
        <v>3585</v>
      </c>
      <c r="B957" s="250" t="n">
        <v>44313</v>
      </c>
      <c r="C957" s="251" t="s">
        <v>3586</v>
      </c>
      <c r="D957" s="179" t="s">
        <v>3587</v>
      </c>
      <c r="E957" s="256"/>
      <c r="F957" s="437" t="s">
        <v>24</v>
      </c>
      <c r="G957" s="437" t="s">
        <v>66</v>
      </c>
      <c r="H957" s="179" t="s">
        <v>67</v>
      </c>
      <c r="I957" s="172" t="s">
        <v>27</v>
      </c>
      <c r="J957" s="406" t="s">
        <v>3588</v>
      </c>
      <c r="K957" s="250" t="n">
        <v>44418</v>
      </c>
      <c r="L957" s="250" t="n">
        <v>46244</v>
      </c>
      <c r="M957" s="358"/>
      <c r="N957" s="170" t="s">
        <v>47</v>
      </c>
      <c r="O957" s="256"/>
      <c r="P957" s="437" t="s">
        <v>69</v>
      </c>
      <c r="Q957" s="256"/>
      <c r="R957" s="256"/>
      <c r="S957" s="59"/>
    </row>
    <row r="958" customFormat="false" ht="38.25" hidden="false" customHeight="true" outlineLevel="0" collapsed="false">
      <c r="A958" s="438" t="s">
        <v>3589</v>
      </c>
      <c r="B958" s="64" t="n">
        <v>44300</v>
      </c>
      <c r="C958" s="93" t="s">
        <v>3590</v>
      </c>
      <c r="D958" s="66" t="s">
        <v>3591</v>
      </c>
      <c r="E958" s="59"/>
      <c r="F958" s="69" t="s">
        <v>24</v>
      </c>
      <c r="G958" s="66" t="s">
        <v>66</v>
      </c>
      <c r="H958" s="81" t="s">
        <v>67</v>
      </c>
      <c r="I958" s="67" t="s">
        <v>27</v>
      </c>
      <c r="J958" s="82" t="s">
        <v>68</v>
      </c>
      <c r="K958" s="64" t="n">
        <v>44358</v>
      </c>
      <c r="L958" s="64" t="n">
        <v>46184</v>
      </c>
      <c r="M958" s="59"/>
      <c r="N958" s="69" t="s">
        <v>47</v>
      </c>
      <c r="O958" s="59"/>
      <c r="P958" s="69" t="s">
        <v>69</v>
      </c>
      <c r="Q958" s="59"/>
      <c r="R958" s="59"/>
      <c r="S958" s="59"/>
    </row>
    <row r="959" customFormat="false" ht="38.25" hidden="false" customHeight="false" outlineLevel="0" collapsed="false">
      <c r="A959" s="67" t="s">
        <v>3592</v>
      </c>
      <c r="B959" s="64" t="n">
        <v>42383</v>
      </c>
      <c r="C959" s="85" t="s">
        <v>3593</v>
      </c>
      <c r="D959" s="69" t="s">
        <v>3594</v>
      </c>
      <c r="E959" s="53"/>
      <c r="F959" s="56" t="s">
        <v>24</v>
      </c>
      <c r="G959" s="67" t="s">
        <v>3277</v>
      </c>
      <c r="H959" s="87" t="s">
        <v>3595</v>
      </c>
      <c r="I959" s="56" t="s">
        <v>27</v>
      </c>
      <c r="J959" s="82" t="s">
        <v>172</v>
      </c>
      <c r="K959" s="64" t="n">
        <v>42450</v>
      </c>
      <c r="L959" s="64" t="n">
        <v>44276</v>
      </c>
      <c r="M959" s="229"/>
      <c r="N959" s="87" t="s">
        <v>47</v>
      </c>
      <c r="O959" s="93"/>
      <c r="P959" s="87" t="s">
        <v>69</v>
      </c>
      <c r="Q959" s="93"/>
      <c r="R959" s="53" t="n">
        <v>2019</v>
      </c>
      <c r="S959" s="59"/>
    </row>
    <row r="960" customFormat="false" ht="38.25" hidden="false" customHeight="false" outlineLevel="0" collapsed="false">
      <c r="A960" s="55" t="s">
        <v>3596</v>
      </c>
      <c r="B960" s="64" t="n">
        <v>44278</v>
      </c>
      <c r="C960" s="86" t="s">
        <v>3593</v>
      </c>
      <c r="D960" s="56" t="s">
        <v>3594</v>
      </c>
      <c r="E960" s="59"/>
      <c r="F960" s="69" t="s">
        <v>24</v>
      </c>
      <c r="G960" s="66" t="s">
        <v>82</v>
      </c>
      <c r="H960" s="81" t="s">
        <v>1358</v>
      </c>
      <c r="I960" s="67" t="s">
        <v>27</v>
      </c>
      <c r="J960" s="82" t="s">
        <v>68</v>
      </c>
      <c r="K960" s="64" t="n">
        <v>44326</v>
      </c>
      <c r="L960" s="64" t="n">
        <v>46152</v>
      </c>
      <c r="M960" s="65"/>
      <c r="N960" s="56" t="s">
        <v>47</v>
      </c>
      <c r="O960" s="59"/>
      <c r="P960" s="69" t="s">
        <v>69</v>
      </c>
      <c r="Q960" s="59"/>
      <c r="R960" s="59"/>
      <c r="S960" s="59"/>
    </row>
    <row r="961" customFormat="false" ht="51" hidden="false" customHeight="false" outlineLevel="0" collapsed="false">
      <c r="A961" s="70" t="s">
        <v>3597</v>
      </c>
      <c r="B961" s="71" t="n">
        <v>44368</v>
      </c>
      <c r="C961" s="100" t="s">
        <v>3598</v>
      </c>
      <c r="D961" s="69" t="s">
        <v>3599</v>
      </c>
      <c r="E961" s="73"/>
      <c r="F961" s="69" t="s">
        <v>24</v>
      </c>
      <c r="G961" s="69" t="s">
        <v>66</v>
      </c>
      <c r="H961" s="69" t="s">
        <v>67</v>
      </c>
      <c r="I961" s="62" t="s">
        <v>27</v>
      </c>
      <c r="J961" s="151" t="s">
        <v>165</v>
      </c>
      <c r="K961" s="71" t="n">
        <v>44496</v>
      </c>
      <c r="L961" s="71" t="n">
        <v>46322</v>
      </c>
      <c r="M961" s="75"/>
      <c r="N961" s="153" t="s">
        <v>47</v>
      </c>
      <c r="O961" s="73"/>
      <c r="P961" s="69" t="s">
        <v>69</v>
      </c>
      <c r="Q961" s="73"/>
      <c r="R961" s="73"/>
      <c r="S961" s="73"/>
    </row>
    <row r="962" customFormat="false" ht="51" hidden="false" customHeight="false" outlineLevel="0" collapsed="false">
      <c r="A962" s="66" t="s">
        <v>3600</v>
      </c>
      <c r="B962" s="64" t="n">
        <v>42509</v>
      </c>
      <c r="C962" s="98" t="s">
        <v>3601</v>
      </c>
      <c r="D962" s="53" t="s">
        <v>3312</v>
      </c>
      <c r="E962" s="53"/>
      <c r="F962" s="67" t="s">
        <v>24</v>
      </c>
      <c r="G962" s="53" t="s">
        <v>629</v>
      </c>
      <c r="H962" s="53" t="s">
        <v>574</v>
      </c>
      <c r="I962" s="67" t="s">
        <v>27</v>
      </c>
      <c r="J962" s="82" t="s">
        <v>172</v>
      </c>
      <c r="K962" s="64" t="n">
        <v>42514</v>
      </c>
      <c r="L962" s="64" t="n">
        <v>44340</v>
      </c>
      <c r="M962" s="88"/>
      <c r="N962" s="67" t="s">
        <v>47</v>
      </c>
      <c r="O962" s="59"/>
      <c r="P962" s="84" t="s">
        <v>69</v>
      </c>
      <c r="Q962" s="59"/>
      <c r="R962" s="53" t="n">
        <f aca="false">YEAR(K962)</f>
        <v>2016</v>
      </c>
      <c r="S962" s="54" t="n">
        <f aca="false">IF($F962="CO",SUMIFS($M:$M,$A:$A,$A962)/COUNTIFS($A:$A,$A962,$F:$F,"CO"),0)</f>
        <v>0</v>
      </c>
    </row>
    <row r="963" customFormat="false" ht="38.25" hidden="false" customHeight="false" outlineLevel="0" collapsed="false">
      <c r="A963" s="55" t="s">
        <v>3602</v>
      </c>
      <c r="B963" s="64" t="n">
        <v>44306</v>
      </c>
      <c r="C963" s="86" t="s">
        <v>3603</v>
      </c>
      <c r="D963" s="69" t="s">
        <v>3604</v>
      </c>
      <c r="E963" s="59"/>
      <c r="F963" s="69" t="s">
        <v>24</v>
      </c>
      <c r="G963" s="66" t="s">
        <v>66</v>
      </c>
      <c r="H963" s="81" t="s">
        <v>67</v>
      </c>
      <c r="I963" s="67" t="s">
        <v>27</v>
      </c>
      <c r="J963" s="82" t="s">
        <v>68</v>
      </c>
      <c r="K963" s="64" t="n">
        <v>44319</v>
      </c>
      <c r="L963" s="64" t="n">
        <v>46145</v>
      </c>
      <c r="M963" s="59"/>
      <c r="N963" s="56" t="s">
        <v>47</v>
      </c>
      <c r="O963" s="59"/>
      <c r="P963" s="69" t="s">
        <v>69</v>
      </c>
      <c r="Q963" s="59"/>
      <c r="R963" s="59"/>
      <c r="S963" s="59"/>
    </row>
    <row r="964" customFormat="false" ht="38.25" hidden="false" customHeight="false" outlineLevel="0" collapsed="false">
      <c r="A964" s="112" t="s">
        <v>3605</v>
      </c>
      <c r="B964" s="439" t="n">
        <v>43542</v>
      </c>
      <c r="C964" s="440" t="s">
        <v>3606</v>
      </c>
      <c r="D964" s="86" t="s">
        <v>3607</v>
      </c>
      <c r="E964" s="53"/>
      <c r="F964" s="56" t="s">
        <v>24</v>
      </c>
      <c r="G964" s="56" t="s">
        <v>44</v>
      </c>
      <c r="H964" s="87" t="s">
        <v>3608</v>
      </c>
      <c r="I964" s="56" t="s">
        <v>84</v>
      </c>
      <c r="J964" s="94" t="s">
        <v>68</v>
      </c>
      <c r="K964" s="64" t="n">
        <v>43553</v>
      </c>
      <c r="L964" s="64" t="n">
        <v>45380</v>
      </c>
      <c r="M964" s="88"/>
      <c r="N964" s="56" t="s">
        <v>47</v>
      </c>
      <c r="O964" s="59"/>
      <c r="P964" s="56" t="s">
        <v>1267</v>
      </c>
      <c r="Q964" s="59"/>
      <c r="R964" s="53" t="n">
        <f aca="false">YEAR(K964)</f>
        <v>2019</v>
      </c>
      <c r="S964" s="54" t="n">
        <f aca="false">IF($F964="CO",SUMIFS($M:$M,$A:$A,$A964)/COUNTIFS($A:$A,$A964,$F:$F,"CO"),0)</f>
        <v>0</v>
      </c>
    </row>
    <row r="965" customFormat="false" ht="51" hidden="false" customHeight="false" outlineLevel="0" collapsed="false">
      <c r="A965" s="70" t="s">
        <v>3609</v>
      </c>
      <c r="B965" s="64" t="n">
        <v>44236</v>
      </c>
      <c r="C965" s="93" t="s">
        <v>3610</v>
      </c>
      <c r="D965" s="66" t="s">
        <v>3611</v>
      </c>
      <c r="E965" s="59"/>
      <c r="F965" s="69" t="s">
        <v>24</v>
      </c>
      <c r="G965" s="66" t="s">
        <v>66</v>
      </c>
      <c r="H965" s="67" t="s">
        <v>67</v>
      </c>
      <c r="I965" s="69" t="s">
        <v>27</v>
      </c>
      <c r="J965" s="82" t="s">
        <v>68</v>
      </c>
      <c r="K965" s="64" t="n">
        <v>44291</v>
      </c>
      <c r="L965" s="64" t="n">
        <v>46117</v>
      </c>
      <c r="M965" s="59"/>
      <c r="N965" s="69" t="s">
        <v>47</v>
      </c>
      <c r="O965" s="59"/>
      <c r="P965" s="69" t="s">
        <v>69</v>
      </c>
      <c r="Q965" s="59"/>
      <c r="R965" s="59"/>
      <c r="S965" s="59"/>
    </row>
    <row r="966" customFormat="false" ht="38.25" hidden="false" customHeight="false" outlineLevel="0" collapsed="false">
      <c r="A966" s="55" t="s">
        <v>3612</v>
      </c>
      <c r="B966" s="64" t="n">
        <v>44232</v>
      </c>
      <c r="C966" s="80" t="s">
        <v>3613</v>
      </c>
      <c r="D966" s="53" t="s">
        <v>3614</v>
      </c>
      <c r="E966" s="59"/>
      <c r="F966" s="69" t="s">
        <v>24</v>
      </c>
      <c r="G966" s="66" t="s">
        <v>66</v>
      </c>
      <c r="H966" s="67" t="s">
        <v>67</v>
      </c>
      <c r="I966" s="69" t="s">
        <v>27</v>
      </c>
      <c r="J966" s="83" t="s">
        <v>46</v>
      </c>
      <c r="K966" s="64" t="n">
        <v>44291</v>
      </c>
      <c r="L966" s="64" t="n">
        <v>46117</v>
      </c>
      <c r="M966" s="59"/>
      <c r="N966" s="69" t="s">
        <v>47</v>
      </c>
      <c r="O966" s="59"/>
      <c r="P966" s="69" t="s">
        <v>69</v>
      </c>
      <c r="Q966" s="59"/>
      <c r="R966" s="59"/>
      <c r="S966" s="59"/>
    </row>
    <row r="967" customFormat="false" ht="102" hidden="false" customHeight="false" outlineLevel="0" collapsed="false">
      <c r="A967" s="55" t="s">
        <v>3615</v>
      </c>
      <c r="B967" s="64" t="n">
        <v>44277</v>
      </c>
      <c r="C967" s="86" t="s">
        <v>3616</v>
      </c>
      <c r="D967" s="56" t="s">
        <v>3617</v>
      </c>
      <c r="E967" s="59"/>
      <c r="F967" s="69" t="s">
        <v>24</v>
      </c>
      <c r="G967" s="66" t="s">
        <v>82</v>
      </c>
      <c r="H967" s="81" t="s">
        <v>1358</v>
      </c>
      <c r="I967" s="67" t="s">
        <v>27</v>
      </c>
      <c r="J967" s="82" t="s">
        <v>68</v>
      </c>
      <c r="K967" s="64" t="n">
        <v>44322</v>
      </c>
      <c r="L967" s="64" t="n">
        <v>46148</v>
      </c>
      <c r="M967" s="65"/>
      <c r="N967" s="56" t="s">
        <v>47</v>
      </c>
      <c r="O967" s="59"/>
      <c r="P967" s="69" t="s">
        <v>69</v>
      </c>
      <c r="Q967" s="59"/>
      <c r="R967" s="59"/>
      <c r="S967" s="59"/>
    </row>
    <row r="968" customFormat="false" ht="38.25" hidden="false" customHeight="false" outlineLevel="0" collapsed="false">
      <c r="A968" s="56" t="s">
        <v>3618</v>
      </c>
      <c r="B968" s="64" t="n">
        <v>43277</v>
      </c>
      <c r="C968" s="85" t="s">
        <v>3619</v>
      </c>
      <c r="D968" s="56" t="s">
        <v>3620</v>
      </c>
      <c r="E968" s="53"/>
      <c r="F968" s="67" t="s">
        <v>24</v>
      </c>
      <c r="G968" s="56" t="s">
        <v>101</v>
      </c>
      <c r="H968" s="56" t="s">
        <v>3621</v>
      </c>
      <c r="I968" s="56" t="s">
        <v>84</v>
      </c>
      <c r="J968" s="94" t="s">
        <v>68</v>
      </c>
      <c r="K968" s="64" t="n">
        <v>43294</v>
      </c>
      <c r="L968" s="64" t="n">
        <v>45120</v>
      </c>
      <c r="M968" s="88"/>
      <c r="N968" s="56" t="s">
        <v>47</v>
      </c>
      <c r="O968" s="59"/>
      <c r="P968" s="441" t="s">
        <v>1747</v>
      </c>
      <c r="Q968" s="59"/>
      <c r="R968" s="53" t="n">
        <f aca="false">YEAR(K968)</f>
        <v>2018</v>
      </c>
      <c r="S968" s="54" t="n">
        <f aca="false">IF($F968="CO",SUMIFS($M:$M,$A:$A,$A968)/COUNTIFS($A:$A,$A968,$F:$F,"CO"),0)</f>
        <v>0</v>
      </c>
    </row>
    <row r="969" customFormat="false" ht="75" hidden="false" customHeight="true" outlineLevel="0" collapsed="false">
      <c r="A969" s="56" t="s">
        <v>3622</v>
      </c>
      <c r="B969" s="412" t="n">
        <v>43250</v>
      </c>
      <c r="C969" s="442" t="s">
        <v>3623</v>
      </c>
      <c r="D969" s="327" t="s">
        <v>3624</v>
      </c>
      <c r="E969" s="53"/>
      <c r="F969" s="56" t="s">
        <v>24</v>
      </c>
      <c r="G969" s="87" t="s">
        <v>82</v>
      </c>
      <c r="H969" s="56" t="s">
        <v>574</v>
      </c>
      <c r="I969" s="56" t="s">
        <v>84</v>
      </c>
      <c r="J969" s="94" t="s">
        <v>68</v>
      </c>
      <c r="K969" s="64" t="n">
        <v>43262</v>
      </c>
      <c r="L969" s="64" t="n">
        <v>45088</v>
      </c>
      <c r="M969" s="88"/>
      <c r="N969" s="56" t="s">
        <v>47</v>
      </c>
      <c r="O969" s="59"/>
      <c r="P969" s="56" t="s">
        <v>3265</v>
      </c>
      <c r="Q969" s="59"/>
      <c r="R969" s="53" t="n">
        <f aca="false">YEAR(K969)</f>
        <v>2018</v>
      </c>
      <c r="S969" s="54" t="n">
        <f aca="false">IF($F969="CO",SUMIFS($M:$M,$A:$A,$A969)/COUNTIFS($A:$A,$A969,$F:$F,"CO"),0)</f>
        <v>0</v>
      </c>
    </row>
    <row r="970" customFormat="false" ht="60" hidden="false" customHeight="true" outlineLevel="0" collapsed="false">
      <c r="A970" s="87" t="s">
        <v>3625</v>
      </c>
      <c r="B970" s="95" t="n">
        <v>42830</v>
      </c>
      <c r="C970" s="94" t="s">
        <v>3626</v>
      </c>
      <c r="D970" s="53" t="s">
        <v>3627</v>
      </c>
      <c r="E970" s="53"/>
      <c r="F970" s="67" t="s">
        <v>24</v>
      </c>
      <c r="G970" s="84" t="s">
        <v>66</v>
      </c>
      <c r="H970" s="95" t="s">
        <v>3628</v>
      </c>
      <c r="I970" s="67" t="s">
        <v>27</v>
      </c>
      <c r="J970" s="94" t="s">
        <v>2235</v>
      </c>
      <c r="K970" s="95" t="n">
        <v>42838</v>
      </c>
      <c r="L970" s="95" t="n">
        <v>44664</v>
      </c>
      <c r="M970" s="163"/>
      <c r="N970" s="67" t="s">
        <v>47</v>
      </c>
      <c r="O970" s="95"/>
      <c r="P970" s="81" t="s">
        <v>888</v>
      </c>
      <c r="Q970" s="67"/>
      <c r="R970" s="53" t="n">
        <f aca="false">YEAR(K970)</f>
        <v>2017</v>
      </c>
      <c r="S970" s="54" t="n">
        <f aca="false">IF($F970="CO",SUMIFS($M:$M,$A:$A,$A970)/COUNTIFS($A:$A,$A970,$F:$F,"CO"),0)</f>
        <v>0</v>
      </c>
    </row>
    <row r="971" customFormat="false" ht="60" hidden="false" customHeight="true" outlineLevel="0" collapsed="false">
      <c r="A971" s="66" t="s">
        <v>3629</v>
      </c>
      <c r="B971" s="71" t="n">
        <v>43795</v>
      </c>
      <c r="C971" s="139" t="s">
        <v>3630</v>
      </c>
      <c r="D971" s="66" t="s">
        <v>3631</v>
      </c>
      <c r="E971" s="73"/>
      <c r="F971" s="216" t="s">
        <v>24</v>
      </c>
      <c r="G971" s="66" t="s">
        <v>51</v>
      </c>
      <c r="H971" s="66" t="s">
        <v>3632</v>
      </c>
      <c r="I971" s="81" t="s">
        <v>860</v>
      </c>
      <c r="J971" s="443" t="s">
        <v>3633</v>
      </c>
      <c r="K971" s="71" t="n">
        <v>43843</v>
      </c>
      <c r="L971" s="71" t="n">
        <v>44574</v>
      </c>
      <c r="M971" s="73"/>
      <c r="N971" s="216" t="s">
        <v>2704</v>
      </c>
      <c r="O971" s="73"/>
      <c r="P971" s="66" t="s">
        <v>221</v>
      </c>
      <c r="Q971" s="73"/>
      <c r="R971" s="53" t="n">
        <v>2019</v>
      </c>
      <c r="S971" s="59"/>
    </row>
    <row r="972" customFormat="false" ht="60" hidden="false" customHeight="true" outlineLevel="0" collapsed="false">
      <c r="A972" s="56" t="s">
        <v>3634</v>
      </c>
      <c r="B972" s="64" t="n">
        <v>43609</v>
      </c>
      <c r="C972" s="98" t="s">
        <v>3635</v>
      </c>
      <c r="D972" s="66" t="s">
        <v>3636</v>
      </c>
      <c r="E972" s="59"/>
      <c r="F972" s="66" t="s">
        <v>24</v>
      </c>
      <c r="G972" s="81" t="s">
        <v>59</v>
      </c>
      <c r="H972" s="81" t="s">
        <v>114</v>
      </c>
      <c r="I972" s="81" t="s">
        <v>27</v>
      </c>
      <c r="J972" s="94" t="s">
        <v>230</v>
      </c>
      <c r="K972" s="64" t="n">
        <v>43735</v>
      </c>
      <c r="L972" s="91" t="n">
        <v>45562</v>
      </c>
      <c r="M972" s="65"/>
      <c r="N972" s="84" t="s">
        <v>231</v>
      </c>
      <c r="O972" s="59"/>
      <c r="P972" s="66" t="s">
        <v>30</v>
      </c>
      <c r="Q972" s="59"/>
      <c r="R972" s="53" t="n">
        <f aca="false">YEAR(K972)</f>
        <v>2019</v>
      </c>
      <c r="S972" s="54" t="n">
        <f aca="false">IF($F972="CO",SUMIFS($M:$M,$A:$A,$A972)/COUNTIFS($A:$A,$A972,$F:$F,"CO"),0)</f>
        <v>0</v>
      </c>
    </row>
    <row r="973" customFormat="false" ht="38.25" hidden="false" customHeight="false" outlineLevel="0" collapsed="false">
      <c r="A973" s="141" t="s">
        <v>3637</v>
      </c>
      <c r="B973" s="64" t="n">
        <v>42685</v>
      </c>
      <c r="C973" s="86" t="s">
        <v>3638</v>
      </c>
      <c r="D973" s="56" t="s">
        <v>3639</v>
      </c>
      <c r="E973" s="53"/>
      <c r="F973" s="56" t="s">
        <v>24</v>
      </c>
      <c r="G973" s="56" t="s">
        <v>248</v>
      </c>
      <c r="H973" s="87" t="s">
        <v>3366</v>
      </c>
      <c r="I973" s="56" t="s">
        <v>27</v>
      </c>
      <c r="J973" s="79" t="s">
        <v>3640</v>
      </c>
      <c r="K973" s="64" t="n">
        <v>42725</v>
      </c>
      <c r="L973" s="64" t="n">
        <v>44551</v>
      </c>
      <c r="M973" s="88"/>
      <c r="N973" s="87" t="s">
        <v>47</v>
      </c>
      <c r="O973" s="59"/>
      <c r="P973" s="87" t="s">
        <v>40</v>
      </c>
      <c r="Q973" s="59"/>
      <c r="R973" s="53" t="n">
        <f aca="false">YEAR(K973)</f>
        <v>2016</v>
      </c>
      <c r="S973" s="54" t="n">
        <f aca="false">IF($F973="CO",SUMIFS($M:$M,$A:$A,$A973)/COUNTIFS($A:$A,$A973,$F:$F,"CO"),0)</f>
        <v>0</v>
      </c>
    </row>
    <row r="974" customFormat="false" ht="38.25" hidden="false" customHeight="false" outlineLevel="0" collapsed="false">
      <c r="A974" s="56" t="s">
        <v>3641</v>
      </c>
      <c r="B974" s="64" t="n">
        <v>43245</v>
      </c>
      <c r="C974" s="85" t="s">
        <v>3642</v>
      </c>
      <c r="D974" s="59"/>
      <c r="E974" s="53"/>
      <c r="F974" s="56" t="s">
        <v>24</v>
      </c>
      <c r="G974" s="56" t="s">
        <v>35</v>
      </c>
      <c r="H974" s="56" t="s">
        <v>3643</v>
      </c>
      <c r="I974" s="56" t="s">
        <v>147</v>
      </c>
      <c r="J974" s="90" t="s">
        <v>148</v>
      </c>
      <c r="K974" s="64" t="n">
        <v>43413</v>
      </c>
      <c r="L974" s="64" t="n">
        <v>45239</v>
      </c>
      <c r="M974" s="88"/>
      <c r="N974" s="87" t="s">
        <v>3644</v>
      </c>
      <c r="O974" s="59"/>
      <c r="P974" s="56" t="s">
        <v>804</v>
      </c>
      <c r="Q974" s="59"/>
      <c r="R974" s="53" t="n">
        <f aca="false">YEAR(K974)</f>
        <v>2018</v>
      </c>
      <c r="S974" s="54" t="n">
        <f aca="false">IF($F974="CO",SUMIFS($M:$M,$A:$A,$A974)/COUNTIFS($A:$A,$A974,$F:$F,"CO"),0)</f>
        <v>0</v>
      </c>
    </row>
    <row r="975" customFormat="false" ht="52.9" hidden="false" customHeight="true" outlineLevel="0" collapsed="false">
      <c r="A975" s="66" t="s">
        <v>3645</v>
      </c>
      <c r="B975" s="64" t="n">
        <v>42591</v>
      </c>
      <c r="C975" s="98" t="s">
        <v>3646</v>
      </c>
      <c r="D975" s="53" t="s">
        <v>3647</v>
      </c>
      <c r="E975" s="53"/>
      <c r="F975" s="67" t="s">
        <v>24</v>
      </c>
      <c r="G975" s="53" t="s">
        <v>35</v>
      </c>
      <c r="H975" s="53" t="s">
        <v>229</v>
      </c>
      <c r="I975" s="84" t="s">
        <v>27</v>
      </c>
      <c r="J975" s="94" t="s">
        <v>158</v>
      </c>
      <c r="K975" s="64" t="n">
        <v>42604</v>
      </c>
      <c r="L975" s="64" t="n">
        <v>44430</v>
      </c>
      <c r="M975" s="88"/>
      <c r="N975" s="84" t="s">
        <v>47</v>
      </c>
      <c r="O975" s="59"/>
      <c r="P975" s="53" t="s">
        <v>30</v>
      </c>
      <c r="Q975" s="59"/>
      <c r="R975" s="66" t="n">
        <f aca="false">YEAR(K975)</f>
        <v>2016</v>
      </c>
      <c r="S975" s="124" t="n">
        <f aca="false">IF($F975="CO",SUMIFS($M:$M,$A:$A,$A975)/COUNTIFS($A:$A,$A975,$F:$F,"CO"),0)</f>
        <v>0</v>
      </c>
    </row>
    <row r="976" customFormat="false" ht="132" hidden="false" customHeight="true" outlineLevel="0" collapsed="false">
      <c r="A976" s="56" t="s">
        <v>3648</v>
      </c>
      <c r="B976" s="64" t="n">
        <v>43992</v>
      </c>
      <c r="C976" s="98" t="s">
        <v>3649</v>
      </c>
      <c r="D976" s="69" t="s">
        <v>3650</v>
      </c>
      <c r="E976" s="59"/>
      <c r="F976" s="69" t="s">
        <v>24</v>
      </c>
      <c r="G976" s="69" t="s">
        <v>549</v>
      </c>
      <c r="H976" s="69" t="s">
        <v>3651</v>
      </c>
      <c r="I976" s="69" t="s">
        <v>2485</v>
      </c>
      <c r="J976" s="83" t="s">
        <v>284</v>
      </c>
      <c r="K976" s="64" t="n">
        <v>44092</v>
      </c>
      <c r="L976" s="64" t="n">
        <v>45918</v>
      </c>
      <c r="M976" s="65"/>
      <c r="N976" s="87" t="s">
        <v>47</v>
      </c>
      <c r="O976" s="59"/>
      <c r="P976" s="69" t="s">
        <v>40</v>
      </c>
      <c r="Q976" s="59"/>
      <c r="R976" s="53" t="n">
        <f aca="false">YEAR(K976)</f>
        <v>2020</v>
      </c>
      <c r="S976" s="54" t="n">
        <f aca="false">IF($F976="CO",SUMIFS($M:$M,$A:$A,$A976)/COUNTIFS($A:$A,$A976,$F:$F,"CO"),0)</f>
        <v>0</v>
      </c>
    </row>
    <row r="977" customFormat="false" ht="51" hidden="false" customHeight="false" outlineLevel="0" collapsed="false">
      <c r="A977" s="56" t="s">
        <v>3652</v>
      </c>
      <c r="B977" s="64" t="n">
        <v>43714</v>
      </c>
      <c r="C977" s="79" t="s">
        <v>3653</v>
      </c>
      <c r="D977" s="120" t="s">
        <v>3654</v>
      </c>
      <c r="E977" s="59"/>
      <c r="F977" s="53" t="s">
        <v>24</v>
      </c>
      <c r="G977" s="53" t="s">
        <v>549</v>
      </c>
      <c r="H977" s="53" t="s">
        <v>3655</v>
      </c>
      <c r="I977" s="53" t="s">
        <v>27</v>
      </c>
      <c r="J977" s="121" t="s">
        <v>2165</v>
      </c>
      <c r="K977" s="64" t="n">
        <v>43719</v>
      </c>
      <c r="L977" s="64" t="n">
        <v>45546</v>
      </c>
      <c r="M977" s="65"/>
      <c r="N977" s="66" t="s">
        <v>47</v>
      </c>
      <c r="O977" s="53"/>
      <c r="P977" s="444" t="s">
        <v>97</v>
      </c>
      <c r="Q977" s="53"/>
      <c r="R977" s="53" t="n">
        <f aca="false">YEAR(K977)</f>
        <v>2019</v>
      </c>
      <c r="S977" s="54" t="n">
        <f aca="false">IF($F977="CO",SUMIFS($M:$M,$A:$A,$A977)/COUNTIFS($A:$A,$A977,$F:$F,"CO"),0)</f>
        <v>0</v>
      </c>
    </row>
    <row r="978" customFormat="false" ht="52.9" hidden="false" customHeight="true" outlineLevel="0" collapsed="false">
      <c r="A978" s="399" t="s">
        <v>3656</v>
      </c>
      <c r="B978" s="445" t="n">
        <v>43550</v>
      </c>
      <c r="C978" s="253" t="s">
        <v>3657</v>
      </c>
      <c r="D978" s="179" t="s">
        <v>3658</v>
      </c>
      <c r="E978" s="256"/>
      <c r="F978" s="399" t="s">
        <v>24</v>
      </c>
      <c r="G978" s="399" t="s">
        <v>59</v>
      </c>
      <c r="H978" s="445" t="s">
        <v>114</v>
      </c>
      <c r="I978" s="399" t="s">
        <v>61</v>
      </c>
      <c r="J978" s="253" t="s">
        <v>3659</v>
      </c>
      <c r="K978" s="445" t="n">
        <v>43563</v>
      </c>
      <c r="L978" s="445" t="n">
        <v>45390</v>
      </c>
      <c r="M978" s="446"/>
      <c r="N978" s="399" t="s">
        <v>47</v>
      </c>
      <c r="O978" s="447"/>
      <c r="P978" s="399" t="s">
        <v>97</v>
      </c>
      <c r="Q978" s="399"/>
      <c r="R978" s="252" t="n">
        <f aca="false">YEAR(K978)</f>
        <v>2019</v>
      </c>
      <c r="S978" s="398" t="n">
        <f aca="false">IF($F978="CO",SUMIFS($M:$M,$A:$A,$A978)/COUNTIFS($A:$A,$A978,$F:$F,"CO"),0)</f>
        <v>0</v>
      </c>
    </row>
    <row r="979" customFormat="false" ht="25.5" hidden="false" customHeight="false" outlineLevel="0" collapsed="false">
      <c r="A979" s="448" t="s">
        <v>3660</v>
      </c>
      <c r="B979" s="64" t="n">
        <v>43808</v>
      </c>
      <c r="C979" s="86" t="s">
        <v>3661</v>
      </c>
      <c r="D979" s="69" t="s">
        <v>3662</v>
      </c>
      <c r="E979" s="59"/>
      <c r="F979" s="69" t="s">
        <v>24</v>
      </c>
      <c r="G979" s="67" t="s">
        <v>35</v>
      </c>
      <c r="H979" s="67" t="s">
        <v>316</v>
      </c>
      <c r="I979" s="67" t="s">
        <v>27</v>
      </c>
      <c r="J979" s="123" t="s">
        <v>280</v>
      </c>
      <c r="K979" s="64" t="n">
        <v>43811</v>
      </c>
      <c r="L979" s="64" t="n">
        <v>45638</v>
      </c>
      <c r="M979" s="65"/>
      <c r="N979" s="56" t="s">
        <v>120</v>
      </c>
      <c r="O979" s="59"/>
      <c r="P979" s="69" t="s">
        <v>40</v>
      </c>
      <c r="Q979" s="59"/>
      <c r="R979" s="59"/>
      <c r="S979" s="449" t="n">
        <f aca="false">IF($F979="CO",SUMIFS($M:$M,$A:$A,$A979)/COUNTIFS($A:$A,$A979,$F:$F,"CO"),0)</f>
        <v>0</v>
      </c>
    </row>
    <row r="980" customFormat="false" ht="38.25" hidden="false" customHeight="false" outlineLevel="0" collapsed="false">
      <c r="A980" s="450" t="s">
        <v>3663</v>
      </c>
      <c r="B980" s="64" t="n">
        <v>42815</v>
      </c>
      <c r="C980" s="79" t="s">
        <v>3664</v>
      </c>
      <c r="D980" s="56" t="s">
        <v>3665</v>
      </c>
      <c r="E980" s="53"/>
      <c r="F980" s="84" t="s">
        <v>24</v>
      </c>
      <c r="G980" s="87" t="s">
        <v>82</v>
      </c>
      <c r="H980" s="87" t="s">
        <v>1358</v>
      </c>
      <c r="I980" s="84" t="s">
        <v>27</v>
      </c>
      <c r="J980" s="83" t="s">
        <v>46</v>
      </c>
      <c r="K980" s="64" t="n">
        <v>42821</v>
      </c>
      <c r="L980" s="64" t="n">
        <v>44647</v>
      </c>
      <c r="M980" s="88"/>
      <c r="N980" s="84" t="s">
        <v>47</v>
      </c>
      <c r="O980" s="59"/>
      <c r="P980" s="56" t="s">
        <v>40</v>
      </c>
      <c r="Q980" s="59"/>
      <c r="R980" s="53" t="n">
        <f aca="false">YEAR(K980)</f>
        <v>2017</v>
      </c>
      <c r="S980" s="449" t="n">
        <f aca="false">IF($F980="CO",SUMIFS($M:$M,$A:$A,$A980)/COUNTIFS($A:$A,$A980,$F:$F,"CO"),0)</f>
        <v>0</v>
      </c>
    </row>
    <row r="981" customFormat="false" ht="38.25" hidden="false" customHeight="false" outlineLevel="0" collapsed="false">
      <c r="A981" s="450" t="s">
        <v>3666</v>
      </c>
      <c r="B981" s="64" t="n">
        <v>44091</v>
      </c>
      <c r="C981" s="93" t="s">
        <v>3667</v>
      </c>
      <c r="D981" s="66" t="s">
        <v>3668</v>
      </c>
      <c r="E981" s="59"/>
      <c r="F981" s="69" t="s">
        <v>24</v>
      </c>
      <c r="G981" s="66" t="s">
        <v>35</v>
      </c>
      <c r="H981" s="81" t="s">
        <v>229</v>
      </c>
      <c r="I981" s="56" t="s">
        <v>27</v>
      </c>
      <c r="J981" s="83" t="s">
        <v>46</v>
      </c>
      <c r="K981" s="64" t="n">
        <v>44182</v>
      </c>
      <c r="L981" s="64" t="n">
        <v>46008</v>
      </c>
      <c r="M981" s="59"/>
      <c r="N981" s="56" t="s">
        <v>47</v>
      </c>
      <c r="O981" s="59"/>
      <c r="P981" s="69" t="s">
        <v>97</v>
      </c>
      <c r="Q981" s="59"/>
      <c r="R981" s="53" t="n">
        <f aca="false">YEAR(K981)</f>
        <v>2020</v>
      </c>
      <c r="S981" s="449" t="n">
        <f aca="false">IF($F981="CO",SUMIFS($M:$M,$A:$A,$A981)/COUNTIFS($A:$A,$A981,$F:$F,"CO"),0)</f>
        <v>0</v>
      </c>
      <c r="T981" s="308"/>
      <c r="U981" s="308"/>
      <c r="V981" s="308"/>
      <c r="W981" s="308"/>
      <c r="X981" s="308"/>
      <c r="Y981" s="308"/>
      <c r="Z981" s="308"/>
    </row>
    <row r="982" customFormat="false" ht="38.25" hidden="false" customHeight="false" outlineLevel="0" collapsed="false">
      <c r="A982" s="451" t="s">
        <v>3669</v>
      </c>
      <c r="B982" s="95" t="n">
        <v>42647</v>
      </c>
      <c r="C982" s="94" t="s">
        <v>3670</v>
      </c>
      <c r="D982" s="53" t="s">
        <v>3671</v>
      </c>
      <c r="E982" s="53"/>
      <c r="F982" s="67" t="s">
        <v>24</v>
      </c>
      <c r="G982" s="84" t="s">
        <v>73</v>
      </c>
      <c r="H982" s="95" t="s">
        <v>2290</v>
      </c>
      <c r="I982" s="67" t="s">
        <v>27</v>
      </c>
      <c r="J982" s="94" t="s">
        <v>154</v>
      </c>
      <c r="K982" s="95" t="n">
        <v>42665</v>
      </c>
      <c r="L982" s="95" t="n">
        <v>44491</v>
      </c>
      <c r="M982" s="163"/>
      <c r="N982" s="67" t="s">
        <v>47</v>
      </c>
      <c r="O982" s="95"/>
      <c r="P982" s="67" t="s">
        <v>30</v>
      </c>
      <c r="Q982" s="67"/>
      <c r="R982" s="53" t="n">
        <f aca="false">YEAR(K982)</f>
        <v>2016</v>
      </c>
      <c r="S982" s="449" t="n">
        <f aca="false">IF($F982="CO",SUMIFS($M:$M,$A:$A,$A982)/COUNTIFS($A:$A,$A982,$F:$F,"CO"),0)</f>
        <v>0</v>
      </c>
    </row>
    <row r="983" customFormat="false" ht="102" hidden="false" customHeight="false" outlineLevel="0" collapsed="false">
      <c r="A983" s="451" t="s">
        <v>3672</v>
      </c>
      <c r="B983" s="95" t="n">
        <v>43333</v>
      </c>
      <c r="C983" s="94" t="s">
        <v>3673</v>
      </c>
      <c r="D983" s="56" t="s">
        <v>3674</v>
      </c>
      <c r="E983" s="53"/>
      <c r="F983" s="67" t="s">
        <v>24</v>
      </c>
      <c r="G983" s="87" t="s">
        <v>59</v>
      </c>
      <c r="H983" s="95" t="s">
        <v>558</v>
      </c>
      <c r="I983" s="67" t="s">
        <v>27</v>
      </c>
      <c r="J983" s="94" t="s">
        <v>154</v>
      </c>
      <c r="K983" s="95" t="n">
        <v>43311</v>
      </c>
      <c r="L983" s="95" t="n">
        <v>45137</v>
      </c>
      <c r="M983" s="163"/>
      <c r="N983" s="67" t="s">
        <v>47</v>
      </c>
      <c r="O983" s="95"/>
      <c r="P983" s="67" t="s">
        <v>323</v>
      </c>
      <c r="Q983" s="67"/>
      <c r="R983" s="53" t="n">
        <f aca="false">YEAR(K983)</f>
        <v>2018</v>
      </c>
      <c r="S983" s="449" t="n">
        <f aca="false">IF($F983="CO",SUMIFS($M:$M,$A:$A,$A983)/COUNTIFS($A:$A,$A983,$F:$F,"CO"),0)</f>
        <v>0</v>
      </c>
    </row>
    <row r="984" customFormat="false" ht="25.5" hidden="false" customHeight="false" outlineLevel="0" collapsed="false">
      <c r="A984" s="448" t="s">
        <v>3675</v>
      </c>
      <c r="B984" s="64" t="n">
        <v>44159</v>
      </c>
      <c r="C984" s="98" t="s">
        <v>3676</v>
      </c>
      <c r="D984" s="69" t="s">
        <v>3677</v>
      </c>
      <c r="E984" s="59"/>
      <c r="F984" s="69" t="s">
        <v>24</v>
      </c>
      <c r="G984" s="66" t="s">
        <v>59</v>
      </c>
      <c r="H984" s="81" t="s">
        <v>542</v>
      </c>
      <c r="I984" s="56" t="s">
        <v>27</v>
      </c>
      <c r="J984" s="83" t="s">
        <v>46</v>
      </c>
      <c r="K984" s="69" t="s">
        <v>3091</v>
      </c>
      <c r="L984" s="64" t="n">
        <v>45985</v>
      </c>
      <c r="M984" s="65"/>
      <c r="N984" s="69" t="s">
        <v>47</v>
      </c>
      <c r="O984" s="59"/>
      <c r="P984" s="69" t="s">
        <v>30</v>
      </c>
      <c r="Q984" s="59"/>
      <c r="R984" s="53" t="n">
        <v>2018</v>
      </c>
      <c r="S984" s="449" t="n">
        <f aca="false">IF($F984="CO",SUMIFS($M:$M,$A:$A,$A984)/COUNTIFS($A:$A,$A984,$F:$F,"CO"),0)</f>
        <v>0</v>
      </c>
    </row>
    <row r="985" customFormat="false" ht="25.5" hidden="false" customHeight="false" outlineLevel="0" collapsed="false">
      <c r="A985" s="452" t="s">
        <v>3678</v>
      </c>
      <c r="B985" s="64" t="n">
        <v>44403</v>
      </c>
      <c r="C985" s="85" t="s">
        <v>3679</v>
      </c>
      <c r="D985" s="56" t="s">
        <v>3680</v>
      </c>
      <c r="E985" s="59"/>
      <c r="F985" s="60" t="s">
        <v>24</v>
      </c>
      <c r="G985" s="60" t="s">
        <v>59</v>
      </c>
      <c r="H985" s="56" t="s">
        <v>199</v>
      </c>
      <c r="I985" s="62" t="s">
        <v>27</v>
      </c>
      <c r="J985" s="68" t="s">
        <v>46</v>
      </c>
      <c r="K985" s="64" t="n">
        <v>44434</v>
      </c>
      <c r="L985" s="64" t="n">
        <v>46260</v>
      </c>
      <c r="M985" s="65"/>
      <c r="N985" s="69" t="s">
        <v>47</v>
      </c>
      <c r="O985" s="59"/>
      <c r="P985" s="60" t="s">
        <v>30</v>
      </c>
      <c r="Q985" s="59"/>
      <c r="R985" s="59"/>
      <c r="S985" s="453"/>
    </row>
    <row r="986" customFormat="false" ht="99.95" hidden="false" customHeight="true" outlineLevel="0" collapsed="false">
      <c r="A986" s="454" t="s">
        <v>3681</v>
      </c>
      <c r="B986" s="71" t="n">
        <v>44476</v>
      </c>
      <c r="C986" s="100" t="s">
        <v>3682</v>
      </c>
      <c r="D986" s="69" t="s">
        <v>3683</v>
      </c>
      <c r="E986" s="73"/>
      <c r="F986" s="69" t="s">
        <v>24</v>
      </c>
      <c r="G986" s="69" t="s">
        <v>73</v>
      </c>
      <c r="H986" s="69" t="s">
        <v>808</v>
      </c>
      <c r="I986" s="62" t="s">
        <v>27</v>
      </c>
      <c r="J986" s="183" t="s">
        <v>46</v>
      </c>
      <c r="K986" s="71" t="n">
        <v>44512</v>
      </c>
      <c r="L986" s="71" t="n">
        <v>46338</v>
      </c>
      <c r="M986" s="75"/>
      <c r="N986" s="153" t="s">
        <v>47</v>
      </c>
      <c r="O986" s="73"/>
      <c r="P986" s="69" t="s">
        <v>40</v>
      </c>
      <c r="Q986" s="73"/>
      <c r="R986" s="73"/>
      <c r="S986" s="455"/>
    </row>
    <row r="987" customFormat="false" ht="57.75" hidden="false" customHeight="true" outlineLevel="0" collapsed="false">
      <c r="A987" s="448" t="s">
        <v>1575</v>
      </c>
      <c r="B987" s="64" t="n">
        <v>43714</v>
      </c>
      <c r="C987" s="79" t="s">
        <v>3684</v>
      </c>
      <c r="D987" s="56" t="s">
        <v>426</v>
      </c>
      <c r="E987" s="59"/>
      <c r="F987" s="53" t="s">
        <v>24</v>
      </c>
      <c r="G987" s="53" t="s">
        <v>35</v>
      </c>
      <c r="H987" s="53" t="s">
        <v>3685</v>
      </c>
      <c r="I987" s="53" t="s">
        <v>27</v>
      </c>
      <c r="J987" s="121" t="s">
        <v>158</v>
      </c>
      <c r="K987" s="64" t="n">
        <v>43714</v>
      </c>
      <c r="L987" s="64" t="n">
        <v>45541</v>
      </c>
      <c r="M987" s="65"/>
      <c r="N987" s="66" t="s">
        <v>47</v>
      </c>
      <c r="O987" s="53"/>
      <c r="P987" s="53" t="s">
        <v>40</v>
      </c>
      <c r="Q987" s="53"/>
      <c r="R987" s="53" t="n">
        <v>2019</v>
      </c>
      <c r="S987" s="449" t="n">
        <f aca="false">IF($F987="CO",SUMIFS($M:$M,$A:$A,$A987)/COUNTIFS($A:$A,$A987,$F:$F,"CO"),0)</f>
        <v>0</v>
      </c>
    </row>
    <row r="988" customFormat="false" ht="25.5" hidden="false" customHeight="false" outlineLevel="0" collapsed="false">
      <c r="A988" s="456" t="s">
        <v>3686</v>
      </c>
      <c r="B988" s="64" t="n">
        <v>43760</v>
      </c>
      <c r="C988" s="98" t="s">
        <v>3687</v>
      </c>
      <c r="D988" s="53" t="s">
        <v>3688</v>
      </c>
      <c r="E988" s="59"/>
      <c r="F988" s="53" t="s">
        <v>24</v>
      </c>
      <c r="G988" s="53" t="s">
        <v>73</v>
      </c>
      <c r="H988" s="53" t="s">
        <v>1146</v>
      </c>
      <c r="I988" s="53" t="s">
        <v>27</v>
      </c>
      <c r="J988" s="121" t="s">
        <v>3689</v>
      </c>
      <c r="K988" s="64" t="n">
        <v>43777</v>
      </c>
      <c r="L988" s="64" t="n">
        <v>45604</v>
      </c>
      <c r="M988" s="65"/>
      <c r="N988" s="66" t="s">
        <v>47</v>
      </c>
      <c r="O988" s="59"/>
      <c r="P988" s="53" t="s">
        <v>232</v>
      </c>
      <c r="Q988" s="53" t="s">
        <v>233</v>
      </c>
      <c r="R988" s="53" t="n">
        <v>2018</v>
      </c>
      <c r="S988" s="449" t="n">
        <f aca="false">IF($F988="CO",SUMIFS($M:$M,$A:$A,$A988)/COUNTIFS($A:$A,$A988,$F:$F,"CO"),0)</f>
        <v>0</v>
      </c>
    </row>
    <row r="989" customFormat="false" ht="165.6" hidden="false" customHeight="true" outlineLevel="0" collapsed="false">
      <c r="A989" s="448" t="s">
        <v>3690</v>
      </c>
      <c r="B989" s="64" t="n">
        <v>43383</v>
      </c>
      <c r="C989" s="86" t="s">
        <v>3691</v>
      </c>
      <c r="D989" s="59"/>
      <c r="E989" s="53"/>
      <c r="F989" s="56" t="s">
        <v>24</v>
      </c>
      <c r="G989" s="53" t="s">
        <v>59</v>
      </c>
      <c r="H989" s="87" t="s">
        <v>3692</v>
      </c>
      <c r="I989" s="56" t="s">
        <v>1881</v>
      </c>
      <c r="J989" s="79" t="s">
        <v>3693</v>
      </c>
      <c r="K989" s="64" t="n">
        <v>43703</v>
      </c>
      <c r="L989" s="64" t="n">
        <v>44434</v>
      </c>
      <c r="M989" s="88"/>
      <c r="N989" s="87" t="s">
        <v>3694</v>
      </c>
      <c r="O989" s="59"/>
      <c r="P989" s="56" t="s">
        <v>804</v>
      </c>
      <c r="Q989" s="59"/>
      <c r="R989" s="66" t="n">
        <f aca="false">YEAR(K989)</f>
        <v>2019</v>
      </c>
      <c r="S989" s="449" t="n">
        <f aca="false">IF($F989="CO",SUMIFS($M:$M,$A:$A,$A989)/COUNTIFS($A:$A,$A989,$F:$F,"CO"),0)</f>
        <v>0</v>
      </c>
    </row>
    <row r="990" customFormat="false" ht="25.5" hidden="false" customHeight="false" outlineLevel="0" collapsed="false">
      <c r="A990" s="457" t="s">
        <v>3695</v>
      </c>
      <c r="B990" s="250" t="n">
        <v>43718</v>
      </c>
      <c r="C990" s="458" t="s">
        <v>3696</v>
      </c>
      <c r="D990" s="179" t="s">
        <v>2946</v>
      </c>
      <c r="E990" s="256"/>
      <c r="F990" s="252" t="s">
        <v>24</v>
      </c>
      <c r="G990" s="252" t="s">
        <v>59</v>
      </c>
      <c r="H990" s="397" t="s">
        <v>114</v>
      </c>
      <c r="I990" s="252" t="s">
        <v>27</v>
      </c>
      <c r="J990" s="459" t="s">
        <v>564</v>
      </c>
      <c r="K990" s="250" t="n">
        <v>43734</v>
      </c>
      <c r="L990" s="250" t="n">
        <v>45561</v>
      </c>
      <c r="M990" s="358"/>
      <c r="N990" s="356" t="s">
        <v>114</v>
      </c>
      <c r="O990" s="256"/>
      <c r="P990" s="252" t="s">
        <v>30</v>
      </c>
      <c r="Q990" s="252"/>
      <c r="R990" s="252" t="n">
        <v>2019</v>
      </c>
      <c r="S990" s="460"/>
    </row>
    <row r="991" customFormat="false" ht="51.75" hidden="false" customHeight="false" outlineLevel="0" collapsed="false">
      <c r="A991" s="461" t="s">
        <v>3697</v>
      </c>
      <c r="B991" s="462" t="n">
        <v>42696</v>
      </c>
      <c r="C991" s="463" t="s">
        <v>3698</v>
      </c>
      <c r="D991" s="464" t="s">
        <v>3699</v>
      </c>
      <c r="E991" s="465"/>
      <c r="F991" s="464" t="s">
        <v>24</v>
      </c>
      <c r="G991" s="464" t="s">
        <v>35</v>
      </c>
      <c r="H991" s="466" t="s">
        <v>892</v>
      </c>
      <c r="I991" s="464" t="s">
        <v>27</v>
      </c>
      <c r="J991" s="467" t="s">
        <v>3700</v>
      </c>
      <c r="K991" s="462" t="n">
        <v>42726</v>
      </c>
      <c r="L991" s="462" t="n">
        <v>44552</v>
      </c>
      <c r="M991" s="468"/>
      <c r="N991" s="466" t="s">
        <v>47</v>
      </c>
      <c r="O991" s="469"/>
      <c r="P991" s="464" t="s">
        <v>30</v>
      </c>
      <c r="Q991" s="469"/>
      <c r="R991" s="465" t="n">
        <v>2019</v>
      </c>
      <c r="S991" s="470"/>
    </row>
    <row r="992" customFormat="false" ht="38.25" hidden="false" customHeight="false" outlineLevel="0" collapsed="false">
      <c r="A992" s="417" t="s">
        <v>3701</v>
      </c>
      <c r="B992" s="471" t="n">
        <v>44231</v>
      </c>
      <c r="C992" s="472" t="s">
        <v>3702</v>
      </c>
      <c r="D992" s="422" t="s">
        <v>3703</v>
      </c>
      <c r="E992" s="176"/>
      <c r="F992" s="422" t="s">
        <v>24</v>
      </c>
      <c r="G992" s="473" t="s">
        <v>35</v>
      </c>
      <c r="H992" s="474" t="s">
        <v>316</v>
      </c>
      <c r="I992" s="327" t="s">
        <v>27</v>
      </c>
      <c r="J992" s="475" t="s">
        <v>46</v>
      </c>
      <c r="K992" s="471" t="n">
        <v>44244</v>
      </c>
      <c r="L992" s="471" t="n">
        <v>46070</v>
      </c>
      <c r="M992" s="476"/>
      <c r="N992" s="477" t="s">
        <v>47</v>
      </c>
      <c r="O992" s="176"/>
      <c r="P992" s="422" t="s">
        <v>97</v>
      </c>
      <c r="Q992" s="176"/>
      <c r="R992" s="478" t="n">
        <f aca="false">YEAR(K992)</f>
        <v>2021</v>
      </c>
      <c r="S992" s="479" t="n">
        <f aca="false">IF($F992="CO",SUMIFS($M:$M,$A:$A,$A992)/COUNTIFS($A:$A,$A992,$F:$F,"CO"),0)</f>
        <v>0</v>
      </c>
    </row>
    <row r="993" customFormat="false" ht="38.25" hidden="false" customHeight="false" outlineLevel="0" collapsed="false">
      <c r="A993" s="327" t="s">
        <v>3704</v>
      </c>
      <c r="B993" s="471" t="n">
        <v>43433</v>
      </c>
      <c r="C993" s="480" t="s">
        <v>3705</v>
      </c>
      <c r="D993" s="327" t="s">
        <v>3706</v>
      </c>
      <c r="E993" s="177"/>
      <c r="F993" s="327" t="s">
        <v>24</v>
      </c>
      <c r="G993" s="327" t="s">
        <v>101</v>
      </c>
      <c r="H993" s="327" t="s">
        <v>3707</v>
      </c>
      <c r="I993" s="327" t="s">
        <v>27</v>
      </c>
      <c r="J993" s="481" t="s">
        <v>68</v>
      </c>
      <c r="K993" s="471" t="n">
        <v>43454</v>
      </c>
      <c r="L993" s="471" t="n">
        <v>45280</v>
      </c>
      <c r="M993" s="482"/>
      <c r="N993" s="327" t="s">
        <v>47</v>
      </c>
      <c r="O993" s="176"/>
      <c r="P993" s="327" t="s">
        <v>40</v>
      </c>
      <c r="Q993" s="176"/>
      <c r="R993" s="478" t="n">
        <v>2019</v>
      </c>
      <c r="S993" s="176"/>
    </row>
    <row r="994" customFormat="false" ht="38.25" hidden="false" customHeight="false" outlineLevel="0" collapsed="false">
      <c r="A994" s="483" t="s">
        <v>3708</v>
      </c>
      <c r="B994" s="471" t="n">
        <v>43397</v>
      </c>
      <c r="C994" s="484" t="s">
        <v>3709</v>
      </c>
      <c r="D994" s="327"/>
      <c r="E994" s="177"/>
      <c r="F994" s="327" t="s">
        <v>24</v>
      </c>
      <c r="G994" s="327" t="s">
        <v>73</v>
      </c>
      <c r="H994" s="485" t="s">
        <v>3710</v>
      </c>
      <c r="I994" s="485" t="s">
        <v>90</v>
      </c>
      <c r="J994" s="486" t="s">
        <v>148</v>
      </c>
      <c r="K994" s="471" t="n">
        <v>43595</v>
      </c>
      <c r="L994" s="471" t="n">
        <v>45422</v>
      </c>
      <c r="M994" s="482"/>
      <c r="N994" s="485" t="s">
        <v>3711</v>
      </c>
      <c r="O994" s="176"/>
      <c r="P994" s="327" t="s">
        <v>3712</v>
      </c>
      <c r="Q994" s="176"/>
      <c r="R994" s="478" t="n">
        <f aca="false">YEAR(K994)</f>
        <v>2019</v>
      </c>
      <c r="S994" s="178" t="n">
        <f aca="false">IF($F994="CO",SUMIFS($M:$M,$A:$A,$A994)/COUNTIFS($A:$A,$A994,$F:$F,"CO"),0)</f>
        <v>0</v>
      </c>
    </row>
    <row r="995" customFormat="false" ht="38.25" hidden="false" customHeight="false" outlineLevel="0" collapsed="false">
      <c r="A995" s="67" t="s">
        <v>3713</v>
      </c>
      <c r="B995" s="64" t="n">
        <v>43299</v>
      </c>
      <c r="C995" s="98" t="s">
        <v>3714</v>
      </c>
      <c r="D995" s="53" t="s">
        <v>3715</v>
      </c>
      <c r="E995" s="53"/>
      <c r="F995" s="67" t="s">
        <v>24</v>
      </c>
      <c r="G995" s="84" t="s">
        <v>44</v>
      </c>
      <c r="H995" s="95" t="s">
        <v>1130</v>
      </c>
      <c r="I995" s="56" t="s">
        <v>27</v>
      </c>
      <c r="J995" s="94" t="s">
        <v>128</v>
      </c>
      <c r="K995" s="64" t="n">
        <v>43336</v>
      </c>
      <c r="L995" s="64" t="n">
        <v>45162</v>
      </c>
      <c r="M995" s="65"/>
      <c r="N995" s="87" t="s">
        <v>47</v>
      </c>
      <c r="O995" s="53"/>
      <c r="P995" s="81" t="s">
        <v>323</v>
      </c>
      <c r="Q995" s="53"/>
      <c r="R995" s="48" t="n">
        <f aca="false">YEAR(K995)</f>
        <v>2018</v>
      </c>
      <c r="S995" s="102" t="n">
        <f aca="false">IF($F995="CO",SUMIFS($M:$M,$A:$A,$A995)/COUNTIFS($A:$A,$A995,$F:$F,"CO"),0)</f>
        <v>0</v>
      </c>
    </row>
    <row r="996" customFormat="false" ht="51" hidden="false" customHeight="false" outlineLevel="0" collapsed="false">
      <c r="A996" s="327" t="s">
        <v>3716</v>
      </c>
      <c r="B996" s="471" t="n">
        <v>43661</v>
      </c>
      <c r="C996" s="480" t="s">
        <v>3717</v>
      </c>
      <c r="D996" s="327" t="s">
        <v>3718</v>
      </c>
      <c r="E996" s="177"/>
      <c r="F996" s="327" t="s">
        <v>24</v>
      </c>
      <c r="G996" s="327" t="s">
        <v>3719</v>
      </c>
      <c r="H996" s="485" t="s">
        <v>1711</v>
      </c>
      <c r="I996" s="327" t="s">
        <v>84</v>
      </c>
      <c r="J996" s="486" t="s">
        <v>504</v>
      </c>
      <c r="K996" s="471" t="n">
        <v>43672</v>
      </c>
      <c r="L996" s="471" t="n">
        <v>45499</v>
      </c>
      <c r="M996" s="482"/>
      <c r="N996" s="327" t="s">
        <v>120</v>
      </c>
      <c r="O996" s="176"/>
      <c r="P996" s="327" t="s">
        <v>121</v>
      </c>
      <c r="Q996" s="176"/>
      <c r="R996" s="176"/>
      <c r="S996" s="176"/>
    </row>
    <row r="997" customFormat="false" ht="89.25" hidden="false" customHeight="false" outlineLevel="0" collapsed="false">
      <c r="A997" s="422" t="s">
        <v>3720</v>
      </c>
      <c r="B997" s="471" t="n">
        <v>42942</v>
      </c>
      <c r="C997" s="480" t="s">
        <v>3721</v>
      </c>
      <c r="D997" s="327" t="s">
        <v>3722</v>
      </c>
      <c r="E997" s="177"/>
      <c r="F997" s="327" t="s">
        <v>24</v>
      </c>
      <c r="G997" s="177" t="s">
        <v>35</v>
      </c>
      <c r="H997" s="327" t="s">
        <v>240</v>
      </c>
      <c r="I997" s="177" t="s">
        <v>27</v>
      </c>
      <c r="J997" s="487" t="s">
        <v>68</v>
      </c>
      <c r="K997" s="471" t="n">
        <v>42954</v>
      </c>
      <c r="L997" s="471" t="n">
        <v>44780</v>
      </c>
      <c r="M997" s="476"/>
      <c r="N997" s="485" t="s">
        <v>47</v>
      </c>
      <c r="O997" s="177"/>
      <c r="P997" s="327" t="s">
        <v>40</v>
      </c>
      <c r="Q997" s="177"/>
      <c r="R997" s="177" t="n">
        <v>2019</v>
      </c>
      <c r="S997" s="176"/>
    </row>
    <row r="998" customFormat="false" ht="89.25" hidden="false" customHeight="false" outlineLevel="0" collapsed="false">
      <c r="A998" s="69" t="s">
        <v>3723</v>
      </c>
      <c r="B998" s="64" t="n">
        <v>42907</v>
      </c>
      <c r="C998" s="86" t="s">
        <v>3724</v>
      </c>
      <c r="D998" s="56" t="s">
        <v>3725</v>
      </c>
      <c r="E998" s="53"/>
      <c r="F998" s="56" t="s">
        <v>24</v>
      </c>
      <c r="G998" s="87" t="s">
        <v>82</v>
      </c>
      <c r="H998" s="87" t="s">
        <v>3726</v>
      </c>
      <c r="I998" s="53" t="s">
        <v>27</v>
      </c>
      <c r="J998" s="83" t="s">
        <v>46</v>
      </c>
      <c r="K998" s="64" t="n">
        <v>42926</v>
      </c>
      <c r="L998" s="64" t="n">
        <v>44752</v>
      </c>
      <c r="M998" s="65"/>
      <c r="N998" s="87" t="s">
        <v>47</v>
      </c>
      <c r="O998" s="53"/>
      <c r="P998" s="56" t="s">
        <v>40</v>
      </c>
      <c r="Q998" s="53"/>
      <c r="R998" s="53" t="n">
        <f aca="false">YEAR(K998)</f>
        <v>2017</v>
      </c>
      <c r="S998" s="54" t="n">
        <f aca="false">IF($F998="CO",SUMIFS($M:$M,$A:$A,$A998)/COUNTIFS($A:$A,$A998,$F:$F,"CO"),0)</f>
        <v>0</v>
      </c>
    </row>
    <row r="999" customFormat="false" ht="38.25" hidden="false" customHeight="false" outlineLevel="0" collapsed="false">
      <c r="A999" s="67" t="s">
        <v>3727</v>
      </c>
      <c r="B999" s="95" t="n">
        <v>42304</v>
      </c>
      <c r="C999" s="94" t="s">
        <v>3728</v>
      </c>
      <c r="D999" s="53" t="s">
        <v>3729</v>
      </c>
      <c r="E999" s="56"/>
      <c r="F999" s="67" t="s">
        <v>24</v>
      </c>
      <c r="G999" s="67" t="s">
        <v>35</v>
      </c>
      <c r="H999" s="95" t="s">
        <v>340</v>
      </c>
      <c r="I999" s="95" t="s">
        <v>27</v>
      </c>
      <c r="J999" s="94" t="s">
        <v>230</v>
      </c>
      <c r="K999" s="95" t="n">
        <v>42314</v>
      </c>
      <c r="L999" s="95" t="n">
        <v>44141</v>
      </c>
      <c r="M999" s="96"/>
      <c r="N999" s="67" t="s">
        <v>47</v>
      </c>
      <c r="O999" s="97"/>
      <c r="P999" s="67" t="s">
        <v>97</v>
      </c>
      <c r="Q999" s="67"/>
      <c r="R999" s="53"/>
      <c r="S999" s="53"/>
    </row>
    <row r="1000" customFormat="false" ht="89.25" hidden="false" customHeight="false" outlineLevel="0" collapsed="false">
      <c r="A1000" s="488" t="s">
        <v>3730</v>
      </c>
      <c r="B1000" s="489" t="n">
        <v>44425</v>
      </c>
      <c r="C1000" s="490" t="s">
        <v>3728</v>
      </c>
      <c r="D1000" s="422" t="s">
        <v>3729</v>
      </c>
      <c r="E1000" s="491"/>
      <c r="F1000" s="422" t="s">
        <v>24</v>
      </c>
      <c r="G1000" s="422" t="s">
        <v>35</v>
      </c>
      <c r="H1000" s="492" t="s">
        <v>316</v>
      </c>
      <c r="I1000" s="493" t="s">
        <v>27</v>
      </c>
      <c r="J1000" s="494" t="s">
        <v>46</v>
      </c>
      <c r="K1000" s="489" t="n">
        <v>44491</v>
      </c>
      <c r="L1000" s="489" t="n">
        <v>46317</v>
      </c>
      <c r="M1000" s="495"/>
      <c r="N1000" s="496" t="s">
        <v>47</v>
      </c>
      <c r="O1000" s="491"/>
      <c r="P1000" s="422" t="s">
        <v>97</v>
      </c>
      <c r="Q1000" s="491"/>
      <c r="R1000" s="491"/>
      <c r="S1000" s="491"/>
    </row>
    <row r="1001" customFormat="false" ht="78" hidden="false" customHeight="true" outlineLevel="0" collapsed="false">
      <c r="A1001" s="478" t="s">
        <v>3731</v>
      </c>
      <c r="B1001" s="471" t="n">
        <v>42552</v>
      </c>
      <c r="C1001" s="497" t="s">
        <v>3732</v>
      </c>
      <c r="D1001" s="177" t="s">
        <v>3733</v>
      </c>
      <c r="E1001" s="177"/>
      <c r="F1001" s="492" t="s">
        <v>24</v>
      </c>
      <c r="G1001" s="177" t="s">
        <v>59</v>
      </c>
      <c r="H1001" s="477" t="s">
        <v>685</v>
      </c>
      <c r="I1001" s="492" t="s">
        <v>27</v>
      </c>
      <c r="J1001" s="487" t="s">
        <v>158</v>
      </c>
      <c r="K1001" s="471" t="n">
        <v>42571</v>
      </c>
      <c r="L1001" s="471" t="n">
        <v>44397</v>
      </c>
      <c r="M1001" s="482"/>
      <c r="N1001" s="492" t="s">
        <v>47</v>
      </c>
      <c r="O1001" s="176"/>
      <c r="P1001" s="177" t="s">
        <v>30</v>
      </c>
      <c r="Q1001" s="176"/>
      <c r="R1001" s="176"/>
      <c r="S1001" s="176"/>
    </row>
    <row r="1002" customFormat="false" ht="38.25" hidden="false" customHeight="true" outlineLevel="0" collapsed="false">
      <c r="A1002" s="327" t="s">
        <v>3734</v>
      </c>
      <c r="B1002" s="471" t="n">
        <v>44049</v>
      </c>
      <c r="C1002" s="497" t="s">
        <v>3735</v>
      </c>
      <c r="D1002" s="422" t="s">
        <v>3736</v>
      </c>
      <c r="E1002" s="176"/>
      <c r="F1002" s="422" t="s">
        <v>24</v>
      </c>
      <c r="G1002" s="422" t="s">
        <v>101</v>
      </c>
      <c r="H1002" s="492" t="s">
        <v>959</v>
      </c>
      <c r="I1002" s="422" t="s">
        <v>27</v>
      </c>
      <c r="J1002" s="498" t="s">
        <v>276</v>
      </c>
      <c r="K1002" s="471" t="n">
        <v>44112</v>
      </c>
      <c r="L1002" s="471" t="n">
        <v>45938</v>
      </c>
      <c r="M1002" s="476"/>
      <c r="N1002" s="485" t="s">
        <v>47</v>
      </c>
      <c r="O1002" s="176"/>
      <c r="P1002" s="422" t="s">
        <v>40</v>
      </c>
      <c r="Q1002" s="176"/>
      <c r="R1002" s="499" t="n">
        <f aca="false">YEAR(K1002)</f>
        <v>2020</v>
      </c>
      <c r="S1002" s="500" t="n">
        <f aca="false">IF($F1002="CO",SUMIFS($M:$M,$A:$A,$A1002)/COUNTIFS($A:$A,$A1002,$F:$F,"CO"),0)</f>
        <v>0</v>
      </c>
    </row>
    <row r="1003" customFormat="false" ht="51" hidden="false" customHeight="false" outlineLevel="0" collapsed="false">
      <c r="A1003" s="327" t="s">
        <v>3737</v>
      </c>
      <c r="B1003" s="471" t="n">
        <v>42948</v>
      </c>
      <c r="C1003" s="480" t="s">
        <v>3738</v>
      </c>
      <c r="D1003" s="327" t="s">
        <v>3739</v>
      </c>
      <c r="E1003" s="177"/>
      <c r="F1003" s="327" t="s">
        <v>24</v>
      </c>
      <c r="G1003" s="177" t="s">
        <v>35</v>
      </c>
      <c r="H1003" s="327" t="s">
        <v>288</v>
      </c>
      <c r="I1003" s="177" t="s">
        <v>27</v>
      </c>
      <c r="J1003" s="487" t="s">
        <v>68</v>
      </c>
      <c r="K1003" s="471" t="n">
        <v>42958</v>
      </c>
      <c r="L1003" s="471" t="n">
        <v>44784</v>
      </c>
      <c r="M1003" s="482"/>
      <c r="N1003" s="485" t="s">
        <v>47</v>
      </c>
      <c r="O1003" s="176"/>
      <c r="P1003" s="327" t="s">
        <v>110</v>
      </c>
      <c r="Q1003" s="176"/>
      <c r="R1003" s="478" t="n">
        <f aca="false">YEAR(K1003)</f>
        <v>2017</v>
      </c>
      <c r="S1003" s="479" t="n">
        <f aca="false">IF($F1003="CO",SUMIFS($M:$M,$A:$A,$A1003)/COUNTIFS($A:$A,$A1003,$F:$F,"CO"),0)</f>
        <v>0</v>
      </c>
    </row>
    <row r="1004" customFormat="false" ht="51" hidden="false" customHeight="false" outlineLevel="0" collapsed="false">
      <c r="A1004" s="501" t="s">
        <v>3740</v>
      </c>
      <c r="B1004" s="502" t="n">
        <v>42870</v>
      </c>
      <c r="C1004" s="503" t="s">
        <v>3741</v>
      </c>
      <c r="D1004" s="501" t="s">
        <v>3742</v>
      </c>
      <c r="E1004" s="501"/>
      <c r="F1004" s="327" t="s">
        <v>24</v>
      </c>
      <c r="G1004" s="501" t="s">
        <v>59</v>
      </c>
      <c r="H1004" s="501" t="s">
        <v>114</v>
      </c>
      <c r="I1004" s="501" t="s">
        <v>27</v>
      </c>
      <c r="J1004" s="504" t="s">
        <v>46</v>
      </c>
      <c r="K1004" s="502" t="n">
        <v>42884</v>
      </c>
      <c r="L1004" s="502" t="n">
        <v>44710</v>
      </c>
      <c r="M1004" s="505"/>
      <c r="N1004" s="501" t="s">
        <v>47</v>
      </c>
      <c r="O1004" s="506"/>
      <c r="P1004" s="492" t="s">
        <v>40</v>
      </c>
      <c r="Q1004" s="492"/>
      <c r="R1004" s="177" t="n">
        <f aca="false">YEAR(K1004)</f>
        <v>2017</v>
      </c>
      <c r="S1004" s="178" t="n">
        <f aca="false">IF($F1004="CO",SUMIFS($M:$M,$A:$A,$A1004)/COUNTIFS($A:$A,$A1004,$F:$F,"CO"),0)</f>
        <v>0</v>
      </c>
    </row>
    <row r="1005" customFormat="false" ht="38.25" hidden="false" customHeight="false" outlineLevel="0" collapsed="false">
      <c r="A1005" s="112" t="s">
        <v>3743</v>
      </c>
      <c r="B1005" s="113" t="n">
        <v>43803</v>
      </c>
      <c r="C1005" s="114" t="s">
        <v>3744</v>
      </c>
      <c r="D1005" s="112" t="s">
        <v>3745</v>
      </c>
      <c r="E1005" s="59"/>
      <c r="F1005" s="112" t="s">
        <v>3746</v>
      </c>
      <c r="G1005" s="112" t="s">
        <v>35</v>
      </c>
      <c r="H1005" s="112" t="s">
        <v>441</v>
      </c>
      <c r="I1005" s="112" t="s">
        <v>27</v>
      </c>
      <c r="J1005" s="104" t="s">
        <v>46</v>
      </c>
      <c r="K1005" s="64" t="n">
        <v>43822</v>
      </c>
      <c r="L1005" s="64" t="n">
        <v>44918</v>
      </c>
      <c r="M1005" s="65"/>
      <c r="N1005" s="112" t="s">
        <v>231</v>
      </c>
      <c r="O1005" s="59"/>
      <c r="P1005" s="112" t="s">
        <v>232</v>
      </c>
      <c r="Q1005" s="53"/>
      <c r="R1005" s="177" t="n">
        <f aca="false">YEAR(K1005)</f>
        <v>2019</v>
      </c>
      <c r="S1005" s="54" t="n">
        <f aca="false">IF($F1005="CO",SUMIFS($M:$M,$A:$A,$A1005)/COUNTIFS($A:$A,$A1005,$F:$F,"CO"),0)</f>
        <v>0</v>
      </c>
    </row>
    <row r="1006" customFormat="false" ht="63.75" hidden="false" customHeight="false" outlineLevel="0" collapsed="false">
      <c r="A1006" s="507" t="s">
        <v>3747</v>
      </c>
      <c r="B1006" s="508" t="n">
        <v>41320</v>
      </c>
      <c r="C1006" s="509" t="s">
        <v>3748</v>
      </c>
      <c r="D1006" s="510" t="s">
        <v>3749</v>
      </c>
      <c r="E1006" s="510" t="s">
        <v>3750</v>
      </c>
      <c r="F1006" s="508" t="s">
        <v>24</v>
      </c>
      <c r="G1006" s="511" t="s">
        <v>35</v>
      </c>
      <c r="H1006" s="508" t="s">
        <v>3475</v>
      </c>
      <c r="I1006" s="508" t="s">
        <v>996</v>
      </c>
      <c r="J1006" s="512" t="s">
        <v>3751</v>
      </c>
      <c r="K1006" s="508" t="n">
        <v>41530</v>
      </c>
      <c r="L1006" s="508" t="n">
        <v>41925</v>
      </c>
      <c r="M1006" s="513" t="n">
        <v>483273.14</v>
      </c>
      <c r="N1006" s="49" t="s">
        <v>3752</v>
      </c>
      <c r="O1006" s="508"/>
      <c r="P1006" s="507" t="s">
        <v>221</v>
      </c>
      <c r="Q1006" s="507"/>
      <c r="R1006" s="514"/>
      <c r="S1006" s="176"/>
    </row>
    <row r="1007" customFormat="false" ht="38.25" hidden="false" customHeight="false" outlineLevel="0" collapsed="false">
      <c r="A1007" s="49" t="s">
        <v>3747</v>
      </c>
      <c r="B1007" s="188" t="n">
        <v>41320</v>
      </c>
      <c r="C1007" s="189" t="s">
        <v>3748</v>
      </c>
      <c r="D1007" s="266" t="s">
        <v>3749</v>
      </c>
      <c r="E1007" s="266" t="s">
        <v>3750</v>
      </c>
      <c r="F1007" s="188" t="s">
        <v>518</v>
      </c>
      <c r="G1007" s="266" t="s">
        <v>35</v>
      </c>
      <c r="H1007" s="188" t="s">
        <v>3475</v>
      </c>
      <c r="I1007" s="188" t="s">
        <v>996</v>
      </c>
      <c r="J1007" s="189" t="s">
        <v>3753</v>
      </c>
      <c r="K1007" s="188" t="n">
        <v>41576</v>
      </c>
      <c r="L1007" s="188" t="n">
        <v>41925</v>
      </c>
      <c r="M1007" s="190"/>
      <c r="N1007" s="49" t="s">
        <v>3752</v>
      </c>
      <c r="O1007" s="188"/>
      <c r="P1007" s="49" t="s">
        <v>221</v>
      </c>
      <c r="Q1007" s="49"/>
      <c r="R1007" s="53"/>
      <c r="S1007" s="178" t="n">
        <f aca="false">IF($F1007="CO",SUMIFS($M:$M,$A:$A,$A1007)/COUNTIFS($A:$A,$A1007,$F:$F,"CO"),0)</f>
        <v>0</v>
      </c>
    </row>
    <row r="1008" customFormat="false" ht="89.25" hidden="false" customHeight="false" outlineLevel="0" collapsed="false">
      <c r="A1008" s="49" t="s">
        <v>3747</v>
      </c>
      <c r="B1008" s="188" t="n">
        <v>41320</v>
      </c>
      <c r="C1008" s="189" t="s">
        <v>3748</v>
      </c>
      <c r="D1008" s="266" t="s">
        <v>3749</v>
      </c>
      <c r="E1008" s="266" t="s">
        <v>3750</v>
      </c>
      <c r="F1008" s="188" t="s">
        <v>519</v>
      </c>
      <c r="G1008" s="266" t="s">
        <v>35</v>
      </c>
      <c r="H1008" s="188" t="s">
        <v>3475</v>
      </c>
      <c r="I1008" s="188" t="s">
        <v>996</v>
      </c>
      <c r="J1008" s="189" t="s">
        <v>3754</v>
      </c>
      <c r="K1008" s="515" t="n">
        <v>41870</v>
      </c>
      <c r="L1008" s="515" t="n">
        <v>42105</v>
      </c>
      <c r="M1008" s="516"/>
      <c r="N1008" s="517" t="s">
        <v>3752</v>
      </c>
      <c r="O1008" s="515"/>
      <c r="P1008" s="49" t="s">
        <v>221</v>
      </c>
      <c r="Q1008" s="517"/>
      <c r="R1008" s="149"/>
      <c r="S1008" s="518"/>
    </row>
    <row r="1009" customFormat="false" ht="38.25" hidden="false" customHeight="false" outlineLevel="0" collapsed="false">
      <c r="A1009" s="49" t="s">
        <v>3747</v>
      </c>
      <c r="B1009" s="188" t="n">
        <v>41320</v>
      </c>
      <c r="C1009" s="189" t="s">
        <v>3748</v>
      </c>
      <c r="D1009" s="266" t="s">
        <v>3749</v>
      </c>
      <c r="E1009" s="266" t="s">
        <v>3750</v>
      </c>
      <c r="F1009" s="188" t="s">
        <v>1804</v>
      </c>
      <c r="G1009" s="266" t="s">
        <v>35</v>
      </c>
      <c r="H1009" s="188" t="s">
        <v>3475</v>
      </c>
      <c r="I1009" s="188" t="s">
        <v>996</v>
      </c>
      <c r="J1009" s="189" t="s">
        <v>3754</v>
      </c>
      <c r="K1009" s="188" t="n">
        <v>42102</v>
      </c>
      <c r="L1009" s="188" t="n">
        <v>42285</v>
      </c>
      <c r="M1009" s="190"/>
      <c r="N1009" s="49" t="s">
        <v>3752</v>
      </c>
      <c r="O1009" s="188"/>
      <c r="P1009" s="49" t="s">
        <v>221</v>
      </c>
      <c r="Q1009" s="49"/>
      <c r="R1009" s="53" t="n">
        <v>2019</v>
      </c>
      <c r="S1009" s="54" t="n">
        <f aca="false">IF($F1009="CO",SUMIFS($M:$M,$A:$A,$A1009)/COUNTIFS($A:$A,$A1009,$F:$F,"CO"),0)</f>
        <v>0</v>
      </c>
    </row>
    <row r="1010" customFormat="false" ht="38.25" hidden="false" customHeight="false" outlineLevel="0" collapsed="false">
      <c r="A1010" s="49" t="s">
        <v>3747</v>
      </c>
      <c r="B1010" s="188" t="n">
        <v>41320</v>
      </c>
      <c r="C1010" s="189" t="s">
        <v>3748</v>
      </c>
      <c r="D1010" s="266" t="s">
        <v>3749</v>
      </c>
      <c r="E1010" s="266" t="s">
        <v>3750</v>
      </c>
      <c r="F1010" s="188" t="s">
        <v>1806</v>
      </c>
      <c r="G1010" s="266" t="s">
        <v>35</v>
      </c>
      <c r="H1010" s="188" t="s">
        <v>3475</v>
      </c>
      <c r="I1010" s="188" t="s">
        <v>996</v>
      </c>
      <c r="J1010" s="189" t="s">
        <v>3755</v>
      </c>
      <c r="K1010" s="188" t="n">
        <v>42432</v>
      </c>
      <c r="L1010" s="188" t="n">
        <v>42671</v>
      </c>
      <c r="M1010" s="190"/>
      <c r="N1010" s="49" t="s">
        <v>3752</v>
      </c>
      <c r="O1010" s="188"/>
      <c r="P1010" s="49" t="s">
        <v>221</v>
      </c>
      <c r="Q1010" s="49"/>
      <c r="R1010" s="59"/>
      <c r="S1010" s="59"/>
    </row>
    <row r="1011" customFormat="false" ht="51" hidden="false" customHeight="false" outlineLevel="0" collapsed="false">
      <c r="A1011" s="517" t="s">
        <v>3747</v>
      </c>
      <c r="B1011" s="188" t="n">
        <v>41320</v>
      </c>
      <c r="C1011" s="189" t="s">
        <v>3748</v>
      </c>
      <c r="D1011" s="266" t="s">
        <v>3749</v>
      </c>
      <c r="E1011" s="266" t="s">
        <v>3750</v>
      </c>
      <c r="F1011" s="188" t="s">
        <v>1966</v>
      </c>
      <c r="G1011" s="266" t="s">
        <v>35</v>
      </c>
      <c r="H1011" s="188" t="s">
        <v>3475</v>
      </c>
      <c r="I1011" s="188" t="s">
        <v>996</v>
      </c>
      <c r="J1011" s="189" t="s">
        <v>3756</v>
      </c>
      <c r="K1011" s="515" t="n">
        <v>42669</v>
      </c>
      <c r="L1011" s="515" t="n">
        <v>42851</v>
      </c>
      <c r="M1011" s="516"/>
      <c r="N1011" s="517" t="s">
        <v>3752</v>
      </c>
      <c r="O1011" s="515"/>
      <c r="P1011" s="517" t="s">
        <v>221</v>
      </c>
      <c r="Q1011" s="517"/>
      <c r="R1011" s="176"/>
      <c r="S1011" s="59"/>
    </row>
    <row r="1012" customFormat="false" ht="51" hidden="false" customHeight="false" outlineLevel="0" collapsed="false">
      <c r="A1012" s="45" t="s">
        <v>3757</v>
      </c>
      <c r="B1012" s="46" t="n">
        <v>42550</v>
      </c>
      <c r="C1012" s="189" t="s">
        <v>3748</v>
      </c>
      <c r="D1012" s="266" t="s">
        <v>3758</v>
      </c>
      <c r="E1012" s="48" t="s">
        <v>3759</v>
      </c>
      <c r="F1012" s="49" t="s">
        <v>24</v>
      </c>
      <c r="G1012" s="48" t="s">
        <v>73</v>
      </c>
      <c r="H1012" s="48" t="s">
        <v>3760</v>
      </c>
      <c r="I1012" s="188" t="s">
        <v>1021</v>
      </c>
      <c r="J1012" s="189" t="s">
        <v>3761</v>
      </c>
      <c r="K1012" s="46" t="n">
        <v>42590</v>
      </c>
      <c r="L1012" s="46" t="n">
        <v>43320</v>
      </c>
      <c r="M1012" s="147" t="n">
        <v>928126.5</v>
      </c>
      <c r="N1012" s="266" t="s">
        <v>3762</v>
      </c>
      <c r="O1012" s="52"/>
      <c r="P1012" s="266" t="s">
        <v>221</v>
      </c>
      <c r="Q1012" s="52"/>
      <c r="R1012" s="53"/>
      <c r="S1012" s="54" t="n">
        <f aca="false">IF($F1012="CO",SUMIFS($M:$M,$A:$A,$A1012)/COUNTIFS($A:$A,$A1012,$F:$F,"CO"),0)</f>
        <v>928126.5</v>
      </c>
    </row>
    <row r="1013" customFormat="false" ht="38.25" hidden="false" customHeight="false" outlineLevel="0" collapsed="false">
      <c r="A1013" s="45" t="s">
        <v>3757</v>
      </c>
      <c r="B1013" s="46" t="n">
        <v>42550</v>
      </c>
      <c r="C1013" s="189" t="s">
        <v>3748</v>
      </c>
      <c r="D1013" s="266" t="s">
        <v>3758</v>
      </c>
      <c r="E1013" s="48" t="s">
        <v>3759</v>
      </c>
      <c r="F1013" s="49" t="s">
        <v>518</v>
      </c>
      <c r="G1013" s="48" t="s">
        <v>73</v>
      </c>
      <c r="H1013" s="48" t="s">
        <v>3760</v>
      </c>
      <c r="I1013" s="188" t="s">
        <v>1021</v>
      </c>
      <c r="J1013" s="189" t="s">
        <v>3763</v>
      </c>
      <c r="K1013" s="46" t="n">
        <v>43297</v>
      </c>
      <c r="L1013" s="46" t="n">
        <v>43685</v>
      </c>
      <c r="M1013" s="147"/>
      <c r="N1013" s="266" t="s">
        <v>3762</v>
      </c>
      <c r="O1013" s="52"/>
      <c r="P1013" s="266" t="s">
        <v>221</v>
      </c>
      <c r="Q1013" s="52"/>
      <c r="R1013" s="59"/>
      <c r="S1013" s="59"/>
    </row>
    <row r="1014" customFormat="false" ht="51" hidden="false" customHeight="false" outlineLevel="0" collapsed="false">
      <c r="A1014" s="478" t="s">
        <v>3764</v>
      </c>
      <c r="B1014" s="64" t="n">
        <v>42592</v>
      </c>
      <c r="C1014" s="98" t="s">
        <v>3765</v>
      </c>
      <c r="D1014" s="53" t="s">
        <v>3766</v>
      </c>
      <c r="E1014" s="53"/>
      <c r="F1014" s="67" t="s">
        <v>24</v>
      </c>
      <c r="G1014" s="53" t="s">
        <v>59</v>
      </c>
      <c r="H1014" s="53" t="s">
        <v>114</v>
      </c>
      <c r="I1014" s="67" t="s">
        <v>27</v>
      </c>
      <c r="J1014" s="94" t="s">
        <v>158</v>
      </c>
      <c r="K1014" s="64" t="n">
        <v>42604</v>
      </c>
      <c r="L1014" s="64" t="n">
        <v>44430</v>
      </c>
      <c r="M1014" s="88"/>
      <c r="N1014" s="67" t="s">
        <v>47</v>
      </c>
      <c r="O1014" s="59"/>
      <c r="P1014" s="84" t="s">
        <v>40</v>
      </c>
      <c r="Q1014" s="59"/>
      <c r="R1014" s="53" t="n">
        <f aca="false">YEAR(K1014)</f>
        <v>2016</v>
      </c>
      <c r="S1014" s="54" t="n">
        <f aca="false">IF($F1014="CO",SUMIFS($M:$M,$A:$A,$A1014)/COUNTIFS($A:$A,$A1014,$F:$F,"CO"),0)</f>
        <v>0</v>
      </c>
    </row>
    <row r="1015" customFormat="false" ht="38.25" hidden="false" customHeight="false" outlineLevel="0" collapsed="false">
      <c r="A1015" s="56" t="s">
        <v>3767</v>
      </c>
      <c r="B1015" s="64" t="n">
        <v>43689</v>
      </c>
      <c r="C1015" s="79" t="s">
        <v>3768</v>
      </c>
      <c r="D1015" s="120" t="s">
        <v>3769</v>
      </c>
      <c r="E1015" s="59"/>
      <c r="F1015" s="53" t="s">
        <v>24</v>
      </c>
      <c r="G1015" s="53" t="s">
        <v>73</v>
      </c>
      <c r="H1015" s="53" t="s">
        <v>2100</v>
      </c>
      <c r="I1015" s="53" t="s">
        <v>27</v>
      </c>
      <c r="J1015" s="121" t="s">
        <v>346</v>
      </c>
      <c r="K1015" s="64" t="n">
        <v>43711</v>
      </c>
      <c r="L1015" s="64" t="n">
        <v>45538</v>
      </c>
      <c r="M1015" s="65"/>
      <c r="N1015" s="66" t="s">
        <v>47</v>
      </c>
      <c r="O1015" s="53"/>
      <c r="P1015" s="53" t="s">
        <v>30</v>
      </c>
      <c r="Q1015" s="53"/>
      <c r="R1015" s="53" t="n">
        <f aca="false">YEAR(K1015)</f>
        <v>2019</v>
      </c>
      <c r="S1015" s="54" t="n">
        <f aca="false">IF($F1015="CO",SUMIFS($M:$M,$A:$A,$A1015)/COUNTIFS($A:$A,$A1015,$F:$F,"CO"),0)</f>
        <v>0</v>
      </c>
    </row>
    <row r="1016" customFormat="false" ht="76.5" hidden="false" customHeight="false" outlineLevel="0" collapsed="false">
      <c r="A1016" s="56" t="s">
        <v>3770</v>
      </c>
      <c r="B1016" s="64" t="n">
        <v>43523</v>
      </c>
      <c r="C1016" s="85" t="s">
        <v>3771</v>
      </c>
      <c r="D1016" s="56" t="s">
        <v>3772</v>
      </c>
      <c r="E1016" s="59"/>
      <c r="F1016" s="56" t="s">
        <v>24</v>
      </c>
      <c r="G1016" s="56" t="s">
        <v>35</v>
      </c>
      <c r="H1016" s="56" t="s">
        <v>240</v>
      </c>
      <c r="I1016" s="56" t="s">
        <v>84</v>
      </c>
      <c r="J1016" s="94" t="s">
        <v>68</v>
      </c>
      <c r="K1016" s="95" t="n">
        <v>43543</v>
      </c>
      <c r="L1016" s="95" t="n">
        <v>45370</v>
      </c>
      <c r="M1016" s="96"/>
      <c r="N1016" s="56" t="s">
        <v>47</v>
      </c>
      <c r="O1016" s="59"/>
      <c r="P1016" s="56" t="s">
        <v>121</v>
      </c>
      <c r="Q1016" s="67"/>
      <c r="R1016" s="66" t="n">
        <f aca="false">YEAR(K1016)</f>
        <v>2019</v>
      </c>
      <c r="S1016" s="124" t="n">
        <f aca="false">IF($F1016="CO",SUMIFS($M:$M,$A:$A,$A1016)/COUNTIFS($A:$A,$A1016,$F:$F,"CO"),0)</f>
        <v>0</v>
      </c>
    </row>
    <row r="1017" customFormat="false" ht="51" hidden="false" customHeight="false" outlineLevel="0" collapsed="false">
      <c r="A1017" s="56" t="s">
        <v>3773</v>
      </c>
      <c r="B1017" s="64" t="n">
        <v>43679</v>
      </c>
      <c r="C1017" s="98" t="s">
        <v>3774</v>
      </c>
      <c r="D1017" s="53" t="s">
        <v>3775</v>
      </c>
      <c r="E1017" s="59"/>
      <c r="F1017" s="53" t="s">
        <v>24</v>
      </c>
      <c r="G1017" s="53" t="s">
        <v>51</v>
      </c>
      <c r="H1017" s="53" t="s">
        <v>3776</v>
      </c>
      <c r="I1017" s="53" t="s">
        <v>27</v>
      </c>
      <c r="J1017" s="121" t="s">
        <v>3777</v>
      </c>
      <c r="K1017" s="64" t="n">
        <v>43707</v>
      </c>
      <c r="L1017" s="64" t="n">
        <v>45534</v>
      </c>
      <c r="M1017" s="65"/>
      <c r="N1017" s="66" t="s">
        <v>47</v>
      </c>
      <c r="O1017" s="59"/>
      <c r="P1017" s="53" t="s">
        <v>40</v>
      </c>
      <c r="Q1017" s="59"/>
      <c r="R1017" s="53" t="n">
        <f aca="false">YEAR(K1017)</f>
        <v>2019</v>
      </c>
      <c r="S1017" s="54"/>
    </row>
    <row r="1018" customFormat="false" ht="38.25" hidden="false" customHeight="false" outlineLevel="0" collapsed="false">
      <c r="A1018" s="56" t="s">
        <v>3778</v>
      </c>
      <c r="B1018" s="64" t="n">
        <v>42999</v>
      </c>
      <c r="C1018" s="86" t="s">
        <v>3779</v>
      </c>
      <c r="D1018" s="56" t="s">
        <v>3780</v>
      </c>
      <c r="E1018" s="53"/>
      <c r="F1018" s="56" t="s">
        <v>24</v>
      </c>
      <c r="G1018" s="56" t="s">
        <v>35</v>
      </c>
      <c r="H1018" s="56" t="s">
        <v>288</v>
      </c>
      <c r="I1018" s="56" t="s">
        <v>84</v>
      </c>
      <c r="J1018" s="94" t="s">
        <v>68</v>
      </c>
      <c r="K1018" s="64" t="n">
        <v>43017</v>
      </c>
      <c r="L1018" s="64" t="n">
        <v>44843</v>
      </c>
      <c r="M1018" s="88"/>
      <c r="N1018" s="87" t="s">
        <v>333</v>
      </c>
      <c r="O1018" s="59"/>
      <c r="P1018" s="56" t="s">
        <v>40</v>
      </c>
      <c r="Q1018" s="59"/>
      <c r="R1018" s="53" t="n">
        <f aca="false">YEAR(K1018)</f>
        <v>2017</v>
      </c>
      <c r="S1018" s="54" t="n">
        <f aca="false">IF($F1018="CO",SUMIFS($M:$M,$A:$A,$A1018)/COUNTIFS($A:$A,$A1018,$F:$F,"CO"),0)</f>
        <v>0</v>
      </c>
    </row>
    <row r="1019" customFormat="false" ht="51" hidden="false" customHeight="false" outlineLevel="0" collapsed="false">
      <c r="A1019" s="67" t="s">
        <v>3781</v>
      </c>
      <c r="B1019" s="95" t="n">
        <v>42348</v>
      </c>
      <c r="C1019" s="94" t="s">
        <v>3782</v>
      </c>
      <c r="D1019" s="53" t="s">
        <v>3783</v>
      </c>
      <c r="E1019" s="56"/>
      <c r="F1019" s="67" t="s">
        <v>24</v>
      </c>
      <c r="G1019" s="67" t="s">
        <v>59</v>
      </c>
      <c r="H1019" s="95" t="s">
        <v>114</v>
      </c>
      <c r="I1019" s="67" t="s">
        <v>27</v>
      </c>
      <c r="J1019" s="94" t="s">
        <v>230</v>
      </c>
      <c r="K1019" s="95" t="n">
        <v>42359</v>
      </c>
      <c r="L1019" s="95" t="n">
        <v>44186</v>
      </c>
      <c r="M1019" s="96"/>
      <c r="N1019" s="67" t="s">
        <v>47</v>
      </c>
      <c r="O1019" s="97"/>
      <c r="P1019" s="67" t="s">
        <v>30</v>
      </c>
      <c r="Q1019" s="67"/>
      <c r="R1019" s="59"/>
      <c r="S1019" s="59"/>
    </row>
    <row r="1020" customFormat="false" ht="51" hidden="false" customHeight="false" outlineLevel="0" collapsed="false">
      <c r="A1020" s="56" t="s">
        <v>3784</v>
      </c>
      <c r="B1020" s="64" t="n">
        <v>43797</v>
      </c>
      <c r="C1020" s="98" t="s">
        <v>3785</v>
      </c>
      <c r="D1020" s="216" t="s">
        <v>3786</v>
      </c>
      <c r="E1020" s="59"/>
      <c r="F1020" s="216" t="s">
        <v>24</v>
      </c>
      <c r="G1020" s="216" t="s">
        <v>59</v>
      </c>
      <c r="H1020" s="216" t="s">
        <v>199</v>
      </c>
      <c r="I1020" s="112" t="s">
        <v>27</v>
      </c>
      <c r="J1020" s="121" t="s">
        <v>3787</v>
      </c>
      <c r="K1020" s="64" t="n">
        <v>43840</v>
      </c>
      <c r="L1020" s="64" t="n">
        <v>45671</v>
      </c>
      <c r="M1020" s="65"/>
      <c r="N1020" s="112" t="s">
        <v>231</v>
      </c>
      <c r="O1020" s="59"/>
      <c r="P1020" s="216" t="s">
        <v>69</v>
      </c>
      <c r="Q1020" s="59"/>
      <c r="R1020" s="53" t="n">
        <f aca="false">YEAR(K1020)</f>
        <v>2020</v>
      </c>
      <c r="S1020" s="54" t="n">
        <f aca="false">IF($F1020="CO",SUMIFS($M:$M,$A:$A,$A1020)/COUNTIFS($A:$A,$A1020,$F:$F,"CO"),0)</f>
        <v>0</v>
      </c>
    </row>
    <row r="1021" customFormat="false" ht="38.25" hidden="false" customHeight="false" outlineLevel="0" collapsed="false">
      <c r="A1021" s="69" t="s">
        <v>3788</v>
      </c>
      <c r="B1021" s="71" t="n">
        <v>43850</v>
      </c>
      <c r="C1021" s="136" t="s">
        <v>3789</v>
      </c>
      <c r="D1021" s="66" t="s">
        <v>3786</v>
      </c>
      <c r="E1021" s="73"/>
      <c r="F1021" s="66" t="s">
        <v>24</v>
      </c>
      <c r="G1021" s="66" t="s">
        <v>363</v>
      </c>
      <c r="H1021" s="67" t="s">
        <v>1513</v>
      </c>
      <c r="I1021" s="67" t="s">
        <v>860</v>
      </c>
      <c r="J1021" s="519" t="s">
        <v>3790</v>
      </c>
      <c r="K1021" s="71" t="n">
        <v>43879</v>
      </c>
      <c r="L1021" s="71" t="n">
        <v>44245</v>
      </c>
      <c r="M1021" s="75"/>
      <c r="N1021" s="69" t="s">
        <v>1513</v>
      </c>
      <c r="O1021" s="73"/>
      <c r="P1021" s="66" t="s">
        <v>69</v>
      </c>
      <c r="Q1021" s="73"/>
      <c r="R1021" s="53" t="n">
        <v>2018</v>
      </c>
      <c r="S1021" s="54" t="n">
        <f aca="false">IF($F1021="CO",SUMIFS($M:$M,$A:$A,$A1021)/COUNTIFS($A:$A,$A1021,$F:$F,"CO"),0)</f>
        <v>0</v>
      </c>
    </row>
    <row r="1022" customFormat="false" ht="38.25" hidden="false" customHeight="false" outlineLevel="0" collapsed="false">
      <c r="A1022" s="69" t="s">
        <v>3788</v>
      </c>
      <c r="B1022" s="71" t="n">
        <v>43850</v>
      </c>
      <c r="C1022" s="139" t="s">
        <v>3789</v>
      </c>
      <c r="D1022" s="66" t="s">
        <v>3786</v>
      </c>
      <c r="E1022" s="73"/>
      <c r="F1022" s="66" t="s">
        <v>518</v>
      </c>
      <c r="G1022" s="66" t="s">
        <v>363</v>
      </c>
      <c r="H1022" s="67" t="s">
        <v>1513</v>
      </c>
      <c r="I1022" s="67" t="s">
        <v>860</v>
      </c>
      <c r="J1022" s="139" t="s">
        <v>3791</v>
      </c>
      <c r="K1022" s="64" t="n">
        <v>44167</v>
      </c>
      <c r="L1022" s="64" t="n">
        <v>44612</v>
      </c>
      <c r="M1022" s="59"/>
      <c r="N1022" s="69" t="s">
        <v>1513</v>
      </c>
      <c r="O1022" s="73"/>
      <c r="P1022" s="81" t="s">
        <v>69</v>
      </c>
      <c r="Q1022" s="73"/>
      <c r="R1022" s="59"/>
      <c r="S1022" s="59"/>
    </row>
    <row r="1023" customFormat="false" ht="51" hidden="false" customHeight="false" outlineLevel="0" collapsed="false">
      <c r="A1023" s="56" t="s">
        <v>3792</v>
      </c>
      <c r="B1023" s="64" t="n">
        <v>43850</v>
      </c>
      <c r="C1023" s="98" t="s">
        <v>3793</v>
      </c>
      <c r="D1023" s="53" t="s">
        <v>3786</v>
      </c>
      <c r="E1023" s="59"/>
      <c r="F1023" s="66" t="s">
        <v>24</v>
      </c>
      <c r="G1023" s="66" t="s">
        <v>363</v>
      </c>
      <c r="H1023" s="67" t="s">
        <v>568</v>
      </c>
      <c r="I1023" s="67" t="s">
        <v>860</v>
      </c>
      <c r="J1023" s="121" t="s">
        <v>3790</v>
      </c>
      <c r="K1023" s="64" t="n">
        <v>43978</v>
      </c>
      <c r="L1023" s="64" t="n">
        <v>45804</v>
      </c>
      <c r="M1023" s="65"/>
      <c r="N1023" s="69" t="s">
        <v>568</v>
      </c>
      <c r="O1023" s="59"/>
      <c r="P1023" s="69" t="s">
        <v>69</v>
      </c>
      <c r="Q1023" s="59"/>
      <c r="R1023" s="59"/>
      <c r="S1023" s="124" t="n">
        <f aca="false">IF($F1023="CO",SUMIFS($M:$M,$A:$A,$A1023)/COUNTIFS($A:$A,$A1023,$F:$F,"CO"),0)</f>
        <v>0</v>
      </c>
    </row>
    <row r="1024" customFormat="false" ht="38.25" hidden="false" customHeight="false" outlineLevel="0" collapsed="false">
      <c r="A1024" s="55" t="s">
        <v>3794</v>
      </c>
      <c r="B1024" s="64" t="n">
        <v>43811</v>
      </c>
      <c r="C1024" s="79" t="s">
        <v>3795</v>
      </c>
      <c r="D1024" s="56" t="s">
        <v>3796</v>
      </c>
      <c r="E1024" s="59"/>
      <c r="F1024" s="69" t="s">
        <v>24</v>
      </c>
      <c r="G1024" s="66" t="s">
        <v>59</v>
      </c>
      <c r="H1024" s="67" t="s">
        <v>3797</v>
      </c>
      <c r="I1024" s="69" t="s">
        <v>37</v>
      </c>
      <c r="J1024" s="111" t="s">
        <v>3798</v>
      </c>
      <c r="K1024" s="64" t="n">
        <v>44147</v>
      </c>
      <c r="L1024" s="64" t="n">
        <v>45973</v>
      </c>
      <c r="M1024" s="65"/>
      <c r="N1024" s="67" t="s">
        <v>3797</v>
      </c>
      <c r="O1024" s="59"/>
      <c r="P1024" s="69" t="s">
        <v>40</v>
      </c>
      <c r="Q1024" s="59"/>
      <c r="R1024" s="53" t="n">
        <f aca="false">YEAR(K1024)</f>
        <v>2020</v>
      </c>
      <c r="S1024" s="54" t="n">
        <f aca="false">IF($F1024="CO",SUMIFS($M:$M,$A:$A,$A1024)/COUNTIFS($A:$A,$A1024,$F:$F,"CO"),0)</f>
        <v>0</v>
      </c>
    </row>
    <row r="1025" customFormat="false" ht="38.25" hidden="false" customHeight="false" outlineLevel="0" collapsed="false">
      <c r="A1025" s="67" t="s">
        <v>3799</v>
      </c>
      <c r="B1025" s="95" t="n">
        <v>42944</v>
      </c>
      <c r="C1025" s="94" t="s">
        <v>3800</v>
      </c>
      <c r="D1025" s="56" t="s">
        <v>3801</v>
      </c>
      <c r="E1025" s="59"/>
      <c r="F1025" s="67" t="s">
        <v>24</v>
      </c>
      <c r="G1025" s="67" t="s">
        <v>51</v>
      </c>
      <c r="H1025" s="67" t="s">
        <v>3802</v>
      </c>
      <c r="I1025" s="67" t="s">
        <v>1429</v>
      </c>
      <c r="J1025" s="94" t="s">
        <v>3803</v>
      </c>
      <c r="K1025" s="95" t="n">
        <v>43070</v>
      </c>
      <c r="L1025" s="95" t="n">
        <v>44896</v>
      </c>
      <c r="M1025" s="96"/>
      <c r="N1025" s="67"/>
      <c r="O1025" s="97"/>
      <c r="P1025" s="67" t="s">
        <v>40</v>
      </c>
      <c r="Q1025" s="67"/>
      <c r="R1025" s="53" t="n">
        <f aca="false">YEAR(K1025)</f>
        <v>2017</v>
      </c>
      <c r="S1025" s="54" t="n">
        <f aca="false">IF($F1025="CO",SUMIFS($M:$M,$A:$A,$A1025)/COUNTIFS($A:$A,$A1025,$F:$F,"CO"),0)</f>
        <v>0</v>
      </c>
    </row>
    <row r="1026" customFormat="false" ht="51" hidden="false" customHeight="false" outlineLevel="0" collapsed="false">
      <c r="A1026" s="70" t="s">
        <v>3804</v>
      </c>
      <c r="B1026" s="71" t="n">
        <v>44335</v>
      </c>
      <c r="C1026" s="150" t="s">
        <v>3805</v>
      </c>
      <c r="D1026" s="69" t="s">
        <v>3806</v>
      </c>
      <c r="E1026" s="73"/>
      <c r="F1026" s="69" t="s">
        <v>24</v>
      </c>
      <c r="G1026" s="69" t="s">
        <v>391</v>
      </c>
      <c r="H1026" s="151" t="s">
        <v>392</v>
      </c>
      <c r="I1026" s="62" t="s">
        <v>27</v>
      </c>
      <c r="J1026" s="151" t="s">
        <v>165</v>
      </c>
      <c r="K1026" s="71" t="n">
        <v>44496</v>
      </c>
      <c r="L1026" s="71" t="n">
        <v>46322</v>
      </c>
      <c r="M1026" s="75"/>
      <c r="N1026" s="153" t="s">
        <v>47</v>
      </c>
      <c r="O1026" s="73"/>
      <c r="P1026" s="69" t="s">
        <v>40</v>
      </c>
      <c r="Q1026" s="73"/>
      <c r="R1026" s="73"/>
      <c r="S1026" s="73"/>
    </row>
    <row r="1027" customFormat="false" ht="38.25" hidden="false" customHeight="false" outlineLevel="0" collapsed="false">
      <c r="A1027" s="520" t="s">
        <v>3807</v>
      </c>
      <c r="B1027" s="64" t="n">
        <v>42598</v>
      </c>
      <c r="C1027" s="98" t="s">
        <v>3808</v>
      </c>
      <c r="D1027" s="53" t="s">
        <v>3809</v>
      </c>
      <c r="E1027" s="53"/>
      <c r="F1027" s="67" t="s">
        <v>24</v>
      </c>
      <c r="G1027" s="53" t="s">
        <v>59</v>
      </c>
      <c r="H1027" s="53" t="s">
        <v>114</v>
      </c>
      <c r="I1027" s="67" t="s">
        <v>27</v>
      </c>
      <c r="J1027" s="94" t="s">
        <v>158</v>
      </c>
      <c r="K1027" s="64" t="n">
        <v>42604</v>
      </c>
      <c r="L1027" s="64" t="n">
        <v>44430</v>
      </c>
      <c r="M1027" s="88"/>
      <c r="N1027" s="67" t="s">
        <v>47</v>
      </c>
      <c r="O1027" s="59"/>
      <c r="P1027" s="84" t="s">
        <v>40</v>
      </c>
      <c r="Q1027" s="59"/>
      <c r="R1027" s="53" t="n">
        <f aca="false">YEAR(K1027)</f>
        <v>2016</v>
      </c>
      <c r="S1027" s="54" t="n">
        <f aca="false">IF($F1027="CO",SUMIFS($M:$M,$A:$A,$A1027)/COUNTIFS($A:$A,$A1027,$F:$F,"CO"),0)</f>
        <v>0</v>
      </c>
    </row>
    <row r="1028" customFormat="false" ht="38.25" hidden="false" customHeight="false" outlineLevel="0" collapsed="false">
      <c r="A1028" s="53" t="s">
        <v>3810</v>
      </c>
      <c r="B1028" s="64" t="n">
        <v>42458</v>
      </c>
      <c r="C1028" s="93" t="s">
        <v>3811</v>
      </c>
      <c r="D1028" s="84" t="s">
        <v>3812</v>
      </c>
      <c r="E1028" s="53"/>
      <c r="F1028" s="67" t="s">
        <v>24</v>
      </c>
      <c r="G1028" s="53" t="s">
        <v>44</v>
      </c>
      <c r="H1028" s="84" t="s">
        <v>45</v>
      </c>
      <c r="I1028" s="67" t="s">
        <v>27</v>
      </c>
      <c r="J1028" s="94" t="s">
        <v>158</v>
      </c>
      <c r="K1028" s="64" t="n">
        <v>42480</v>
      </c>
      <c r="L1028" s="64" t="n">
        <v>44306</v>
      </c>
      <c r="M1028" s="88"/>
      <c r="N1028" s="67" t="s">
        <v>47</v>
      </c>
      <c r="O1028" s="59"/>
      <c r="P1028" s="84" t="s">
        <v>30</v>
      </c>
      <c r="Q1028" s="59"/>
      <c r="R1028" s="53" t="n">
        <f aca="false">YEAR(K1028)</f>
        <v>2016</v>
      </c>
      <c r="S1028" s="54" t="n">
        <f aca="false">IF($F1028="CO",SUMIFS($M:$M,$A:$A,$A1028)/COUNTIFS($A:$A,$A1028,$F:$F,"CO"),0)</f>
        <v>0</v>
      </c>
    </row>
    <row r="1029" customFormat="false" ht="38.25" hidden="false" customHeight="false" outlineLevel="0" collapsed="false">
      <c r="A1029" s="69" t="s">
        <v>3813</v>
      </c>
      <c r="B1029" s="64" t="n">
        <v>42978</v>
      </c>
      <c r="C1029" s="86" t="s">
        <v>3814</v>
      </c>
      <c r="D1029" s="69" t="s">
        <v>3815</v>
      </c>
      <c r="E1029" s="53"/>
      <c r="F1029" s="56" t="s">
        <v>24</v>
      </c>
      <c r="G1029" s="56" t="s">
        <v>59</v>
      </c>
      <c r="H1029" s="56" t="s">
        <v>558</v>
      </c>
      <c r="I1029" s="56" t="s">
        <v>27</v>
      </c>
      <c r="J1029" s="83" t="s">
        <v>46</v>
      </c>
      <c r="K1029" s="64" t="n">
        <v>43006</v>
      </c>
      <c r="L1029" s="64" t="n">
        <v>44832</v>
      </c>
      <c r="M1029" s="88"/>
      <c r="N1029" s="87" t="s">
        <v>47</v>
      </c>
      <c r="O1029" s="59"/>
      <c r="P1029" s="56" t="s">
        <v>789</v>
      </c>
      <c r="Q1029" s="59"/>
      <c r="R1029" s="53" t="n">
        <f aca="false">YEAR(K1029)</f>
        <v>2017</v>
      </c>
      <c r="S1029" s="54" t="n">
        <f aca="false">IF($F1029="CO",SUMIFS($M:$M,$A:$A,$A1029)/COUNTIFS($A:$A,$A1029,$F:$F,"CO"),0)</f>
        <v>0</v>
      </c>
    </row>
    <row r="1030" customFormat="false" ht="38.25" hidden="false" customHeight="false" outlineLevel="0" collapsed="false">
      <c r="A1030" s="92" t="s">
        <v>3510</v>
      </c>
      <c r="B1030" s="113" t="n">
        <v>43665</v>
      </c>
      <c r="C1030" s="79" t="s">
        <v>3816</v>
      </c>
      <c r="D1030" s="92" t="s">
        <v>3509</v>
      </c>
      <c r="E1030" s="112"/>
      <c r="F1030" s="56" t="s">
        <v>24</v>
      </c>
      <c r="G1030" s="92" t="s">
        <v>589</v>
      </c>
      <c r="H1030" s="92" t="s">
        <v>528</v>
      </c>
      <c r="I1030" s="92" t="s">
        <v>3512</v>
      </c>
      <c r="J1030" s="521" t="s">
        <v>3817</v>
      </c>
      <c r="K1030" s="113" t="n">
        <v>43689</v>
      </c>
      <c r="L1030" s="113" t="n">
        <v>45516</v>
      </c>
      <c r="M1030" s="96"/>
      <c r="N1030" s="92" t="s">
        <v>528</v>
      </c>
      <c r="O1030" s="97"/>
      <c r="P1030" s="67" t="s">
        <v>1747</v>
      </c>
      <c r="Q1030" s="67"/>
      <c r="R1030" s="53" t="n">
        <v>2017</v>
      </c>
      <c r="S1030" s="54" t="n">
        <v>0</v>
      </c>
    </row>
    <row r="1031" customFormat="false" ht="38.25" hidden="false" customHeight="false" outlineLevel="0" collapsed="false">
      <c r="A1031" s="56" t="s">
        <v>3818</v>
      </c>
      <c r="B1031" s="64" t="n">
        <v>43812</v>
      </c>
      <c r="C1031" s="85" t="s">
        <v>3819</v>
      </c>
      <c r="D1031" s="56" t="s">
        <v>3820</v>
      </c>
      <c r="E1031" s="53"/>
      <c r="F1031" s="56" t="s">
        <v>24</v>
      </c>
      <c r="G1031" s="56" t="s">
        <v>59</v>
      </c>
      <c r="H1031" s="87" t="s">
        <v>685</v>
      </c>
      <c r="I1031" s="56" t="s">
        <v>27</v>
      </c>
      <c r="J1031" s="104" t="s">
        <v>46</v>
      </c>
      <c r="K1031" s="64" t="n">
        <v>43846</v>
      </c>
      <c r="L1031" s="64" t="n">
        <v>45673</v>
      </c>
      <c r="M1031" s="88"/>
      <c r="N1031" s="56" t="s">
        <v>201</v>
      </c>
      <c r="O1031" s="59"/>
      <c r="P1031" s="56" t="s">
        <v>323</v>
      </c>
      <c r="Q1031" s="59"/>
      <c r="R1031" s="59"/>
      <c r="S1031" s="59"/>
    </row>
    <row r="1032" customFormat="false" ht="38.25" hidden="false" customHeight="false" outlineLevel="0" collapsed="false">
      <c r="A1032" s="53" t="s">
        <v>3821</v>
      </c>
      <c r="B1032" s="64" t="n">
        <v>43805</v>
      </c>
      <c r="C1032" s="93" t="s">
        <v>3822</v>
      </c>
      <c r="D1032" s="53" t="s">
        <v>3823</v>
      </c>
      <c r="E1032" s="53"/>
      <c r="F1032" s="53" t="s">
        <v>24</v>
      </c>
      <c r="G1032" s="53" t="s">
        <v>101</v>
      </c>
      <c r="H1032" s="53" t="s">
        <v>959</v>
      </c>
      <c r="I1032" s="53" t="s">
        <v>27</v>
      </c>
      <c r="J1032" s="63" t="s">
        <v>3824</v>
      </c>
      <c r="K1032" s="64" t="n">
        <v>43819</v>
      </c>
      <c r="L1032" s="64" t="n">
        <v>45646</v>
      </c>
      <c r="M1032" s="88"/>
      <c r="N1032" s="56" t="s">
        <v>231</v>
      </c>
      <c r="O1032" s="59"/>
      <c r="P1032" s="56" t="s">
        <v>323</v>
      </c>
      <c r="Q1032" s="59"/>
      <c r="R1032" s="66" t="n">
        <f aca="false">YEAR(K1032)</f>
        <v>2019</v>
      </c>
      <c r="S1032" s="54" t="n">
        <f aca="false">IF($F1032="CO",SUMIFS($M:$M,$A:$A,$A1032)/COUNTIFS($A:$A,$A1032,$F:$F,"CO"),0)</f>
        <v>0</v>
      </c>
    </row>
    <row r="1033" customFormat="false" ht="38.25" hidden="false" customHeight="false" outlineLevel="0" collapsed="false">
      <c r="A1033" s="56" t="s">
        <v>3825</v>
      </c>
      <c r="B1033" s="64" t="n">
        <v>43256</v>
      </c>
      <c r="C1033" s="86" t="s">
        <v>3826</v>
      </c>
      <c r="D1033" s="56" t="s">
        <v>3827</v>
      </c>
      <c r="E1033" s="53"/>
      <c r="F1033" s="56" t="s">
        <v>24</v>
      </c>
      <c r="G1033" s="87" t="s">
        <v>73</v>
      </c>
      <c r="H1033" s="87" t="s">
        <v>396</v>
      </c>
      <c r="I1033" s="56" t="s">
        <v>84</v>
      </c>
      <c r="J1033" s="83" t="s">
        <v>46</v>
      </c>
      <c r="K1033" s="64" t="n">
        <v>43301</v>
      </c>
      <c r="L1033" s="64" t="n">
        <v>45127</v>
      </c>
      <c r="M1033" s="88"/>
      <c r="N1033" s="56" t="s">
        <v>47</v>
      </c>
      <c r="O1033" s="59"/>
      <c r="P1033" s="56" t="s">
        <v>97</v>
      </c>
      <c r="Q1033" s="59"/>
      <c r="R1033" s="53" t="n">
        <v>2019</v>
      </c>
      <c r="S1033" s="59"/>
    </row>
    <row r="1034" customFormat="false" ht="38.25" hidden="false" customHeight="false" outlineLevel="0" collapsed="false">
      <c r="A1034" s="69" t="s">
        <v>3828</v>
      </c>
      <c r="B1034" s="64" t="n">
        <v>42919</v>
      </c>
      <c r="C1034" s="86" t="s">
        <v>3829</v>
      </c>
      <c r="D1034" s="56" t="s">
        <v>3830</v>
      </c>
      <c r="E1034" s="53"/>
      <c r="F1034" s="56" t="s">
        <v>24</v>
      </c>
      <c r="G1034" s="56" t="s">
        <v>35</v>
      </c>
      <c r="H1034" s="56" t="s">
        <v>229</v>
      </c>
      <c r="I1034" s="53" t="s">
        <v>27</v>
      </c>
      <c r="J1034" s="83" t="s">
        <v>46</v>
      </c>
      <c r="K1034" s="64" t="n">
        <v>42934</v>
      </c>
      <c r="L1034" s="64" t="n">
        <v>44760</v>
      </c>
      <c r="M1034" s="88"/>
      <c r="N1034" s="87" t="s">
        <v>47</v>
      </c>
      <c r="O1034" s="59"/>
      <c r="P1034" s="56" t="s">
        <v>97</v>
      </c>
      <c r="Q1034" s="59"/>
      <c r="R1034" s="53" t="n">
        <f aca="false">YEAR(K1034)</f>
        <v>2017</v>
      </c>
      <c r="S1034" s="54" t="n">
        <f aca="false">IF($F1034="CO",SUMIFS($M:$M,$A:$A,$A1034)/COUNTIFS($A:$A,$A1034,$F:$F,"CO"),0)</f>
        <v>0</v>
      </c>
    </row>
    <row r="1035" customFormat="false" ht="51" hidden="false" customHeight="false" outlineLevel="0" collapsed="false">
      <c r="A1035" s="56" t="s">
        <v>3831</v>
      </c>
      <c r="B1035" s="64" t="n">
        <v>42451</v>
      </c>
      <c r="C1035" s="85" t="s">
        <v>3832</v>
      </c>
      <c r="D1035" s="56" t="s">
        <v>3833</v>
      </c>
      <c r="E1035" s="53"/>
      <c r="F1035" s="67" t="s">
        <v>24</v>
      </c>
      <c r="G1035" s="53" t="s">
        <v>35</v>
      </c>
      <c r="H1035" s="87" t="s">
        <v>229</v>
      </c>
      <c r="I1035" s="67" t="s">
        <v>27</v>
      </c>
      <c r="J1035" s="94" t="s">
        <v>158</v>
      </c>
      <c r="K1035" s="64" t="n">
        <v>42459</v>
      </c>
      <c r="L1035" s="64" t="n">
        <v>44285</v>
      </c>
      <c r="M1035" s="88"/>
      <c r="N1035" s="67" t="s">
        <v>47</v>
      </c>
      <c r="O1035" s="53"/>
      <c r="P1035" s="87" t="s">
        <v>40</v>
      </c>
      <c r="Q1035" s="59"/>
      <c r="R1035" s="53" t="n">
        <f aca="false">YEAR(K1035)</f>
        <v>2016</v>
      </c>
      <c r="S1035" s="54" t="n">
        <f aca="false">IF($F1035="CO",SUMIFS($M:$M,$A:$A,$A1035)/COUNTIFS($A:$A,$A1035,$F:$F,"CO"),0)</f>
        <v>0</v>
      </c>
    </row>
    <row r="1036" customFormat="false" ht="38.25" hidden="false" customHeight="false" outlineLevel="0" collapsed="false">
      <c r="A1036" s="67" t="s">
        <v>3834</v>
      </c>
      <c r="B1036" s="95" t="n">
        <v>42341</v>
      </c>
      <c r="C1036" s="94" t="s">
        <v>3835</v>
      </c>
      <c r="D1036" s="84" t="s">
        <v>3836</v>
      </c>
      <c r="E1036" s="56"/>
      <c r="F1036" s="67" t="s">
        <v>24</v>
      </c>
      <c r="G1036" s="67" t="s">
        <v>248</v>
      </c>
      <c r="H1036" s="67" t="s">
        <v>249</v>
      </c>
      <c r="I1036" s="67" t="s">
        <v>27</v>
      </c>
      <c r="J1036" s="94" t="s">
        <v>230</v>
      </c>
      <c r="K1036" s="95" t="n">
        <v>42348</v>
      </c>
      <c r="L1036" s="95" t="n">
        <v>44175</v>
      </c>
      <c r="M1036" s="96"/>
      <c r="N1036" s="67" t="s">
        <v>47</v>
      </c>
      <c r="O1036" s="97"/>
      <c r="P1036" s="67" t="s">
        <v>40</v>
      </c>
      <c r="Q1036" s="67"/>
      <c r="R1036" s="59"/>
      <c r="S1036" s="59"/>
    </row>
    <row r="1037" customFormat="false" ht="38.25" hidden="false" customHeight="false" outlineLevel="0" collapsed="false">
      <c r="A1037" s="53" t="s">
        <v>3837</v>
      </c>
      <c r="B1037" s="64" t="n">
        <v>43809</v>
      </c>
      <c r="C1037" s="93" t="s">
        <v>3838</v>
      </c>
      <c r="D1037" s="53" t="s">
        <v>3839</v>
      </c>
      <c r="E1037" s="53"/>
      <c r="F1037" s="53" t="s">
        <v>24</v>
      </c>
      <c r="G1037" s="53" t="s">
        <v>35</v>
      </c>
      <c r="H1037" s="81" t="s">
        <v>316</v>
      </c>
      <c r="I1037" s="53" t="s">
        <v>27</v>
      </c>
      <c r="J1037" s="105" t="s">
        <v>564</v>
      </c>
      <c r="K1037" s="64" t="n">
        <v>43826</v>
      </c>
      <c r="L1037" s="64" t="n">
        <v>45653</v>
      </c>
      <c r="M1037" s="88"/>
      <c r="N1037" s="56" t="s">
        <v>231</v>
      </c>
      <c r="O1037" s="59"/>
      <c r="P1037" s="53" t="s">
        <v>40</v>
      </c>
      <c r="Q1037" s="59"/>
      <c r="R1037" s="66" t="n">
        <v>2019</v>
      </c>
      <c r="S1037" s="59"/>
    </row>
    <row r="1038" customFormat="false" ht="38.25" hidden="false" customHeight="false" outlineLevel="0" collapsed="false">
      <c r="A1038" s="53" t="s">
        <v>3840</v>
      </c>
      <c r="B1038" s="64" t="n">
        <v>42494</v>
      </c>
      <c r="C1038" s="93" t="s">
        <v>3841</v>
      </c>
      <c r="D1038" s="53" t="s">
        <v>3842</v>
      </c>
      <c r="E1038" s="53"/>
      <c r="F1038" s="67" t="s">
        <v>24</v>
      </c>
      <c r="G1038" s="53" t="s">
        <v>248</v>
      </c>
      <c r="H1038" s="84" t="s">
        <v>263</v>
      </c>
      <c r="I1038" s="67" t="s">
        <v>27</v>
      </c>
      <c r="J1038" s="94" t="s">
        <v>158</v>
      </c>
      <c r="K1038" s="64" t="n">
        <v>42499</v>
      </c>
      <c r="L1038" s="64" t="n">
        <v>44325</v>
      </c>
      <c r="M1038" s="88"/>
      <c r="N1038" s="67" t="s">
        <v>47</v>
      </c>
      <c r="O1038" s="59"/>
      <c r="P1038" s="84" t="s">
        <v>40</v>
      </c>
      <c r="Q1038" s="67"/>
      <c r="R1038" s="53" t="n">
        <f aca="false">YEAR(K1038)</f>
        <v>2016</v>
      </c>
      <c r="S1038" s="54" t="n">
        <f aca="false">IF($F1038="CO",SUMIFS($M:$M,$A:$A,$A1038)/COUNTIFS($A:$A,$A1038,$F:$F,"CO"),0)</f>
        <v>0</v>
      </c>
    </row>
    <row r="1039" customFormat="false" ht="38.25" hidden="false" customHeight="false" outlineLevel="0" collapsed="false">
      <c r="A1039" s="179" t="s">
        <v>3843</v>
      </c>
      <c r="B1039" s="250" t="n">
        <v>43607</v>
      </c>
      <c r="C1039" s="522" t="s">
        <v>3844</v>
      </c>
      <c r="D1039" s="179" t="s">
        <v>3845</v>
      </c>
      <c r="E1039" s="252"/>
      <c r="F1039" s="179" t="s">
        <v>24</v>
      </c>
      <c r="G1039" s="179" t="s">
        <v>73</v>
      </c>
      <c r="H1039" s="255" t="s">
        <v>812</v>
      </c>
      <c r="I1039" s="179" t="s">
        <v>84</v>
      </c>
      <c r="J1039" s="259" t="s">
        <v>119</v>
      </c>
      <c r="K1039" s="250" t="n">
        <v>43630</v>
      </c>
      <c r="L1039" s="250" t="n">
        <v>45457</v>
      </c>
      <c r="M1039" s="254"/>
      <c r="N1039" s="179" t="s">
        <v>120</v>
      </c>
      <c r="O1039" s="256"/>
      <c r="P1039" s="179" t="s">
        <v>121</v>
      </c>
      <c r="Q1039" s="399"/>
      <c r="R1039" s="252" t="n">
        <f aca="false">YEAR(K1039)</f>
        <v>2019</v>
      </c>
      <c r="S1039" s="398" t="n">
        <f aca="false">IF($F1039="CO",SUMIFS($M:$M,$A:$A,$A1039)/COUNTIFS($A:$A,$A1039,$F:$F,"CO"),0)</f>
        <v>0</v>
      </c>
    </row>
    <row r="1040" customFormat="false" ht="127.5" hidden="false" customHeight="false" outlineLevel="0" collapsed="false">
      <c r="A1040" s="56" t="s">
        <v>3846</v>
      </c>
      <c r="B1040" s="64" t="n">
        <v>43633</v>
      </c>
      <c r="C1040" s="98" t="s">
        <v>3847</v>
      </c>
      <c r="D1040" s="69" t="s">
        <v>3848</v>
      </c>
      <c r="E1040" s="59"/>
      <c r="F1040" s="69" t="s">
        <v>24</v>
      </c>
      <c r="G1040" s="66" t="s">
        <v>1151</v>
      </c>
      <c r="H1040" s="67" t="s">
        <v>1152</v>
      </c>
      <c r="I1040" s="69" t="s">
        <v>1702</v>
      </c>
      <c r="J1040" s="121" t="s">
        <v>3849</v>
      </c>
      <c r="K1040" s="64" t="n">
        <v>44132</v>
      </c>
      <c r="L1040" s="64" t="n">
        <v>45958</v>
      </c>
      <c r="M1040" s="65"/>
      <c r="N1040" s="69" t="s">
        <v>3850</v>
      </c>
      <c r="O1040" s="59"/>
      <c r="P1040" s="69" t="s">
        <v>30</v>
      </c>
      <c r="Q1040" s="59"/>
      <c r="R1040" s="66" t="n">
        <v>2019</v>
      </c>
      <c r="S1040" s="59"/>
    </row>
    <row r="1041" customFormat="false" ht="38.25" hidden="false" customHeight="false" outlineLevel="0" collapsed="false">
      <c r="A1041" s="56" t="s">
        <v>3851</v>
      </c>
      <c r="B1041" s="64" t="n">
        <v>43684</v>
      </c>
      <c r="C1041" s="86" t="s">
        <v>3852</v>
      </c>
      <c r="D1041" s="56" t="s">
        <v>3853</v>
      </c>
      <c r="E1041" s="59"/>
      <c r="F1041" s="67" t="s">
        <v>24</v>
      </c>
      <c r="G1041" s="67" t="s">
        <v>59</v>
      </c>
      <c r="H1041" s="95" t="s">
        <v>2909</v>
      </c>
      <c r="I1041" s="56" t="s">
        <v>27</v>
      </c>
      <c r="J1041" s="94" t="s">
        <v>230</v>
      </c>
      <c r="K1041" s="64" t="n">
        <v>43697</v>
      </c>
      <c r="L1041" s="64" t="n">
        <v>45524</v>
      </c>
      <c r="M1041" s="65"/>
      <c r="N1041" s="67" t="s">
        <v>47</v>
      </c>
      <c r="O1041" s="59"/>
      <c r="P1041" s="67" t="s">
        <v>30</v>
      </c>
      <c r="Q1041" s="59"/>
      <c r="R1041" s="53" t="n">
        <f aca="false">YEAR(K1041)</f>
        <v>2019</v>
      </c>
      <c r="S1041" s="54" t="n">
        <f aca="false">IF($F1041="CO",SUMIFS($M:$M,$A:$A,$A1041)/COUNTIFS($A:$A,$A1041,$F:$F,"CO"),0)</f>
        <v>0</v>
      </c>
    </row>
    <row r="1042" customFormat="false" ht="38.25" hidden="false" customHeight="false" outlineLevel="0" collapsed="false">
      <c r="A1042" s="69" t="s">
        <v>3854</v>
      </c>
      <c r="B1042" s="71" t="n">
        <v>43089</v>
      </c>
      <c r="C1042" s="182" t="s">
        <v>3855</v>
      </c>
      <c r="D1042" s="69" t="s">
        <v>3856</v>
      </c>
      <c r="E1042" s="66"/>
      <c r="F1042" s="66" t="s">
        <v>24</v>
      </c>
      <c r="G1042" s="69" t="s">
        <v>35</v>
      </c>
      <c r="H1042" s="67" t="s">
        <v>229</v>
      </c>
      <c r="I1042" s="69" t="s">
        <v>27</v>
      </c>
      <c r="J1042" s="139" t="s">
        <v>46</v>
      </c>
      <c r="K1042" s="71" t="n">
        <v>43108</v>
      </c>
      <c r="L1042" s="71" t="n">
        <v>44934</v>
      </c>
      <c r="M1042" s="75"/>
      <c r="N1042" s="67" t="s">
        <v>47</v>
      </c>
      <c r="O1042" s="66"/>
      <c r="P1042" s="69" t="s">
        <v>30</v>
      </c>
      <c r="Q1042" s="73"/>
      <c r="R1042" s="53" t="n">
        <f aca="false">YEAR(K1042)</f>
        <v>2018</v>
      </c>
      <c r="S1042" s="54" t="n">
        <f aca="false">IF($F1042="CO",SUMIFS($M:$M,$A:$A,$A1042)/COUNTIFS($A:$A,$A1042,$F:$F,"CO"),0)</f>
        <v>0</v>
      </c>
    </row>
    <row r="1043" customFormat="false" ht="38.25" hidden="false" customHeight="false" outlineLevel="0" collapsed="false">
      <c r="A1043" s="53" t="s">
        <v>3857</v>
      </c>
      <c r="B1043" s="64" t="n">
        <v>42457</v>
      </c>
      <c r="C1043" s="93" t="s">
        <v>3858</v>
      </c>
      <c r="D1043" s="53" t="s">
        <v>3859</v>
      </c>
      <c r="E1043" s="53"/>
      <c r="F1043" s="67" t="s">
        <v>24</v>
      </c>
      <c r="G1043" s="53" t="s">
        <v>59</v>
      </c>
      <c r="H1043" s="84" t="s">
        <v>449</v>
      </c>
      <c r="I1043" s="67" t="s">
        <v>27</v>
      </c>
      <c r="J1043" s="94" t="s">
        <v>158</v>
      </c>
      <c r="K1043" s="64" t="n">
        <v>42467</v>
      </c>
      <c r="L1043" s="64" t="n">
        <v>44293</v>
      </c>
      <c r="M1043" s="88"/>
      <c r="N1043" s="67" t="s">
        <v>47</v>
      </c>
      <c r="O1043" s="53"/>
      <c r="P1043" s="84" t="s">
        <v>30</v>
      </c>
      <c r="Q1043" s="59"/>
      <c r="R1043" s="66"/>
      <c r="S1043" s="54" t="n">
        <f aca="false">IF($F1043="CO",SUMIFS($M:$M,$A:$A,$A1043)/COUNTIFS($A:$A,$A1043,$F:$F,"CO"),0)</f>
        <v>0</v>
      </c>
    </row>
    <row r="1044" customFormat="false" ht="38.25" hidden="false" customHeight="false" outlineLevel="0" collapsed="false">
      <c r="A1044" s="53" t="s">
        <v>3860</v>
      </c>
      <c r="B1044" s="64" t="n">
        <v>42451</v>
      </c>
      <c r="C1044" s="93" t="s">
        <v>3861</v>
      </c>
      <c r="D1044" s="53" t="s">
        <v>3862</v>
      </c>
      <c r="E1044" s="53"/>
      <c r="F1044" s="67" t="s">
        <v>24</v>
      </c>
      <c r="G1044" s="53" t="s">
        <v>44</v>
      </c>
      <c r="H1044" s="84" t="s">
        <v>45</v>
      </c>
      <c r="I1044" s="67" t="s">
        <v>27</v>
      </c>
      <c r="J1044" s="94" t="s">
        <v>158</v>
      </c>
      <c r="K1044" s="64" t="n">
        <v>42466</v>
      </c>
      <c r="L1044" s="64" t="n">
        <v>44292</v>
      </c>
      <c r="M1044" s="88"/>
      <c r="N1044" s="67" t="s">
        <v>47</v>
      </c>
      <c r="O1044" s="53"/>
      <c r="P1044" s="84" t="s">
        <v>30</v>
      </c>
      <c r="Q1044" s="59"/>
      <c r="R1044" s="53" t="n">
        <f aca="false">YEAR(K1044)</f>
        <v>2016</v>
      </c>
      <c r="S1044" s="54" t="n">
        <f aca="false">IF($F1044="CO",SUMIFS($M:$M,$A:$A,$A1044)/COUNTIFS($A:$A,$A1044,$F:$F,"CO"),0)</f>
        <v>0</v>
      </c>
    </row>
    <row r="1045" customFormat="false" ht="38.25" hidden="false" customHeight="false" outlineLevel="0" collapsed="false">
      <c r="A1045" s="55" t="s">
        <v>3863</v>
      </c>
      <c r="B1045" s="64" t="n">
        <v>44432</v>
      </c>
      <c r="C1045" s="93" t="s">
        <v>3864</v>
      </c>
      <c r="D1045" s="53" t="s">
        <v>3865</v>
      </c>
      <c r="E1045" s="59"/>
      <c r="F1045" s="60" t="s">
        <v>24</v>
      </c>
      <c r="G1045" s="66" t="s">
        <v>59</v>
      </c>
      <c r="H1045" s="67" t="s">
        <v>417</v>
      </c>
      <c r="I1045" s="62" t="s">
        <v>27</v>
      </c>
      <c r="J1045" s="68" t="s">
        <v>46</v>
      </c>
      <c r="K1045" s="64" t="n">
        <v>44483</v>
      </c>
      <c r="L1045" s="64" t="n">
        <v>46309</v>
      </c>
      <c r="M1045" s="59"/>
      <c r="N1045" s="112" t="s">
        <v>47</v>
      </c>
      <c r="O1045" s="59"/>
      <c r="P1045" s="60" t="s">
        <v>30</v>
      </c>
      <c r="Q1045" s="59"/>
      <c r="R1045" s="59"/>
      <c r="S1045" s="59"/>
    </row>
    <row r="1046" customFormat="false" ht="38.25" hidden="false" customHeight="false" outlineLevel="0" collapsed="false">
      <c r="A1046" s="55" t="s">
        <v>3866</v>
      </c>
      <c r="B1046" s="64" t="n">
        <v>44425</v>
      </c>
      <c r="C1046" s="85" t="s">
        <v>3867</v>
      </c>
      <c r="D1046" s="56" t="s">
        <v>3868</v>
      </c>
      <c r="E1046" s="59"/>
      <c r="F1046" s="60" t="s">
        <v>24</v>
      </c>
      <c r="G1046" s="60" t="s">
        <v>59</v>
      </c>
      <c r="H1046" s="67" t="s">
        <v>417</v>
      </c>
      <c r="I1046" s="62" t="s">
        <v>27</v>
      </c>
      <c r="J1046" s="68" t="s">
        <v>46</v>
      </c>
      <c r="K1046" s="166" t="n">
        <v>44469</v>
      </c>
      <c r="L1046" s="64" t="n">
        <v>46295</v>
      </c>
      <c r="M1046" s="65"/>
      <c r="N1046" s="69" t="s">
        <v>47</v>
      </c>
      <c r="O1046" s="59"/>
      <c r="P1046" s="60" t="s">
        <v>3869</v>
      </c>
      <c r="Q1046" s="59"/>
      <c r="R1046" s="59"/>
      <c r="S1046" s="59"/>
    </row>
    <row r="1047" customFormat="false" ht="38.25" hidden="false" customHeight="false" outlineLevel="0" collapsed="false">
      <c r="A1047" s="69" t="s">
        <v>3870</v>
      </c>
      <c r="B1047" s="64" t="n">
        <v>44088</v>
      </c>
      <c r="C1047" s="136" t="s">
        <v>3871</v>
      </c>
      <c r="D1047" s="69" t="s">
        <v>3872</v>
      </c>
      <c r="E1047" s="59"/>
      <c r="F1047" s="69" t="s">
        <v>24</v>
      </c>
      <c r="G1047" s="66" t="s">
        <v>35</v>
      </c>
      <c r="H1047" s="81" t="s">
        <v>316</v>
      </c>
      <c r="I1047" s="56" t="s">
        <v>84</v>
      </c>
      <c r="J1047" s="123" t="s">
        <v>280</v>
      </c>
      <c r="K1047" s="64" t="n">
        <v>44139</v>
      </c>
      <c r="L1047" s="64" t="n">
        <v>45965</v>
      </c>
      <c r="M1047" s="59"/>
      <c r="N1047" s="56" t="s">
        <v>47</v>
      </c>
      <c r="O1047" s="59"/>
      <c r="P1047" s="69" t="s">
        <v>97</v>
      </c>
      <c r="Q1047" s="59"/>
      <c r="R1047" s="53" t="n">
        <v>2019</v>
      </c>
      <c r="S1047" s="93" t="n">
        <v>0</v>
      </c>
    </row>
    <row r="1048" customFormat="false" ht="51" hidden="false" customHeight="false" outlineLevel="0" collapsed="false">
      <c r="A1048" s="66" t="s">
        <v>3873</v>
      </c>
      <c r="B1048" s="71" t="n">
        <v>42814</v>
      </c>
      <c r="C1048" s="139" t="s">
        <v>3874</v>
      </c>
      <c r="D1048" s="66" t="s">
        <v>3875</v>
      </c>
      <c r="E1048" s="66"/>
      <c r="F1048" s="81" t="s">
        <v>24</v>
      </c>
      <c r="G1048" s="81" t="s">
        <v>73</v>
      </c>
      <c r="H1048" s="81" t="s">
        <v>3876</v>
      </c>
      <c r="I1048" s="81" t="s">
        <v>27</v>
      </c>
      <c r="J1048" s="139" t="s">
        <v>46</v>
      </c>
      <c r="K1048" s="71" t="n">
        <v>42866</v>
      </c>
      <c r="L1048" s="71" t="n">
        <v>44692</v>
      </c>
      <c r="M1048" s="140" t="s">
        <v>3877</v>
      </c>
      <c r="N1048" s="81" t="s">
        <v>195</v>
      </c>
      <c r="O1048" s="73"/>
      <c r="P1048" s="69" t="s">
        <v>3878</v>
      </c>
      <c r="Q1048" s="73"/>
      <c r="R1048" s="53" t="n">
        <f aca="false">YEAR(K1048)</f>
        <v>2017</v>
      </c>
      <c r="S1048" s="54" t="n">
        <f aca="false">IF($F1048="CO",SUMIFS($M:$M,$A:$A,$A1048)/COUNTIFS($A:$A,$A1048,$F:$F,"CO"),0)</f>
        <v>0</v>
      </c>
    </row>
    <row r="1049" customFormat="false" ht="38.25" hidden="false" customHeight="false" outlineLevel="0" collapsed="false">
      <c r="A1049" s="56" t="s">
        <v>3879</v>
      </c>
      <c r="B1049" s="64" t="n">
        <v>43286</v>
      </c>
      <c r="C1049" s="85" t="s">
        <v>3880</v>
      </c>
      <c r="D1049" s="56" t="s">
        <v>3881</v>
      </c>
      <c r="E1049" s="53"/>
      <c r="F1049" s="56" t="s">
        <v>24</v>
      </c>
      <c r="G1049" s="87" t="s">
        <v>59</v>
      </c>
      <c r="H1049" s="87" t="s">
        <v>114</v>
      </c>
      <c r="I1049" s="56" t="s">
        <v>84</v>
      </c>
      <c r="J1049" s="83" t="s">
        <v>46</v>
      </c>
      <c r="K1049" s="64" t="n">
        <v>43432</v>
      </c>
      <c r="L1049" s="64" t="n">
        <v>45258</v>
      </c>
      <c r="M1049" s="88"/>
      <c r="N1049" s="56" t="s">
        <v>47</v>
      </c>
      <c r="O1049" s="59"/>
      <c r="P1049" s="56" t="s">
        <v>30</v>
      </c>
      <c r="Q1049" s="59"/>
      <c r="R1049" s="53" t="n">
        <f aca="false">YEAR(K1049)</f>
        <v>2018</v>
      </c>
      <c r="S1049" s="54" t="n">
        <f aca="false">IF($F1049="CO",SUMIFS($M:$M,$A:$A,$A1049)/COUNTIFS($A:$A,$A1049,$F:$F,"CO"),0)</f>
        <v>0</v>
      </c>
    </row>
    <row r="1050" customFormat="false" ht="102" hidden="false" customHeight="false" outlineLevel="0" collapsed="false">
      <c r="A1050" s="69" t="s">
        <v>3882</v>
      </c>
      <c r="B1050" s="64" t="n">
        <v>42614</v>
      </c>
      <c r="C1050" s="98" t="s">
        <v>3883</v>
      </c>
      <c r="D1050" s="66" t="s">
        <v>3884</v>
      </c>
      <c r="E1050" s="59"/>
      <c r="F1050" s="67" t="s">
        <v>24</v>
      </c>
      <c r="G1050" s="81" t="s">
        <v>73</v>
      </c>
      <c r="H1050" s="95" t="s">
        <v>384</v>
      </c>
      <c r="I1050" s="67" t="s">
        <v>27</v>
      </c>
      <c r="J1050" s="94" t="s">
        <v>154</v>
      </c>
      <c r="K1050" s="64" t="n">
        <v>42627</v>
      </c>
      <c r="L1050" s="64" t="n">
        <v>44453</v>
      </c>
      <c r="M1050" s="65"/>
      <c r="N1050" s="67" t="s">
        <v>47</v>
      </c>
      <c r="O1050" s="59"/>
      <c r="P1050" s="67" t="s">
        <v>30</v>
      </c>
      <c r="Q1050" s="59"/>
      <c r="R1050" s="48" t="n">
        <f aca="false">YEAR(K1050)</f>
        <v>2016</v>
      </c>
      <c r="S1050" s="102" t="n">
        <f aca="false">IF($F1050="CO",SUMIFS($M:$M,$A:$A,$A1050)/COUNTIFS($A:$A,$A1050,$F:$F,"CO"),0)</f>
        <v>0</v>
      </c>
    </row>
    <row r="1051" customFormat="false" ht="102" hidden="false" customHeight="false" outlineLevel="0" collapsed="false">
      <c r="A1051" s="55" t="s">
        <v>3885</v>
      </c>
      <c r="B1051" s="64" t="n">
        <v>44284</v>
      </c>
      <c r="C1051" s="83" t="s">
        <v>3886</v>
      </c>
      <c r="D1051" s="53" t="s">
        <v>3887</v>
      </c>
      <c r="E1051" s="59"/>
      <c r="F1051" s="69" t="s">
        <v>24</v>
      </c>
      <c r="G1051" s="66" t="s">
        <v>974</v>
      </c>
      <c r="H1051" s="67" t="s">
        <v>229</v>
      </c>
      <c r="I1051" s="69" t="s">
        <v>27</v>
      </c>
      <c r="J1051" s="82" t="s">
        <v>68</v>
      </c>
      <c r="K1051" s="64" t="n">
        <v>44300</v>
      </c>
      <c r="L1051" s="64" t="n">
        <v>46126</v>
      </c>
      <c r="M1051" s="59"/>
      <c r="N1051" s="69" t="s">
        <v>47</v>
      </c>
      <c r="O1051" s="59"/>
      <c r="P1051" s="69" t="s">
        <v>30</v>
      </c>
      <c r="Q1051" s="59"/>
      <c r="R1051" s="59"/>
      <c r="S1051" s="59"/>
    </row>
    <row r="1052" customFormat="false" ht="102" hidden="false" customHeight="false" outlineLevel="0" collapsed="false">
      <c r="A1052" s="56" t="s">
        <v>3888</v>
      </c>
      <c r="B1052" s="64" t="n">
        <v>43556</v>
      </c>
      <c r="C1052" s="86" t="s">
        <v>3889</v>
      </c>
      <c r="D1052" s="56" t="s">
        <v>3890</v>
      </c>
      <c r="E1052" s="53"/>
      <c r="F1052" s="56" t="s">
        <v>24</v>
      </c>
      <c r="G1052" s="56" t="s">
        <v>35</v>
      </c>
      <c r="H1052" s="56" t="s">
        <v>240</v>
      </c>
      <c r="I1052" s="56" t="s">
        <v>84</v>
      </c>
      <c r="J1052" s="94" t="s">
        <v>68</v>
      </c>
      <c r="K1052" s="64" t="n">
        <v>43544</v>
      </c>
      <c r="L1052" s="64" t="n">
        <v>45371</v>
      </c>
      <c r="M1052" s="88"/>
      <c r="N1052" s="56" t="s">
        <v>120</v>
      </c>
      <c r="O1052" s="59"/>
      <c r="P1052" s="56" t="s">
        <v>241</v>
      </c>
      <c r="Q1052" s="59"/>
      <c r="R1052" s="53" t="n">
        <f aca="false">YEAR(K1052)</f>
        <v>2019</v>
      </c>
      <c r="S1052" s="54" t="n">
        <f aca="false">IF($F1052="CO",SUMIFS($M:$M,$A:$A,$A1052)/COUNTIFS($A:$A,$A1052,$F:$F,"CO"),0)</f>
        <v>0</v>
      </c>
    </row>
    <row r="1053" customFormat="false" ht="38.25" hidden="false" customHeight="false" outlineLevel="0" collapsed="false">
      <c r="A1053" s="56" t="s">
        <v>3891</v>
      </c>
      <c r="B1053" s="64" t="n">
        <v>43263</v>
      </c>
      <c r="C1053" s="85" t="s">
        <v>3892</v>
      </c>
      <c r="D1053" s="56" t="s">
        <v>3893</v>
      </c>
      <c r="E1053" s="53"/>
      <c r="F1053" s="56" t="s">
        <v>24</v>
      </c>
      <c r="G1053" s="87" t="s">
        <v>59</v>
      </c>
      <c r="H1053" s="87" t="s">
        <v>3894</v>
      </c>
      <c r="I1053" s="56" t="s">
        <v>84</v>
      </c>
      <c r="J1053" s="83" t="s">
        <v>46</v>
      </c>
      <c r="K1053" s="64" t="n">
        <v>43335</v>
      </c>
      <c r="L1053" s="64" t="n">
        <v>45161</v>
      </c>
      <c r="M1053" s="88"/>
      <c r="N1053" s="56" t="s">
        <v>47</v>
      </c>
      <c r="O1053" s="59"/>
      <c r="P1053" s="56" t="s">
        <v>30</v>
      </c>
      <c r="Q1053" s="59"/>
      <c r="R1053" s="53" t="n">
        <f aca="false">YEAR(K1053)</f>
        <v>2018</v>
      </c>
      <c r="S1053" s="54" t="n">
        <f aca="false">IF($F1053="CO",SUMIFS($M:$M,$A:$A,$A1053)/COUNTIFS($A:$A,$A1053,$F:$F,"CO"),0)</f>
        <v>0</v>
      </c>
    </row>
    <row r="1054" customFormat="false" ht="38.25" hidden="false" customHeight="false" outlineLevel="0" collapsed="false">
      <c r="A1054" s="53" t="s">
        <v>3895</v>
      </c>
      <c r="B1054" s="64" t="n">
        <v>42906</v>
      </c>
      <c r="C1054" s="98" t="s">
        <v>3896</v>
      </c>
      <c r="D1054" s="53" t="s">
        <v>3897</v>
      </c>
      <c r="E1054" s="53"/>
      <c r="F1054" s="56" t="s">
        <v>24</v>
      </c>
      <c r="G1054" s="84" t="s">
        <v>549</v>
      </c>
      <c r="H1054" s="53" t="s">
        <v>585</v>
      </c>
      <c r="I1054" s="53" t="s">
        <v>27</v>
      </c>
      <c r="J1054" s="94" t="s">
        <v>68</v>
      </c>
      <c r="K1054" s="64" t="n">
        <v>42914</v>
      </c>
      <c r="L1054" s="64" t="n">
        <v>44740</v>
      </c>
      <c r="M1054" s="65"/>
      <c r="N1054" s="87" t="s">
        <v>47</v>
      </c>
      <c r="O1054" s="53"/>
      <c r="P1054" s="53" t="s">
        <v>40</v>
      </c>
      <c r="Q1054" s="53"/>
      <c r="R1054" s="48" t="n">
        <f aca="false">YEAR(K1054)</f>
        <v>2017</v>
      </c>
      <c r="S1054" s="102" t="n">
        <f aca="false">IF($F1054="CO",SUMIFS($M:$M,$A:$A,$A1054)/COUNTIFS($A:$A,$A1054,$F:$F,"CO"),0)</f>
        <v>0</v>
      </c>
    </row>
    <row r="1055" customFormat="false" ht="51" hidden="false" customHeight="false" outlineLevel="0" collapsed="false">
      <c r="A1055" s="66" t="s">
        <v>3898</v>
      </c>
      <c r="B1055" s="64" t="n">
        <v>43825</v>
      </c>
      <c r="C1055" s="310" t="s">
        <v>3899</v>
      </c>
      <c r="D1055" s="66" t="s">
        <v>3900</v>
      </c>
      <c r="E1055" s="53"/>
      <c r="F1055" s="66" t="s">
        <v>24</v>
      </c>
      <c r="G1055" s="84" t="s">
        <v>549</v>
      </c>
      <c r="H1055" s="84" t="s">
        <v>585</v>
      </c>
      <c r="I1055" s="66" t="s">
        <v>27</v>
      </c>
      <c r="J1055" s="104" t="s">
        <v>299</v>
      </c>
      <c r="K1055" s="64" t="n">
        <v>43851</v>
      </c>
      <c r="L1055" s="64" t="n">
        <v>45678</v>
      </c>
      <c r="M1055" s="65"/>
      <c r="N1055" s="56" t="s">
        <v>201</v>
      </c>
      <c r="O1055" s="59"/>
      <c r="P1055" s="69" t="s">
        <v>40</v>
      </c>
      <c r="Q1055" s="59"/>
      <c r="R1055" s="59"/>
      <c r="S1055" s="59"/>
    </row>
    <row r="1056" customFormat="false" ht="38.25" hidden="false" customHeight="false" outlineLevel="0" collapsed="false">
      <c r="A1056" s="262" t="s">
        <v>3901</v>
      </c>
      <c r="B1056" s="64" t="n">
        <v>42907</v>
      </c>
      <c r="C1056" s="98" t="s">
        <v>3902</v>
      </c>
      <c r="D1056" s="53" t="s">
        <v>3903</v>
      </c>
      <c r="E1056" s="53"/>
      <c r="F1056" s="56" t="s">
        <v>24</v>
      </c>
      <c r="G1056" s="84" t="s">
        <v>549</v>
      </c>
      <c r="H1056" s="53" t="s">
        <v>585</v>
      </c>
      <c r="I1056" s="53" t="s">
        <v>27</v>
      </c>
      <c r="J1056" s="94" t="s">
        <v>68</v>
      </c>
      <c r="K1056" s="64" t="n">
        <v>42914</v>
      </c>
      <c r="L1056" s="64" t="n">
        <v>44740</v>
      </c>
      <c r="M1056" s="65"/>
      <c r="N1056" s="87" t="s">
        <v>47</v>
      </c>
      <c r="O1056" s="53"/>
      <c r="P1056" s="56" t="s">
        <v>40</v>
      </c>
      <c r="Q1056" s="53"/>
      <c r="R1056" s="53" t="n">
        <f aca="false">YEAR(K1056)</f>
        <v>2017</v>
      </c>
      <c r="S1056" s="54" t="n">
        <f aca="false">IF($F1056="CO",SUMIFS($M:$M,$A:$A,$A1056)/COUNTIFS($A:$A,$A1056,$F:$F,"CO"),0)</f>
        <v>0</v>
      </c>
    </row>
    <row r="1057" customFormat="false" ht="78.75" hidden="false" customHeight="true" outlineLevel="0" collapsed="false">
      <c r="A1057" s="523" t="s">
        <v>3904</v>
      </c>
      <c r="B1057" s="64" t="n">
        <v>43661</v>
      </c>
      <c r="C1057" s="86" t="s">
        <v>3905</v>
      </c>
      <c r="D1057" s="53" t="s">
        <v>3906</v>
      </c>
      <c r="E1057" s="59"/>
      <c r="F1057" s="53" t="s">
        <v>24</v>
      </c>
      <c r="G1057" s="53" t="s">
        <v>549</v>
      </c>
      <c r="H1057" s="53" t="s">
        <v>3655</v>
      </c>
      <c r="I1057" s="53" t="s">
        <v>27</v>
      </c>
      <c r="J1057" s="121" t="s">
        <v>1223</v>
      </c>
      <c r="K1057" s="64" t="n">
        <v>43671</v>
      </c>
      <c r="L1057" s="64" t="n">
        <v>45498</v>
      </c>
      <c r="M1057" s="65"/>
      <c r="N1057" s="66" t="s">
        <v>47</v>
      </c>
      <c r="O1057" s="59"/>
      <c r="P1057" s="53" t="s">
        <v>40</v>
      </c>
      <c r="Q1057" s="59"/>
      <c r="R1057" s="53" t="n">
        <f aca="false">YEAR(K1057)</f>
        <v>2019</v>
      </c>
      <c r="S1057" s="54" t="n">
        <f aca="false">IF($F1057="CO",SUMIFS($M:$M,$A:$A,$A1057)/COUNTIFS($A:$A,$A1057,$F:$F,"CO"),0)</f>
        <v>0</v>
      </c>
    </row>
    <row r="1058" customFormat="false" ht="38.25" hidden="false" customHeight="false" outlineLevel="0" collapsed="false">
      <c r="A1058" s="523" t="s">
        <v>3907</v>
      </c>
      <c r="B1058" s="64" t="n">
        <v>43285</v>
      </c>
      <c r="C1058" s="85" t="s">
        <v>3908</v>
      </c>
      <c r="D1058" s="56" t="s">
        <v>3909</v>
      </c>
      <c r="E1058" s="53"/>
      <c r="F1058" s="56" t="s">
        <v>24</v>
      </c>
      <c r="G1058" s="87" t="s">
        <v>59</v>
      </c>
      <c r="H1058" s="87" t="s">
        <v>2417</v>
      </c>
      <c r="I1058" s="56" t="s">
        <v>84</v>
      </c>
      <c r="J1058" s="83" t="s">
        <v>46</v>
      </c>
      <c r="K1058" s="64" t="n">
        <v>43320</v>
      </c>
      <c r="L1058" s="64" t="n">
        <v>45146</v>
      </c>
      <c r="M1058" s="88"/>
      <c r="N1058" s="56" t="s">
        <v>47</v>
      </c>
      <c r="O1058" s="59"/>
      <c r="P1058" s="56" t="s">
        <v>323</v>
      </c>
      <c r="Q1058" s="59"/>
      <c r="R1058" s="53" t="n">
        <v>2019</v>
      </c>
      <c r="S1058" s="65" t="n">
        <v>66096</v>
      </c>
    </row>
    <row r="1059" customFormat="false" ht="38.25" hidden="false" customHeight="false" outlineLevel="0" collapsed="false">
      <c r="A1059" s="125" t="s">
        <v>3910</v>
      </c>
      <c r="B1059" s="64" t="n">
        <v>42598</v>
      </c>
      <c r="C1059" s="98" t="s">
        <v>3911</v>
      </c>
      <c r="D1059" s="53" t="s">
        <v>3912</v>
      </c>
      <c r="E1059" s="53"/>
      <c r="F1059" s="67" t="s">
        <v>24</v>
      </c>
      <c r="G1059" s="53" t="s">
        <v>59</v>
      </c>
      <c r="H1059" s="53" t="s">
        <v>114</v>
      </c>
      <c r="I1059" s="67" t="s">
        <v>27</v>
      </c>
      <c r="J1059" s="94" t="s">
        <v>158</v>
      </c>
      <c r="K1059" s="64" t="n">
        <v>42604</v>
      </c>
      <c r="L1059" s="64" t="n">
        <v>44430</v>
      </c>
      <c r="M1059" s="88"/>
      <c r="N1059" s="67" t="s">
        <v>47</v>
      </c>
      <c r="O1059" s="59"/>
      <c r="P1059" s="53" t="s">
        <v>30</v>
      </c>
      <c r="Q1059" s="59"/>
      <c r="R1059" s="53" t="n">
        <f aca="false">YEAR(K1059)</f>
        <v>2016</v>
      </c>
      <c r="S1059" s="54" t="n">
        <f aca="false">IF($F1059="CO",SUMIFS($M:$M,$A:$A,$A1059)/COUNTIFS($A:$A,$A1059,$F:$F,"CO"),0)</f>
        <v>0</v>
      </c>
    </row>
    <row r="1060" customFormat="false" ht="38.25" hidden="false" customHeight="false" outlineLevel="0" collapsed="false">
      <c r="A1060" s="438" t="s">
        <v>3913</v>
      </c>
      <c r="B1060" s="64" t="n">
        <v>44390</v>
      </c>
      <c r="C1060" s="85" t="s">
        <v>3914</v>
      </c>
      <c r="D1060" s="56" t="s">
        <v>3915</v>
      </c>
      <c r="E1060" s="59"/>
      <c r="F1060" s="60" t="s">
        <v>24</v>
      </c>
      <c r="G1060" s="60" t="s">
        <v>101</v>
      </c>
      <c r="H1060" s="69" t="s">
        <v>1081</v>
      </c>
      <c r="I1060" s="62" t="s">
        <v>84</v>
      </c>
      <c r="J1060" s="68" t="s">
        <v>46</v>
      </c>
      <c r="K1060" s="64" t="n">
        <v>44425</v>
      </c>
      <c r="L1060" s="64" t="n">
        <v>46251</v>
      </c>
      <c r="M1060" s="65"/>
      <c r="N1060" s="69" t="s">
        <v>47</v>
      </c>
      <c r="O1060" s="59"/>
      <c r="P1060" s="60" t="s">
        <v>40</v>
      </c>
      <c r="Q1060" s="59"/>
      <c r="R1060" s="59"/>
      <c r="S1060" s="59"/>
    </row>
    <row r="1061" customFormat="false" ht="38.25" hidden="false" customHeight="false" outlineLevel="0" collapsed="false">
      <c r="A1061" s="523" t="s">
        <v>3916</v>
      </c>
      <c r="B1061" s="64" t="n">
        <v>43038</v>
      </c>
      <c r="C1061" s="86" t="s">
        <v>3917</v>
      </c>
      <c r="D1061" s="56" t="s">
        <v>3918</v>
      </c>
      <c r="E1061" s="53"/>
      <c r="F1061" s="56" t="s">
        <v>24</v>
      </c>
      <c r="G1061" s="56" t="s">
        <v>73</v>
      </c>
      <c r="H1061" s="87" t="s">
        <v>3141</v>
      </c>
      <c r="I1061" s="56" t="s">
        <v>84</v>
      </c>
      <c r="J1061" s="162" t="s">
        <v>46</v>
      </c>
      <c r="K1061" s="64" t="n">
        <v>43056</v>
      </c>
      <c r="L1061" s="64" t="n">
        <v>44882</v>
      </c>
      <c r="M1061" s="88"/>
      <c r="N1061" s="56" t="s">
        <v>333</v>
      </c>
      <c r="O1061" s="59"/>
      <c r="P1061" s="56" t="s">
        <v>110</v>
      </c>
      <c r="Q1061" s="59"/>
      <c r="R1061" s="59"/>
      <c r="S1061" s="59"/>
    </row>
    <row r="1062" customFormat="false" ht="140.25" hidden="false" customHeight="true" outlineLevel="0" collapsed="false">
      <c r="A1062" s="523" t="s">
        <v>3919</v>
      </c>
      <c r="B1062" s="64" t="n">
        <v>43881</v>
      </c>
      <c r="C1062" s="524" t="s">
        <v>3920</v>
      </c>
      <c r="D1062" s="53" t="s">
        <v>3921</v>
      </c>
      <c r="E1062" s="149"/>
      <c r="F1062" s="53" t="s">
        <v>24</v>
      </c>
      <c r="G1062" s="53" t="s">
        <v>35</v>
      </c>
      <c r="H1062" s="56" t="s">
        <v>240</v>
      </c>
      <c r="I1062" s="53" t="s">
        <v>27</v>
      </c>
      <c r="J1062" s="244" t="s">
        <v>284</v>
      </c>
      <c r="K1062" s="64" t="n">
        <v>44040</v>
      </c>
      <c r="L1062" s="64" t="n">
        <v>45866</v>
      </c>
      <c r="M1062" s="65"/>
      <c r="N1062" s="87" t="s">
        <v>47</v>
      </c>
      <c r="O1062" s="149"/>
      <c r="P1062" s="69" t="s">
        <v>40</v>
      </c>
      <c r="Q1062" s="149"/>
      <c r="R1062" s="53" t="n">
        <f aca="false">YEAR(K1062)</f>
        <v>2020</v>
      </c>
      <c r="S1062" s="54" t="n">
        <f aca="false">IF($F1062="CO",SUMIFS($M:$M,$A:$A,$A1062)/COUNTIFS($A:$A,$A1062,$F:$F,"CO"),0)</f>
        <v>0</v>
      </c>
    </row>
    <row r="1063" customFormat="false" ht="38.25" hidden="false" customHeight="false" outlineLevel="0" collapsed="false">
      <c r="A1063" s="265" t="s">
        <v>3922</v>
      </c>
      <c r="B1063" s="64" t="n">
        <v>44326</v>
      </c>
      <c r="C1063" s="310" t="s">
        <v>3923</v>
      </c>
      <c r="D1063" s="66" t="s">
        <v>3924</v>
      </c>
      <c r="E1063" s="59"/>
      <c r="F1063" s="69" t="s">
        <v>24</v>
      </c>
      <c r="G1063" s="66" t="s">
        <v>59</v>
      </c>
      <c r="H1063" s="67" t="s">
        <v>114</v>
      </c>
      <c r="I1063" s="67" t="s">
        <v>27</v>
      </c>
      <c r="J1063" s="241" t="s">
        <v>68</v>
      </c>
      <c r="K1063" s="64" t="n">
        <v>44368</v>
      </c>
      <c r="L1063" s="64" t="n">
        <v>46194</v>
      </c>
      <c r="M1063" s="59"/>
      <c r="N1063" s="69" t="s">
        <v>47</v>
      </c>
      <c r="O1063" s="59"/>
      <c r="P1063" s="69" t="s">
        <v>1872</v>
      </c>
      <c r="Q1063" s="59"/>
      <c r="R1063" s="59"/>
      <c r="S1063" s="59"/>
    </row>
    <row r="1064" customFormat="false" ht="38.25" hidden="false" customHeight="false" outlineLevel="0" collapsed="false">
      <c r="A1064" s="525" t="s">
        <v>3925</v>
      </c>
      <c r="B1064" s="412" t="n">
        <v>43172</v>
      </c>
      <c r="C1064" s="526" t="s">
        <v>3926</v>
      </c>
      <c r="D1064" s="525" t="s">
        <v>3927</v>
      </c>
      <c r="E1064" s="148"/>
      <c r="F1064" s="409" t="s">
        <v>24</v>
      </c>
      <c r="G1064" s="56" t="s">
        <v>59</v>
      </c>
      <c r="H1064" s="56" t="s">
        <v>199</v>
      </c>
      <c r="I1064" s="56" t="s">
        <v>61</v>
      </c>
      <c r="J1064" s="63" t="s">
        <v>2898</v>
      </c>
      <c r="K1064" s="64" t="n">
        <v>43200</v>
      </c>
      <c r="L1064" s="64" t="n">
        <v>45026</v>
      </c>
      <c r="M1064" s="527"/>
      <c r="N1064" s="56" t="s">
        <v>47</v>
      </c>
      <c r="O1064" s="308"/>
      <c r="P1064" s="525" t="s">
        <v>241</v>
      </c>
      <c r="Q1064" s="308"/>
      <c r="R1064" s="53"/>
      <c r="S1064" s="54"/>
    </row>
    <row r="1065" customFormat="false" ht="25.5" hidden="false" customHeight="false" outlineLevel="0" collapsed="false">
      <c r="A1065" s="67" t="s">
        <v>3928</v>
      </c>
      <c r="B1065" s="95" t="n">
        <v>42234</v>
      </c>
      <c r="C1065" s="94" t="s">
        <v>3929</v>
      </c>
      <c r="D1065" s="53" t="s">
        <v>3930</v>
      </c>
      <c r="E1065" s="56"/>
      <c r="F1065" s="67" t="s">
        <v>24</v>
      </c>
      <c r="G1065" s="67" t="s">
        <v>363</v>
      </c>
      <c r="H1065" s="67" t="s">
        <v>1580</v>
      </c>
      <c r="I1065" s="95" t="s">
        <v>996</v>
      </c>
      <c r="J1065" s="94" t="s">
        <v>3931</v>
      </c>
      <c r="K1065" s="95" t="n">
        <v>42339</v>
      </c>
      <c r="L1065" s="95" t="n">
        <v>44166</v>
      </c>
      <c r="M1065" s="96"/>
      <c r="N1065" s="67" t="s">
        <v>3932</v>
      </c>
      <c r="O1065" s="97"/>
      <c r="P1065" s="67" t="s">
        <v>97</v>
      </c>
      <c r="Q1065" s="67"/>
      <c r="R1065" s="53" t="n">
        <f aca="false">YEAR(K1065)</f>
        <v>2015</v>
      </c>
      <c r="S1065" s="54" t="n">
        <f aca="false">IF($F1065="CO",SUMIFS($M:$M,$A:$A,$A1065)/COUNTIFS($A:$A,$A1065,$F:$F,"CO"),0)</f>
        <v>0</v>
      </c>
    </row>
    <row r="1066" customFormat="false" ht="38.25" hidden="false" customHeight="false" outlineLevel="0" collapsed="false">
      <c r="A1066" s="69" t="s">
        <v>3933</v>
      </c>
      <c r="B1066" s="64" t="n">
        <v>42391</v>
      </c>
      <c r="C1066" s="85" t="s">
        <v>3934</v>
      </c>
      <c r="D1066" s="69" t="s">
        <v>3935</v>
      </c>
      <c r="E1066" s="53"/>
      <c r="F1066" s="69" t="s">
        <v>24</v>
      </c>
      <c r="G1066" s="84" t="s">
        <v>629</v>
      </c>
      <c r="H1066" s="91" t="s">
        <v>2724</v>
      </c>
      <c r="I1066" s="69" t="s">
        <v>27</v>
      </c>
      <c r="J1066" s="82" t="s">
        <v>172</v>
      </c>
      <c r="K1066" s="64" t="n">
        <v>42401</v>
      </c>
      <c r="L1066" s="64" t="n">
        <v>44228</v>
      </c>
      <c r="M1066" s="229"/>
      <c r="N1066" s="87" t="s">
        <v>47</v>
      </c>
      <c r="O1066" s="93"/>
      <c r="P1066" s="67" t="s">
        <v>40</v>
      </c>
      <c r="Q1066" s="93"/>
      <c r="R1066" s="53" t="n">
        <v>2019</v>
      </c>
      <c r="S1066" s="59"/>
    </row>
    <row r="1067" customFormat="false" ht="38.25" hidden="false" customHeight="false" outlineLevel="0" collapsed="false">
      <c r="A1067" s="55" t="s">
        <v>3936</v>
      </c>
      <c r="B1067" s="64" t="n">
        <v>44412</v>
      </c>
      <c r="C1067" s="93" t="s">
        <v>3937</v>
      </c>
      <c r="D1067" s="53" t="s">
        <v>3938</v>
      </c>
      <c r="E1067" s="59"/>
      <c r="F1067" s="60" t="s">
        <v>24</v>
      </c>
      <c r="G1067" s="62" t="s">
        <v>82</v>
      </c>
      <c r="H1067" s="67" t="s">
        <v>83</v>
      </c>
      <c r="I1067" s="62" t="s">
        <v>27</v>
      </c>
      <c r="J1067" s="116" t="s">
        <v>165</v>
      </c>
      <c r="K1067" s="64" t="n">
        <v>44445</v>
      </c>
      <c r="L1067" s="64" t="n">
        <v>46271</v>
      </c>
      <c r="M1067" s="59"/>
      <c r="N1067" s="112" t="s">
        <v>47</v>
      </c>
      <c r="O1067" s="59"/>
      <c r="P1067" s="92" t="s">
        <v>69</v>
      </c>
      <c r="Q1067" s="59"/>
      <c r="R1067" s="59"/>
      <c r="S1067" s="59"/>
    </row>
    <row r="1068" customFormat="false" ht="51" hidden="false" customHeight="false" outlineLevel="0" collapsed="false">
      <c r="A1068" s="56" t="s">
        <v>3939</v>
      </c>
      <c r="B1068" s="64" t="n">
        <v>42950</v>
      </c>
      <c r="C1068" s="85" t="s">
        <v>3940</v>
      </c>
      <c r="D1068" s="56" t="s">
        <v>3941</v>
      </c>
      <c r="E1068" s="53"/>
      <c r="F1068" s="56" t="s">
        <v>24</v>
      </c>
      <c r="G1068" s="56" t="s">
        <v>35</v>
      </c>
      <c r="H1068" s="56" t="s">
        <v>240</v>
      </c>
      <c r="I1068" s="56" t="s">
        <v>27</v>
      </c>
      <c r="J1068" s="259" t="s">
        <v>68</v>
      </c>
      <c r="K1068" s="113" t="n">
        <v>42999</v>
      </c>
      <c r="L1068" s="113" t="n">
        <v>44825</v>
      </c>
      <c r="M1068" s="88"/>
      <c r="N1068" s="87" t="s">
        <v>47</v>
      </c>
      <c r="O1068" s="59"/>
      <c r="P1068" s="56" t="s">
        <v>40</v>
      </c>
      <c r="Q1068" s="59"/>
      <c r="R1068" s="53" t="n">
        <f aca="false">YEAR(K1068)</f>
        <v>2017</v>
      </c>
      <c r="S1068" s="54" t="n">
        <f aca="false">IF($F1068="CO",SUMIFS($M:$M,$A:$A,$A1068)/COUNTIFS($A:$A,$A1068,$F:$F,"CO"),0)</f>
        <v>0</v>
      </c>
    </row>
    <row r="1069" customFormat="false" ht="57.75" hidden="false" customHeight="false" outlineLevel="0" collapsed="false">
      <c r="A1069" s="55" t="s">
        <v>3942</v>
      </c>
      <c r="B1069" s="64" t="n">
        <v>44252</v>
      </c>
      <c r="C1069" s="195" t="s">
        <v>3943</v>
      </c>
      <c r="D1069" s="53" t="s">
        <v>3944</v>
      </c>
      <c r="E1069" s="59"/>
      <c r="F1069" s="69" t="s">
        <v>24</v>
      </c>
      <c r="G1069" s="66" t="s">
        <v>59</v>
      </c>
      <c r="H1069" s="81" t="s">
        <v>685</v>
      </c>
      <c r="I1069" s="56" t="s">
        <v>27</v>
      </c>
      <c r="J1069" s="83" t="s">
        <v>46</v>
      </c>
      <c r="K1069" s="64" t="n">
        <v>44315</v>
      </c>
      <c r="L1069" s="64" t="n">
        <v>46141</v>
      </c>
      <c r="M1069" s="59"/>
      <c r="N1069" s="56" t="s">
        <v>47</v>
      </c>
      <c r="O1069" s="59"/>
      <c r="P1069" s="69" t="s">
        <v>30</v>
      </c>
      <c r="Q1069" s="59"/>
      <c r="R1069" s="59"/>
      <c r="S1069" s="59"/>
    </row>
    <row r="1070" customFormat="false" ht="51" hidden="false" customHeight="false" outlineLevel="0" collapsed="false">
      <c r="A1070" s="56" t="s">
        <v>3945</v>
      </c>
      <c r="B1070" s="64" t="n">
        <v>43242</v>
      </c>
      <c r="C1070" s="86" t="s">
        <v>3946</v>
      </c>
      <c r="D1070" s="56" t="s">
        <v>3947</v>
      </c>
      <c r="E1070" s="53"/>
      <c r="F1070" s="56" t="s">
        <v>24</v>
      </c>
      <c r="G1070" s="87" t="s">
        <v>391</v>
      </c>
      <c r="H1070" s="87" t="s">
        <v>456</v>
      </c>
      <c r="I1070" s="56" t="s">
        <v>84</v>
      </c>
      <c r="J1070" s="83" t="s">
        <v>46</v>
      </c>
      <c r="K1070" s="64" t="n">
        <v>43296</v>
      </c>
      <c r="L1070" s="64" t="n">
        <v>45122</v>
      </c>
      <c r="M1070" s="88"/>
      <c r="N1070" s="56" t="s">
        <v>47</v>
      </c>
      <c r="O1070" s="59"/>
      <c r="P1070" s="56" t="s">
        <v>40</v>
      </c>
      <c r="Q1070" s="59"/>
      <c r="R1070" s="53" t="n">
        <f aca="false">YEAR(K1070)</f>
        <v>2018</v>
      </c>
      <c r="S1070" s="54" t="n">
        <f aca="false">IF($F1070="CO",SUMIFS($M:$M,$A:$A,$A1070)/COUNTIFS($A:$A,$A1070,$F:$F,"CO"),0)</f>
        <v>0</v>
      </c>
    </row>
    <row r="1071" customFormat="false" ht="38.25" hidden="false" customHeight="false" outlineLevel="0" collapsed="false">
      <c r="A1071" s="56" t="s">
        <v>3948</v>
      </c>
      <c r="B1071" s="113" t="n">
        <v>43693</v>
      </c>
      <c r="C1071" s="114" t="s">
        <v>3949</v>
      </c>
      <c r="D1071" s="112" t="s">
        <v>426</v>
      </c>
      <c r="E1071" s="59"/>
      <c r="F1071" s="53" t="s">
        <v>24</v>
      </c>
      <c r="G1071" s="53" t="s">
        <v>59</v>
      </c>
      <c r="H1071" s="53" t="s">
        <v>114</v>
      </c>
      <c r="I1071" s="53" t="s">
        <v>27</v>
      </c>
      <c r="J1071" s="121" t="s">
        <v>1223</v>
      </c>
      <c r="K1071" s="64" t="n">
        <v>43711</v>
      </c>
      <c r="L1071" s="64" t="n">
        <v>45538</v>
      </c>
      <c r="M1071" s="65"/>
      <c r="N1071" s="66" t="s">
        <v>47</v>
      </c>
      <c r="O1071" s="59"/>
      <c r="P1071" s="53" t="s">
        <v>30</v>
      </c>
      <c r="Q1071" s="59"/>
      <c r="R1071" s="53" t="n">
        <f aca="false">YEAR(K1071)</f>
        <v>2019</v>
      </c>
      <c r="S1071" s="54" t="n">
        <f aca="false">IF($F1071="CO",SUMIFS($M:$M,$A:$A,$A1071)/COUNTIFS($A:$A,$A1071,$F:$F,"CO"),0)</f>
        <v>0</v>
      </c>
    </row>
    <row r="1072" customFormat="false" ht="51" hidden="false" customHeight="false" outlineLevel="0" collapsed="false">
      <c r="A1072" s="67" t="s">
        <v>3950</v>
      </c>
      <c r="B1072" s="95" t="n">
        <v>42269</v>
      </c>
      <c r="C1072" s="94" t="s">
        <v>3951</v>
      </c>
      <c r="D1072" s="53" t="s">
        <v>3952</v>
      </c>
      <c r="E1072" s="59"/>
      <c r="F1072" s="67" t="s">
        <v>24</v>
      </c>
      <c r="G1072" s="84" t="s">
        <v>629</v>
      </c>
      <c r="H1072" s="67" t="s">
        <v>574</v>
      </c>
      <c r="I1072" s="67" t="s">
        <v>27</v>
      </c>
      <c r="J1072" s="94" t="s">
        <v>230</v>
      </c>
      <c r="K1072" s="95" t="n">
        <v>42375</v>
      </c>
      <c r="L1072" s="95" t="n">
        <v>44202</v>
      </c>
      <c r="M1072" s="96"/>
      <c r="N1072" s="67" t="s">
        <v>47</v>
      </c>
      <c r="O1072" s="97"/>
      <c r="P1072" s="67" t="s">
        <v>97</v>
      </c>
      <c r="Q1072" s="67"/>
      <c r="R1072" s="53" t="n">
        <f aca="false">YEAR(K1072)</f>
        <v>2016</v>
      </c>
      <c r="S1072" s="54" t="n">
        <f aca="false">IF($F1072="CO",SUMIFS($M:$M,$A:$A,$A1072)/COUNTIFS($A:$A,$A1072,$F:$F,"CO"),0)</f>
        <v>0</v>
      </c>
    </row>
    <row r="1073" customFormat="false" ht="51" hidden="false" customHeight="true" outlineLevel="0" collapsed="false">
      <c r="A1073" s="66" t="s">
        <v>3953</v>
      </c>
      <c r="B1073" s="64" t="n">
        <v>42907</v>
      </c>
      <c r="C1073" s="98" t="s">
        <v>3954</v>
      </c>
      <c r="D1073" s="53" t="s">
        <v>3955</v>
      </c>
      <c r="E1073" s="53"/>
      <c r="F1073" s="56" t="s">
        <v>24</v>
      </c>
      <c r="G1073" s="84" t="s">
        <v>549</v>
      </c>
      <c r="H1073" s="53" t="s">
        <v>585</v>
      </c>
      <c r="I1073" s="53" t="s">
        <v>27</v>
      </c>
      <c r="J1073" s="94" t="s">
        <v>68</v>
      </c>
      <c r="K1073" s="64" t="n">
        <v>42914</v>
      </c>
      <c r="L1073" s="64" t="n">
        <v>44740</v>
      </c>
      <c r="M1073" s="65"/>
      <c r="N1073" s="87" t="s">
        <v>47</v>
      </c>
      <c r="O1073" s="53"/>
      <c r="P1073" s="56" t="s">
        <v>40</v>
      </c>
      <c r="Q1073" s="53"/>
      <c r="R1073" s="53" t="n">
        <f aca="false">YEAR(K1073)</f>
        <v>2017</v>
      </c>
      <c r="S1073" s="54" t="n">
        <f aca="false">IF($F1073="CO",SUMIFS($M:$M,$A:$A,$A1073)/COUNTIFS($A:$A,$A1073,$F:$F,"CO"),0)</f>
        <v>0</v>
      </c>
    </row>
    <row r="1074" customFormat="false" ht="38.25" hidden="false" customHeight="false" outlineLevel="0" collapsed="false">
      <c r="A1074" s="56" t="s">
        <v>3956</v>
      </c>
      <c r="B1074" s="64" t="n">
        <v>43172</v>
      </c>
      <c r="C1074" s="86" t="s">
        <v>3957</v>
      </c>
      <c r="D1074" s="56" t="s">
        <v>3958</v>
      </c>
      <c r="E1074" s="53"/>
      <c r="F1074" s="56" t="s">
        <v>24</v>
      </c>
      <c r="G1074" s="56" t="s">
        <v>35</v>
      </c>
      <c r="H1074" s="56" t="s">
        <v>240</v>
      </c>
      <c r="I1074" s="56" t="s">
        <v>61</v>
      </c>
      <c r="J1074" s="79" t="s">
        <v>1204</v>
      </c>
      <c r="K1074" s="166" t="n">
        <v>43182</v>
      </c>
      <c r="L1074" s="64" t="n">
        <v>45008</v>
      </c>
      <c r="M1074" s="88"/>
      <c r="N1074" s="87" t="s">
        <v>47</v>
      </c>
      <c r="O1074" s="59"/>
      <c r="P1074" s="56" t="s">
        <v>40</v>
      </c>
      <c r="Q1074" s="59"/>
      <c r="R1074" s="53"/>
      <c r="S1074" s="54" t="n">
        <f aca="false">IF($F1074="CO",SUMIFS($M:$M,$A:$A,$A1074)/COUNTIFS($A:$A,$A1074,$F:$F,"CO"),0)</f>
        <v>0</v>
      </c>
    </row>
    <row r="1075" customFormat="false" ht="38.25" hidden="false" customHeight="false" outlineLevel="0" collapsed="false">
      <c r="A1075" s="56" t="s">
        <v>3959</v>
      </c>
      <c r="B1075" s="64" t="n">
        <v>43894</v>
      </c>
      <c r="C1075" s="98" t="s">
        <v>3960</v>
      </c>
      <c r="D1075" s="69" t="s">
        <v>3961</v>
      </c>
      <c r="E1075" s="59"/>
      <c r="F1075" s="69" t="s">
        <v>24</v>
      </c>
      <c r="G1075" s="69" t="s">
        <v>59</v>
      </c>
      <c r="H1075" s="69" t="s">
        <v>114</v>
      </c>
      <c r="I1075" s="67" t="s">
        <v>61</v>
      </c>
      <c r="J1075" s="111" t="s">
        <v>62</v>
      </c>
      <c r="K1075" s="64" t="n">
        <v>44109</v>
      </c>
      <c r="L1075" s="64" t="n">
        <v>45935</v>
      </c>
      <c r="M1075" s="65"/>
      <c r="N1075" s="87" t="s">
        <v>47</v>
      </c>
      <c r="O1075" s="59"/>
      <c r="P1075" s="69" t="s">
        <v>97</v>
      </c>
      <c r="Q1075" s="59"/>
      <c r="R1075" s="53" t="n">
        <f aca="false">YEAR(K1075)</f>
        <v>2020</v>
      </c>
      <c r="S1075" s="54" t="n">
        <f aca="false">IF($F1075="CO",SUMIFS($M:$M,$A:$A,$A1075)/COUNTIFS($A:$A,$A1075,$F:$F,"CO"),0)</f>
        <v>0</v>
      </c>
    </row>
    <row r="1076" customFormat="false" ht="51" hidden="false" customHeight="false" outlineLevel="0" collapsed="false">
      <c r="A1076" s="66" t="s">
        <v>3962</v>
      </c>
      <c r="B1076" s="64" t="n">
        <v>43328</v>
      </c>
      <c r="C1076" s="98" t="s">
        <v>3960</v>
      </c>
      <c r="D1076" s="53" t="s">
        <v>3961</v>
      </c>
      <c r="E1076" s="53"/>
      <c r="F1076" s="56" t="s">
        <v>24</v>
      </c>
      <c r="G1076" s="84" t="s">
        <v>59</v>
      </c>
      <c r="H1076" s="84" t="s">
        <v>3963</v>
      </c>
      <c r="I1076" s="53" t="s">
        <v>61</v>
      </c>
      <c r="J1076" s="79" t="s">
        <v>1204</v>
      </c>
      <c r="K1076" s="64" t="n">
        <v>43356</v>
      </c>
      <c r="L1076" s="64" t="n">
        <v>45182</v>
      </c>
      <c r="M1076" s="65"/>
      <c r="N1076" s="67" t="s">
        <v>47</v>
      </c>
      <c r="O1076" s="53"/>
      <c r="P1076" s="56" t="s">
        <v>241</v>
      </c>
      <c r="Q1076" s="53"/>
      <c r="R1076" s="59"/>
      <c r="S1076" s="59"/>
    </row>
    <row r="1077" customFormat="false" ht="25.5" hidden="false" customHeight="false" outlineLevel="0" collapsed="false">
      <c r="A1077" s="112" t="s">
        <v>3964</v>
      </c>
      <c r="B1077" s="113" t="n">
        <v>42870</v>
      </c>
      <c r="C1077" s="114" t="s">
        <v>3965</v>
      </c>
      <c r="D1077" s="112" t="s">
        <v>3966</v>
      </c>
      <c r="E1077" s="53"/>
      <c r="F1077" s="112" t="s">
        <v>24</v>
      </c>
      <c r="G1077" s="112" t="s">
        <v>59</v>
      </c>
      <c r="H1077" s="112" t="s">
        <v>1815</v>
      </c>
      <c r="I1077" s="112" t="s">
        <v>27</v>
      </c>
      <c r="J1077" s="271" t="s">
        <v>46</v>
      </c>
      <c r="K1077" s="113" t="n">
        <v>42888</v>
      </c>
      <c r="L1077" s="113" t="n">
        <v>44714</v>
      </c>
      <c r="M1077" s="163"/>
      <c r="N1077" s="112" t="s">
        <v>47</v>
      </c>
      <c r="O1077" s="95"/>
      <c r="P1077" s="67" t="s">
        <v>30</v>
      </c>
      <c r="Q1077" s="67"/>
      <c r="R1077" s="66" t="n">
        <f aca="false">YEAR(K1077)</f>
        <v>2017</v>
      </c>
      <c r="S1077" s="124" t="n">
        <f aca="false">IF($F1077="CO",SUMIFS($M:$M,$A:$A,$A1077)/COUNTIFS($A:$A,$A1077,$F:$F,"CO"),0)</f>
        <v>0</v>
      </c>
    </row>
    <row r="1078" customFormat="false" ht="51" hidden="false" customHeight="false" outlineLevel="0" collapsed="false">
      <c r="A1078" s="53" t="s">
        <v>3967</v>
      </c>
      <c r="B1078" s="64" t="n">
        <v>43147</v>
      </c>
      <c r="C1078" s="98" t="s">
        <v>3968</v>
      </c>
      <c r="D1078" s="53" t="s">
        <v>3969</v>
      </c>
      <c r="E1078" s="53"/>
      <c r="F1078" s="56" t="s">
        <v>24</v>
      </c>
      <c r="G1078" s="53" t="s">
        <v>35</v>
      </c>
      <c r="H1078" s="53" t="s">
        <v>240</v>
      </c>
      <c r="I1078" s="53" t="s">
        <v>84</v>
      </c>
      <c r="J1078" s="94" t="s">
        <v>68</v>
      </c>
      <c r="K1078" s="64" t="n">
        <v>43175</v>
      </c>
      <c r="L1078" s="64" t="n">
        <v>45001</v>
      </c>
      <c r="M1078" s="88"/>
      <c r="N1078" s="87" t="s">
        <v>47</v>
      </c>
      <c r="O1078" s="59"/>
      <c r="P1078" s="53" t="s">
        <v>30</v>
      </c>
      <c r="Q1078" s="59"/>
      <c r="R1078" s="59"/>
      <c r="S1078" s="59"/>
    </row>
    <row r="1079" customFormat="false" ht="76.5" hidden="false" customHeight="false" outlineLevel="0" collapsed="false">
      <c r="A1079" s="53" t="s">
        <v>3970</v>
      </c>
      <c r="B1079" s="64" t="n">
        <v>42418</v>
      </c>
      <c r="C1079" s="98" t="s">
        <v>3971</v>
      </c>
      <c r="D1079" s="53" t="s">
        <v>3972</v>
      </c>
      <c r="E1079" s="53"/>
      <c r="F1079" s="67" t="s">
        <v>24</v>
      </c>
      <c r="G1079" s="53" t="s">
        <v>59</v>
      </c>
      <c r="H1079" s="53" t="s">
        <v>114</v>
      </c>
      <c r="I1079" s="67" t="s">
        <v>27</v>
      </c>
      <c r="J1079" s="94" t="s">
        <v>158</v>
      </c>
      <c r="K1079" s="64" t="n">
        <v>42437</v>
      </c>
      <c r="L1079" s="64" t="n">
        <v>44263</v>
      </c>
      <c r="M1079" s="65"/>
      <c r="N1079" s="67" t="s">
        <v>47</v>
      </c>
      <c r="O1079" s="53"/>
      <c r="P1079" s="84" t="s">
        <v>30</v>
      </c>
      <c r="Q1079" s="53"/>
      <c r="R1079" s="53" t="n">
        <f aca="false">YEAR(K1079)</f>
        <v>2016</v>
      </c>
      <c r="S1079" s="54" t="n">
        <f aca="false">IF($F1079="CO",SUMIFS($M:$M,$A:$A,$A1079)/COUNTIFS($A:$A,$A1079,$F:$F,"CO"),0)</f>
        <v>0</v>
      </c>
    </row>
    <row r="1080" customFormat="false" ht="89.25" hidden="false" customHeight="false" outlineLevel="0" collapsed="false">
      <c r="A1080" s="69" t="s">
        <v>3973</v>
      </c>
      <c r="B1080" s="64" t="n">
        <v>42887</v>
      </c>
      <c r="C1080" s="86" t="s">
        <v>3974</v>
      </c>
      <c r="D1080" s="56" t="s">
        <v>3975</v>
      </c>
      <c r="E1080" s="53"/>
      <c r="F1080" s="56" t="s">
        <v>24</v>
      </c>
      <c r="G1080" s="56" t="s">
        <v>35</v>
      </c>
      <c r="H1080" s="56" t="s">
        <v>229</v>
      </c>
      <c r="I1080" s="53" t="s">
        <v>27</v>
      </c>
      <c r="J1080" s="83" t="s">
        <v>46</v>
      </c>
      <c r="K1080" s="64" t="n">
        <v>42895</v>
      </c>
      <c r="L1080" s="64" t="n">
        <v>44721</v>
      </c>
      <c r="M1080" s="65"/>
      <c r="N1080" s="87" t="s">
        <v>47</v>
      </c>
      <c r="O1080" s="53"/>
      <c r="P1080" s="56" t="s">
        <v>40</v>
      </c>
      <c r="Q1080" s="53"/>
      <c r="R1080" s="53"/>
      <c r="S1080" s="59"/>
    </row>
    <row r="1081" customFormat="false" ht="38.25" hidden="false" customHeight="false" outlineLevel="0" collapsed="false">
      <c r="A1081" s="56" t="s">
        <v>3976</v>
      </c>
      <c r="B1081" s="64" t="n">
        <v>42748</v>
      </c>
      <c r="C1081" s="98" t="s">
        <v>3977</v>
      </c>
      <c r="D1081" s="53" t="s">
        <v>3978</v>
      </c>
      <c r="E1081" s="53"/>
      <c r="F1081" s="53" t="s">
        <v>24</v>
      </c>
      <c r="G1081" s="53" t="s">
        <v>51</v>
      </c>
      <c r="H1081" s="53" t="s">
        <v>3449</v>
      </c>
      <c r="I1081" s="53" t="s">
        <v>27</v>
      </c>
      <c r="J1081" s="83" t="s">
        <v>46</v>
      </c>
      <c r="K1081" s="64" t="n">
        <v>42828</v>
      </c>
      <c r="L1081" s="64" t="n">
        <v>44654</v>
      </c>
      <c r="M1081" s="65"/>
      <c r="N1081" s="66" t="s">
        <v>195</v>
      </c>
      <c r="O1081" s="53"/>
      <c r="P1081" s="53" t="s">
        <v>40</v>
      </c>
      <c r="Q1081" s="53"/>
      <c r="R1081" s="53" t="n">
        <f aca="false">YEAR(K1081)</f>
        <v>2017</v>
      </c>
      <c r="S1081" s="54" t="n">
        <f aca="false">IF($F1081="CO",SUMIFS($M:$M,$A:$A,$A1081)/COUNTIFS($A:$A,$A1081,$F:$F,"CO"),0)</f>
        <v>0</v>
      </c>
    </row>
    <row r="1082" customFormat="false" ht="102" hidden="false" customHeight="false" outlineLevel="0" collapsed="false">
      <c r="A1082" s="69" t="s">
        <v>3979</v>
      </c>
      <c r="B1082" s="64" t="n">
        <v>42821</v>
      </c>
      <c r="C1082" s="86" t="s">
        <v>3980</v>
      </c>
      <c r="D1082" s="56" t="s">
        <v>3981</v>
      </c>
      <c r="E1082" s="53"/>
      <c r="F1082" s="53" t="s">
        <v>24</v>
      </c>
      <c r="G1082" s="56" t="s">
        <v>59</v>
      </c>
      <c r="H1082" s="56" t="s">
        <v>114</v>
      </c>
      <c r="I1082" s="53" t="s">
        <v>27</v>
      </c>
      <c r="J1082" s="94" t="s">
        <v>68</v>
      </c>
      <c r="K1082" s="64" t="n">
        <v>42832</v>
      </c>
      <c r="L1082" s="64" t="n">
        <v>44658</v>
      </c>
      <c r="M1082" s="65"/>
      <c r="N1082" s="87" t="s">
        <v>47</v>
      </c>
      <c r="O1082" s="53"/>
      <c r="P1082" s="56" t="s">
        <v>40</v>
      </c>
      <c r="Q1082" s="53"/>
      <c r="R1082" s="66" t="n">
        <f aca="false">YEAR(K1082)</f>
        <v>2017</v>
      </c>
      <c r="S1082" s="54" t="n">
        <f aca="false">IF($F1082="CO",SUMIFS($M:$M,$A:$A,$A1082)/COUNTIFS($A:$A,$A1082,$F:$F,"CO"),0)</f>
        <v>0</v>
      </c>
    </row>
    <row r="1083" customFormat="false" ht="51" hidden="false" customHeight="false" outlineLevel="0" collapsed="false">
      <c r="A1083" s="56" t="s">
        <v>3982</v>
      </c>
      <c r="B1083" s="64" t="n">
        <v>44092</v>
      </c>
      <c r="C1083" s="98" t="s">
        <v>3983</v>
      </c>
      <c r="D1083" s="69" t="s">
        <v>3984</v>
      </c>
      <c r="E1083" s="149"/>
      <c r="F1083" s="69" t="s">
        <v>24</v>
      </c>
      <c r="G1083" s="69" t="s">
        <v>549</v>
      </c>
      <c r="H1083" s="67" t="s">
        <v>3985</v>
      </c>
      <c r="I1083" s="69" t="s">
        <v>27</v>
      </c>
      <c r="J1083" s="83" t="s">
        <v>46</v>
      </c>
      <c r="K1083" s="64" t="n">
        <v>44119</v>
      </c>
      <c r="L1083" s="64" t="n">
        <v>45945</v>
      </c>
      <c r="M1083" s="65"/>
      <c r="N1083" s="87" t="s">
        <v>47</v>
      </c>
      <c r="O1083" s="149"/>
      <c r="P1083" s="69" t="s">
        <v>40</v>
      </c>
      <c r="Q1083" s="149"/>
      <c r="R1083" s="53" t="n">
        <f aca="false">YEAR(K1083)</f>
        <v>2020</v>
      </c>
      <c r="S1083" s="54" t="n">
        <f aca="false">IF($F1083="CO",SUMIFS($M:$M,$A:$A,$A1083)/COUNTIFS($A:$A,$A1083,$F:$F,"CO"),0)</f>
        <v>0</v>
      </c>
    </row>
    <row r="1084" customFormat="false" ht="38.25" hidden="false" customHeight="false" outlineLevel="0" collapsed="false">
      <c r="A1084" s="56" t="s">
        <v>3986</v>
      </c>
      <c r="B1084" s="64" t="n">
        <v>43343</v>
      </c>
      <c r="C1084" s="85" t="s">
        <v>3987</v>
      </c>
      <c r="D1084" s="56" t="s">
        <v>3988</v>
      </c>
      <c r="E1084" s="53"/>
      <c r="F1084" s="56" t="s">
        <v>24</v>
      </c>
      <c r="G1084" s="87" t="s">
        <v>73</v>
      </c>
      <c r="H1084" s="87" t="s">
        <v>3107</v>
      </c>
      <c r="I1084" s="56" t="s">
        <v>84</v>
      </c>
      <c r="J1084" s="83" t="s">
        <v>46</v>
      </c>
      <c r="K1084" s="64" t="n">
        <v>43367</v>
      </c>
      <c r="L1084" s="64" t="n">
        <v>45193</v>
      </c>
      <c r="M1084" s="88"/>
      <c r="N1084" s="56" t="s">
        <v>47</v>
      </c>
      <c r="O1084" s="59"/>
      <c r="P1084" s="56" t="s">
        <v>30</v>
      </c>
      <c r="Q1084" s="59"/>
      <c r="R1084" s="59"/>
      <c r="S1084" s="59"/>
    </row>
    <row r="1085" customFormat="false" ht="38.25" hidden="false" customHeight="false" outlineLevel="0" collapsed="false">
      <c r="A1085" s="56" t="s">
        <v>3989</v>
      </c>
      <c r="B1085" s="64" t="n">
        <v>44125</v>
      </c>
      <c r="C1085" s="98" t="s">
        <v>3990</v>
      </c>
      <c r="D1085" s="69" t="s">
        <v>3991</v>
      </c>
      <c r="E1085" s="59"/>
      <c r="F1085" s="69" t="s">
        <v>24</v>
      </c>
      <c r="G1085" s="66" t="s">
        <v>549</v>
      </c>
      <c r="H1085" s="81" t="s">
        <v>2349</v>
      </c>
      <c r="I1085" s="66" t="s">
        <v>27</v>
      </c>
      <c r="J1085" s="94" t="s">
        <v>68</v>
      </c>
      <c r="K1085" s="64" t="n">
        <v>44147</v>
      </c>
      <c r="L1085" s="64" t="n">
        <v>45973</v>
      </c>
      <c r="M1085" s="65"/>
      <c r="N1085" s="69" t="s">
        <v>47</v>
      </c>
      <c r="O1085" s="59"/>
      <c r="P1085" s="69" t="s">
        <v>30</v>
      </c>
      <c r="Q1085" s="59"/>
      <c r="R1085" s="53" t="n">
        <f aca="false">YEAR(K1085)</f>
        <v>2020</v>
      </c>
      <c r="S1085" s="59" t="n">
        <f aca="false">IF($F1085="CO",SUMIFS($M:$M,$A:$A,$A1085)/COUNTIFS($A:$A,$A1085,$F:$F,"CO"),0)</f>
        <v>0</v>
      </c>
    </row>
    <row r="1086" customFormat="false" ht="102" hidden="false" customHeight="false" outlineLevel="0" collapsed="false">
      <c r="A1086" s="56" t="s">
        <v>3992</v>
      </c>
      <c r="B1086" s="64" t="n">
        <v>43594</v>
      </c>
      <c r="C1086" s="85" t="s">
        <v>3993</v>
      </c>
      <c r="D1086" s="56" t="s">
        <v>3994</v>
      </c>
      <c r="E1086" s="53"/>
      <c r="F1086" s="56" t="s">
        <v>24</v>
      </c>
      <c r="G1086" s="87" t="s">
        <v>73</v>
      </c>
      <c r="H1086" s="87" t="s">
        <v>396</v>
      </c>
      <c r="I1086" s="56" t="s">
        <v>27</v>
      </c>
      <c r="J1086" s="83" t="s">
        <v>46</v>
      </c>
      <c r="K1086" s="64" t="n">
        <v>43556</v>
      </c>
      <c r="L1086" s="64" t="n">
        <v>45383</v>
      </c>
      <c r="M1086" s="88"/>
      <c r="N1086" s="56" t="s">
        <v>120</v>
      </c>
      <c r="O1086" s="59"/>
      <c r="P1086" s="56" t="s">
        <v>40</v>
      </c>
      <c r="Q1086" s="59"/>
      <c r="R1086" s="53" t="n">
        <f aca="false">YEAR(K1086)</f>
        <v>2019</v>
      </c>
      <c r="S1086" s="54" t="n">
        <f aca="false">IF($F1086="CO",SUMIFS($M:$M,$A:$A,$A1086)/COUNTIFS($A:$A,$A1086,$F:$F,"CO"),0)</f>
        <v>0</v>
      </c>
    </row>
    <row r="1087" customFormat="false" ht="38.25" hidden="false" customHeight="false" outlineLevel="0" collapsed="false">
      <c r="A1087" s="56" t="s">
        <v>3995</v>
      </c>
      <c r="B1087" s="64" t="n">
        <v>43896</v>
      </c>
      <c r="C1087" s="98" t="s">
        <v>3996</v>
      </c>
      <c r="D1087" s="69" t="s">
        <v>3997</v>
      </c>
      <c r="E1087" s="59"/>
      <c r="F1087" s="69" t="s">
        <v>24</v>
      </c>
      <c r="G1087" s="66" t="s">
        <v>549</v>
      </c>
      <c r="H1087" s="67" t="s">
        <v>1871</v>
      </c>
      <c r="I1087" s="67" t="s">
        <v>27</v>
      </c>
      <c r="J1087" s="79" t="s">
        <v>46</v>
      </c>
      <c r="K1087" s="64" t="n">
        <v>44225</v>
      </c>
      <c r="L1087" s="64" t="n">
        <v>46051</v>
      </c>
      <c r="M1087" s="65"/>
      <c r="N1087" s="56" t="s">
        <v>47</v>
      </c>
      <c r="O1087" s="59"/>
      <c r="P1087" s="69" t="s">
        <v>40</v>
      </c>
      <c r="Q1087" s="59"/>
      <c r="R1087" s="59"/>
      <c r="S1087" s="59"/>
    </row>
    <row r="1088" customFormat="false" ht="63.75" hidden="false" customHeight="false" outlineLevel="0" collapsed="false">
      <c r="A1088" s="56" t="s">
        <v>3998</v>
      </c>
      <c r="B1088" s="64" t="n">
        <v>43445</v>
      </c>
      <c r="C1088" s="86" t="s">
        <v>3999</v>
      </c>
      <c r="D1088" s="56" t="s">
        <v>4000</v>
      </c>
      <c r="E1088" s="53"/>
      <c r="F1088" s="56" t="s">
        <v>24</v>
      </c>
      <c r="G1088" s="87" t="s">
        <v>460</v>
      </c>
      <c r="H1088" s="87" t="s">
        <v>461</v>
      </c>
      <c r="I1088" s="56" t="s">
        <v>84</v>
      </c>
      <c r="J1088" s="83" t="s">
        <v>46</v>
      </c>
      <c r="K1088" s="64" t="n">
        <v>43455</v>
      </c>
      <c r="L1088" s="64" t="n">
        <v>45281</v>
      </c>
      <c r="M1088" s="88"/>
      <c r="N1088" s="56" t="s">
        <v>47</v>
      </c>
      <c r="O1088" s="59"/>
      <c r="P1088" s="56" t="s">
        <v>40</v>
      </c>
      <c r="Q1088" s="53"/>
      <c r="R1088" s="53" t="n">
        <v>2019</v>
      </c>
      <c r="S1088" s="93" t="n">
        <v>0</v>
      </c>
    </row>
    <row r="1089" customFormat="false" ht="25.5" hidden="false" customHeight="false" outlineLevel="0" collapsed="false">
      <c r="A1089" s="56" t="s">
        <v>4001</v>
      </c>
      <c r="B1089" s="64" t="n">
        <v>44118</v>
      </c>
      <c r="C1089" s="98" t="s">
        <v>4002</v>
      </c>
      <c r="D1089" s="69" t="s">
        <v>4003</v>
      </c>
      <c r="E1089" s="59"/>
      <c r="F1089" s="69" t="s">
        <v>24</v>
      </c>
      <c r="G1089" s="69" t="s">
        <v>101</v>
      </c>
      <c r="H1089" s="69" t="s">
        <v>959</v>
      </c>
      <c r="I1089" s="69" t="s">
        <v>27</v>
      </c>
      <c r="J1089" s="121" t="s">
        <v>4004</v>
      </c>
      <c r="K1089" s="64" t="n">
        <v>44118</v>
      </c>
      <c r="L1089" s="64" t="n">
        <v>45944</v>
      </c>
      <c r="M1089" s="65"/>
      <c r="N1089" s="87" t="s">
        <v>47</v>
      </c>
      <c r="O1089" s="59"/>
      <c r="P1089" s="69" t="s">
        <v>40</v>
      </c>
      <c r="Q1089" s="59"/>
      <c r="R1089" s="53" t="n">
        <f aca="false">YEAR(K1089)</f>
        <v>2020</v>
      </c>
      <c r="S1089" s="54" t="n">
        <f aca="false">IF($F1089="CO",SUMIFS($M:$M,$A:$A,$A1089)/COUNTIFS($A:$A,$A1089,$F:$F,"CO"),0)</f>
        <v>0</v>
      </c>
    </row>
    <row r="1090" customFormat="false" ht="38.25" hidden="false" customHeight="false" outlineLevel="0" collapsed="false">
      <c r="A1090" s="55" t="s">
        <v>4005</v>
      </c>
      <c r="B1090" s="64" t="n">
        <v>44285</v>
      </c>
      <c r="C1090" s="85" t="s">
        <v>4006</v>
      </c>
      <c r="D1090" s="56" t="s">
        <v>4007</v>
      </c>
      <c r="E1090" s="97"/>
      <c r="F1090" s="60" t="s">
        <v>24</v>
      </c>
      <c r="G1090" s="60" t="s">
        <v>73</v>
      </c>
      <c r="H1090" s="69" t="s">
        <v>4008</v>
      </c>
      <c r="I1090" s="62" t="s">
        <v>27</v>
      </c>
      <c r="J1090" s="68" t="s">
        <v>46</v>
      </c>
      <c r="K1090" s="64" t="n">
        <v>44391</v>
      </c>
      <c r="L1090" s="64" t="n">
        <v>46217</v>
      </c>
      <c r="M1090" s="65"/>
      <c r="N1090" s="69" t="s">
        <v>47</v>
      </c>
      <c r="O1090" s="59"/>
      <c r="P1090" s="60" t="s">
        <v>97</v>
      </c>
      <c r="Q1090" s="59"/>
      <c r="R1090" s="59"/>
      <c r="S1090" s="59"/>
    </row>
    <row r="1091" customFormat="false" ht="38.25" hidden="false" customHeight="false" outlineLevel="0" collapsed="false">
      <c r="A1091" s="55" t="s">
        <v>4009</v>
      </c>
      <c r="B1091" s="64" t="n">
        <v>44207</v>
      </c>
      <c r="C1091" s="93" t="s">
        <v>4010</v>
      </c>
      <c r="D1091" s="69" t="s">
        <v>4011</v>
      </c>
      <c r="E1091" s="59"/>
      <c r="F1091" s="69" t="s">
        <v>24</v>
      </c>
      <c r="G1091" s="66" t="s">
        <v>101</v>
      </c>
      <c r="H1091" s="67" t="s">
        <v>2150</v>
      </c>
      <c r="I1091" s="69" t="s">
        <v>27</v>
      </c>
      <c r="J1091" s="83" t="s">
        <v>46</v>
      </c>
      <c r="K1091" s="64" t="n">
        <v>44259</v>
      </c>
      <c r="L1091" s="64" t="n">
        <v>46085</v>
      </c>
      <c r="M1091" s="65"/>
      <c r="N1091" s="56" t="s">
        <v>47</v>
      </c>
      <c r="O1091" s="59"/>
      <c r="P1091" s="67" t="s">
        <v>97</v>
      </c>
      <c r="Q1091" s="59"/>
      <c r="R1091" s="53" t="n">
        <f aca="false">YEAR(K1091)</f>
        <v>2021</v>
      </c>
      <c r="S1091" s="54" t="n">
        <f aca="false">IF($F1091="CO",SUMIFS($M:$M,$A:$A,$A1091)/COUNTIFS($A:$A,$A1091,$F:$F,"CO"),0)</f>
        <v>0</v>
      </c>
    </row>
    <row r="1092" customFormat="false" ht="63.75" hidden="false" customHeight="false" outlineLevel="0" collapsed="false">
      <c r="A1092" s="56" t="s">
        <v>4012</v>
      </c>
      <c r="B1092" s="64" t="n">
        <v>43797</v>
      </c>
      <c r="C1092" s="98" t="s">
        <v>4013</v>
      </c>
      <c r="D1092" s="69" t="s">
        <v>4014</v>
      </c>
      <c r="E1092" s="59"/>
      <c r="F1092" s="69" t="s">
        <v>24</v>
      </c>
      <c r="G1092" s="87" t="s">
        <v>391</v>
      </c>
      <c r="H1092" s="87" t="s">
        <v>461</v>
      </c>
      <c r="I1092" s="56" t="s">
        <v>84</v>
      </c>
      <c r="J1092" s="122" t="s">
        <v>280</v>
      </c>
      <c r="K1092" s="64" t="n">
        <v>44137</v>
      </c>
      <c r="L1092" s="64" t="n">
        <v>45963</v>
      </c>
      <c r="M1092" s="65"/>
      <c r="N1092" s="56" t="s">
        <v>47</v>
      </c>
      <c r="O1092" s="59"/>
      <c r="P1092" s="56" t="s">
        <v>40</v>
      </c>
      <c r="Q1092" s="59"/>
      <c r="R1092" s="53" t="n">
        <f aca="false">YEAR(K1092)</f>
        <v>2020</v>
      </c>
      <c r="S1092" s="54" t="n">
        <f aca="false">IF($F1092="CO",SUMIFS($M:$M,$A:$A,$A1092)/COUNTIFS($A:$A,$A1092,$F:$F,"CO"),0)</f>
        <v>0</v>
      </c>
    </row>
    <row r="1093" customFormat="false" ht="38.25" hidden="false" customHeight="false" outlineLevel="0" collapsed="false">
      <c r="A1093" s="56" t="s">
        <v>4015</v>
      </c>
      <c r="B1093" s="64" t="n">
        <v>43549</v>
      </c>
      <c r="C1093" s="86" t="s">
        <v>4016</v>
      </c>
      <c r="D1093" s="528" t="s">
        <v>4017</v>
      </c>
      <c r="E1093" s="53"/>
      <c r="F1093" s="56" t="s">
        <v>24</v>
      </c>
      <c r="G1093" s="56" t="s">
        <v>59</v>
      </c>
      <c r="H1093" s="56" t="s">
        <v>558</v>
      </c>
      <c r="I1093" s="56" t="s">
        <v>1816</v>
      </c>
      <c r="J1093" s="529" t="s">
        <v>4018</v>
      </c>
      <c r="K1093" s="64" t="n">
        <v>43564</v>
      </c>
      <c r="L1093" s="64" t="n">
        <v>45391</v>
      </c>
      <c r="M1093" s="88"/>
      <c r="N1093" s="56" t="s">
        <v>47</v>
      </c>
      <c r="O1093" s="59"/>
      <c r="P1093" s="56" t="s">
        <v>323</v>
      </c>
      <c r="Q1093" s="53"/>
      <c r="R1093" s="148" t="n">
        <f aca="false">YEAR(K1093)</f>
        <v>2019</v>
      </c>
      <c r="S1093" s="530"/>
    </row>
    <row r="1094" customFormat="false" ht="38.25" hidden="false" customHeight="false" outlineLevel="0" collapsed="false">
      <c r="A1094" s="70" t="s">
        <v>4019</v>
      </c>
      <c r="B1094" s="71" t="n">
        <v>44273</v>
      </c>
      <c r="C1094" s="100" t="s">
        <v>4020</v>
      </c>
      <c r="D1094" s="69" t="s">
        <v>4021</v>
      </c>
      <c r="E1094" s="73"/>
      <c r="F1094" s="69" t="s">
        <v>24</v>
      </c>
      <c r="G1094" s="66" t="s">
        <v>44</v>
      </c>
      <c r="H1094" s="67" t="s">
        <v>45</v>
      </c>
      <c r="I1094" s="62" t="s">
        <v>27</v>
      </c>
      <c r="J1094" s="183" t="s">
        <v>46</v>
      </c>
      <c r="K1094" s="71" t="n">
        <v>44523</v>
      </c>
      <c r="L1094" s="71" t="n">
        <v>46349</v>
      </c>
      <c r="M1094" s="75"/>
      <c r="N1094" s="153" t="s">
        <v>47</v>
      </c>
      <c r="O1094" s="73"/>
      <c r="P1094" s="69" t="s">
        <v>30</v>
      </c>
      <c r="Q1094" s="73"/>
      <c r="R1094" s="73"/>
      <c r="S1094" s="73"/>
    </row>
    <row r="1095" customFormat="false" ht="51" hidden="false" customHeight="false" outlineLevel="0" collapsed="false">
      <c r="A1095" s="56" t="s">
        <v>4022</v>
      </c>
      <c r="B1095" s="64" t="n">
        <v>43664</v>
      </c>
      <c r="C1095" s="86" t="s">
        <v>4023</v>
      </c>
      <c r="D1095" s="56" t="s">
        <v>4024</v>
      </c>
      <c r="E1095" s="53"/>
      <c r="F1095" s="56" t="s">
        <v>24</v>
      </c>
      <c r="G1095" s="56" t="s">
        <v>59</v>
      </c>
      <c r="H1095" s="56" t="s">
        <v>558</v>
      </c>
      <c r="I1095" s="56" t="s">
        <v>84</v>
      </c>
      <c r="J1095" s="123" t="s">
        <v>280</v>
      </c>
      <c r="K1095" s="64" t="n">
        <v>43691</v>
      </c>
      <c r="L1095" s="64" t="n">
        <v>45518</v>
      </c>
      <c r="M1095" s="88"/>
      <c r="N1095" s="56" t="s">
        <v>120</v>
      </c>
      <c r="O1095" s="59"/>
      <c r="P1095" s="56" t="s">
        <v>323</v>
      </c>
      <c r="Q1095" s="53"/>
      <c r="R1095" s="59"/>
      <c r="S1095" s="59"/>
    </row>
    <row r="1096" customFormat="false" ht="38.25" hidden="false" customHeight="false" outlineLevel="0" collapsed="false">
      <c r="A1096" s="69" t="s">
        <v>4025</v>
      </c>
      <c r="B1096" s="64" t="n">
        <v>42755</v>
      </c>
      <c r="C1096" s="86" t="s">
        <v>4026</v>
      </c>
      <c r="D1096" s="56" t="s">
        <v>4027</v>
      </c>
      <c r="E1096" s="53"/>
      <c r="F1096" s="56" t="s">
        <v>24</v>
      </c>
      <c r="G1096" s="56" t="s">
        <v>35</v>
      </c>
      <c r="H1096" s="87" t="s">
        <v>892</v>
      </c>
      <c r="I1096" s="56" t="s">
        <v>27</v>
      </c>
      <c r="J1096" s="79" t="s">
        <v>46</v>
      </c>
      <c r="K1096" s="64" t="n">
        <v>42800</v>
      </c>
      <c r="L1096" s="64" t="n">
        <v>44626</v>
      </c>
      <c r="M1096" s="65"/>
      <c r="N1096" s="87" t="s">
        <v>47</v>
      </c>
      <c r="O1096" s="53"/>
      <c r="P1096" s="56" t="s">
        <v>30</v>
      </c>
      <c r="Q1096" s="53"/>
      <c r="R1096" s="53" t="n">
        <f aca="false">YEAR(K1096)</f>
        <v>2017</v>
      </c>
      <c r="S1096" s="54" t="n">
        <f aca="false">IF($F1096="CO",SUMIFS($M:$M,$A:$A,$A1096)/COUNTIFS($A:$A,$A1096,$F:$F,"CO"),0)</f>
        <v>0</v>
      </c>
    </row>
    <row r="1097" customFormat="false" ht="38.25" hidden="false" customHeight="false" outlineLevel="0" collapsed="false">
      <c r="A1097" s="69" t="s">
        <v>4028</v>
      </c>
      <c r="B1097" s="64" t="n">
        <v>42509</v>
      </c>
      <c r="C1097" s="85" t="s">
        <v>4029</v>
      </c>
      <c r="D1097" s="66" t="s">
        <v>4030</v>
      </c>
      <c r="E1097" s="59"/>
      <c r="F1097" s="67" t="s">
        <v>24</v>
      </c>
      <c r="G1097" s="81" t="s">
        <v>35</v>
      </c>
      <c r="H1097" s="95" t="s">
        <v>892</v>
      </c>
      <c r="I1097" s="67" t="s">
        <v>27</v>
      </c>
      <c r="J1097" s="94" t="s">
        <v>154</v>
      </c>
      <c r="K1097" s="64" t="n">
        <v>42506</v>
      </c>
      <c r="L1097" s="64" t="n">
        <v>44332</v>
      </c>
      <c r="M1097" s="65"/>
      <c r="N1097" s="67" t="s">
        <v>47</v>
      </c>
      <c r="O1097" s="59"/>
      <c r="P1097" s="81" t="s">
        <v>40</v>
      </c>
      <c r="Q1097" s="59"/>
      <c r="R1097" s="53" t="n">
        <f aca="false">YEAR(K1097)</f>
        <v>2016</v>
      </c>
      <c r="S1097" s="54" t="n">
        <f aca="false">IF($F1097="CO",SUMIFS($M:$M,$A:$A,$A1097)/COUNTIFS($A:$A,$A1097,$F:$F,"CO"),0)</f>
        <v>0</v>
      </c>
    </row>
    <row r="1098" customFormat="false" ht="51" hidden="false" customHeight="false" outlineLevel="0" collapsed="false">
      <c r="A1098" s="56" t="s">
        <v>4031</v>
      </c>
      <c r="B1098" s="64" t="n">
        <v>43130</v>
      </c>
      <c r="C1098" s="86" t="s">
        <v>4032</v>
      </c>
      <c r="D1098" s="56" t="s">
        <v>4033</v>
      </c>
      <c r="E1098" s="53"/>
      <c r="F1098" s="56" t="s">
        <v>24</v>
      </c>
      <c r="G1098" s="87" t="s">
        <v>82</v>
      </c>
      <c r="H1098" s="56" t="s">
        <v>574</v>
      </c>
      <c r="I1098" s="56" t="s">
        <v>27</v>
      </c>
      <c r="J1098" s="94" t="s">
        <v>68</v>
      </c>
      <c r="K1098" s="64" t="n">
        <v>43137</v>
      </c>
      <c r="L1098" s="64" t="n">
        <v>44963</v>
      </c>
      <c r="M1098" s="88"/>
      <c r="N1098" s="87" t="s">
        <v>47</v>
      </c>
      <c r="O1098" s="59"/>
      <c r="P1098" s="56" t="s">
        <v>241</v>
      </c>
      <c r="Q1098" s="59"/>
      <c r="R1098" s="66" t="n">
        <f aca="false">YEAR(K1098)</f>
        <v>2018</v>
      </c>
      <c r="S1098" s="124" t="n">
        <f aca="false">IF($F1098="CO",SUMIFS($M:$M,$A:$A,$A1098)/COUNTIFS($A:$A,$A1098,$F:$F,"CO"),0)</f>
        <v>0</v>
      </c>
    </row>
    <row r="1099" customFormat="false" ht="38.25" hidden="false" customHeight="false" outlineLevel="0" collapsed="false">
      <c r="A1099" s="69" t="s">
        <v>4034</v>
      </c>
      <c r="B1099" s="64" t="n">
        <v>42761</v>
      </c>
      <c r="C1099" s="93" t="s">
        <v>4035</v>
      </c>
      <c r="D1099" s="56" t="s">
        <v>4036</v>
      </c>
      <c r="E1099" s="53"/>
      <c r="F1099" s="56" t="s">
        <v>24</v>
      </c>
      <c r="G1099" s="56" t="s">
        <v>73</v>
      </c>
      <c r="H1099" s="87" t="s">
        <v>384</v>
      </c>
      <c r="I1099" s="56" t="s">
        <v>27</v>
      </c>
      <c r="J1099" s="90" t="s">
        <v>4037</v>
      </c>
      <c r="K1099" s="64" t="n">
        <v>42773</v>
      </c>
      <c r="L1099" s="64" t="n">
        <v>44599</v>
      </c>
      <c r="M1099" s="229"/>
      <c r="N1099" s="87" t="s">
        <v>47</v>
      </c>
      <c r="O1099" s="93"/>
      <c r="P1099" s="56" t="s">
        <v>40</v>
      </c>
      <c r="Q1099" s="93"/>
      <c r="R1099" s="53" t="n">
        <v>2018</v>
      </c>
      <c r="S1099" s="54"/>
    </row>
    <row r="1100" customFormat="false" ht="38.25" hidden="false" customHeight="false" outlineLevel="0" collapsed="false">
      <c r="A1100" s="69" t="s">
        <v>4038</v>
      </c>
      <c r="B1100" s="64" t="n">
        <v>42969</v>
      </c>
      <c r="C1100" s="86" t="s">
        <v>4039</v>
      </c>
      <c r="D1100" s="56" t="s">
        <v>4040</v>
      </c>
      <c r="E1100" s="53"/>
      <c r="F1100" s="56" t="s">
        <v>24</v>
      </c>
      <c r="G1100" s="56" t="s">
        <v>1151</v>
      </c>
      <c r="H1100" s="87" t="s">
        <v>1152</v>
      </c>
      <c r="I1100" s="56" t="s">
        <v>27</v>
      </c>
      <c r="J1100" s="83" t="s">
        <v>46</v>
      </c>
      <c r="K1100" s="64" t="n">
        <v>42975</v>
      </c>
      <c r="L1100" s="64" t="n">
        <v>44801</v>
      </c>
      <c r="M1100" s="88"/>
      <c r="N1100" s="87" t="s">
        <v>47</v>
      </c>
      <c r="O1100" s="59"/>
      <c r="P1100" s="56" t="s">
        <v>97</v>
      </c>
      <c r="Q1100" s="59"/>
      <c r="R1100" s="53" t="n">
        <f aca="false">YEAR(K1100)</f>
        <v>2017</v>
      </c>
      <c r="S1100" s="54" t="n">
        <f aca="false">IF($F1100="CO",SUMIFS($M:$M,$A:$A,$A1100)/COUNTIFS($A:$A,$A1100,$F:$F,"CO"),0)</f>
        <v>0</v>
      </c>
    </row>
    <row r="1101" customFormat="false" ht="102" hidden="false" customHeight="false" outlineLevel="0" collapsed="false">
      <c r="A1101" s="69" t="s">
        <v>4041</v>
      </c>
      <c r="B1101" s="64" t="n">
        <v>42541</v>
      </c>
      <c r="C1101" s="86" t="s">
        <v>4042</v>
      </c>
      <c r="D1101" s="53" t="s">
        <v>4043</v>
      </c>
      <c r="E1101" s="53"/>
      <c r="F1101" s="67" t="s">
        <v>24</v>
      </c>
      <c r="G1101" s="53" t="s">
        <v>629</v>
      </c>
      <c r="H1101" s="53" t="s">
        <v>574</v>
      </c>
      <c r="I1101" s="67" t="s">
        <v>27</v>
      </c>
      <c r="J1101" s="94" t="s">
        <v>158</v>
      </c>
      <c r="K1101" s="64" t="n">
        <v>42544</v>
      </c>
      <c r="L1101" s="64" t="n">
        <v>44370</v>
      </c>
      <c r="M1101" s="88"/>
      <c r="N1101" s="67" t="s">
        <v>47</v>
      </c>
      <c r="O1101" s="59"/>
      <c r="P1101" s="84" t="s">
        <v>30</v>
      </c>
      <c r="Q1101" s="59"/>
      <c r="R1101" s="66" t="n">
        <f aca="false">YEAR(K1101)</f>
        <v>2016</v>
      </c>
      <c r="S1101" s="54" t="n">
        <f aca="false">IF($F1101="CO",SUMIFS($M:$M,$A:$A,$A1101)/COUNTIFS($A:$A,$A1101,$F:$F,"CO"),0)</f>
        <v>0</v>
      </c>
    </row>
    <row r="1102" customFormat="false" ht="89.25" hidden="false" customHeight="false" outlineLevel="0" collapsed="false">
      <c r="A1102" s="53" t="s">
        <v>4044</v>
      </c>
      <c r="B1102" s="64" t="n">
        <v>43486</v>
      </c>
      <c r="C1102" s="93" t="s">
        <v>4045</v>
      </c>
      <c r="D1102" s="53" t="s">
        <v>4046</v>
      </c>
      <c r="E1102" s="53"/>
      <c r="F1102" s="56" t="s">
        <v>24</v>
      </c>
      <c r="G1102" s="84" t="s">
        <v>391</v>
      </c>
      <c r="H1102" s="84" t="s">
        <v>4047</v>
      </c>
      <c r="I1102" s="56" t="s">
        <v>84</v>
      </c>
      <c r="J1102" s="94" t="s">
        <v>960</v>
      </c>
      <c r="K1102" s="64" t="n">
        <v>43488</v>
      </c>
      <c r="L1102" s="64" t="n">
        <v>45304</v>
      </c>
      <c r="M1102" s="88"/>
      <c r="N1102" s="179" t="s">
        <v>47</v>
      </c>
      <c r="O1102" s="256"/>
      <c r="P1102" s="251" t="s">
        <v>40</v>
      </c>
      <c r="Q1102" s="256"/>
      <c r="R1102" s="59"/>
      <c r="S1102" s="59"/>
    </row>
    <row r="1103" customFormat="false" ht="51" hidden="false" customHeight="false" outlineLevel="0" collapsed="false">
      <c r="A1103" s="53" t="s">
        <v>4048</v>
      </c>
      <c r="B1103" s="64" t="n">
        <v>42390</v>
      </c>
      <c r="C1103" s="98" t="s">
        <v>4049</v>
      </c>
      <c r="D1103" s="53" t="s">
        <v>4050</v>
      </c>
      <c r="E1103" s="53"/>
      <c r="F1103" s="67" t="s">
        <v>24</v>
      </c>
      <c r="G1103" s="53" t="s">
        <v>629</v>
      </c>
      <c r="H1103" s="84" t="s">
        <v>4051</v>
      </c>
      <c r="I1103" s="67" t="s">
        <v>27</v>
      </c>
      <c r="J1103" s="94" t="s">
        <v>158</v>
      </c>
      <c r="K1103" s="250" t="n">
        <v>42501</v>
      </c>
      <c r="L1103" s="250" t="n">
        <v>44327</v>
      </c>
      <c r="M1103" s="254"/>
      <c r="N1103" s="67" t="s">
        <v>47</v>
      </c>
      <c r="O1103" s="59"/>
      <c r="P1103" s="84" t="s">
        <v>97</v>
      </c>
      <c r="Q1103" s="59"/>
      <c r="R1103" s="66" t="n">
        <f aca="false">YEAR(K1103)</f>
        <v>2016</v>
      </c>
      <c r="S1103" s="54" t="n">
        <f aca="false">IF($F1103="CO",SUMIFS($M:$M,$A:$A,$A1103)/COUNTIFS($A:$A,$A1103,$F:$F,"CO"),0)</f>
        <v>0</v>
      </c>
    </row>
    <row r="1104" customFormat="false" ht="102" hidden="false" customHeight="false" outlineLevel="0" collapsed="false">
      <c r="A1104" s="56" t="s">
        <v>4052</v>
      </c>
      <c r="B1104" s="64" t="n">
        <v>43070</v>
      </c>
      <c r="C1104" s="86" t="s">
        <v>4053</v>
      </c>
      <c r="D1104" s="56" t="s">
        <v>426</v>
      </c>
      <c r="E1104" s="53"/>
      <c r="F1104" s="53" t="s">
        <v>24</v>
      </c>
      <c r="G1104" s="56" t="s">
        <v>73</v>
      </c>
      <c r="H1104" s="87" t="s">
        <v>4054</v>
      </c>
      <c r="I1104" s="56" t="s">
        <v>84</v>
      </c>
      <c r="J1104" s="94" t="s">
        <v>68</v>
      </c>
      <c r="K1104" s="64" t="n">
        <v>43140</v>
      </c>
      <c r="L1104" s="64" t="n">
        <v>44966</v>
      </c>
      <c r="M1104" s="88"/>
      <c r="N1104" s="87" t="s">
        <v>333</v>
      </c>
      <c r="O1104" s="59"/>
      <c r="P1104" s="56" t="s">
        <v>2222</v>
      </c>
      <c r="Q1104" s="59"/>
      <c r="R1104" s="53" t="n">
        <v>2019</v>
      </c>
      <c r="S1104" s="54" t="n">
        <f aca="false">IF($F1104="CO",SUMIFS($M:$M,$A:$A,$A1104)/COUNTIFS($A:$A,$A1104,$F:$F,"CO"),0)</f>
        <v>0</v>
      </c>
    </row>
    <row r="1105" customFormat="false" ht="102" hidden="false" customHeight="false" outlineLevel="0" collapsed="false">
      <c r="A1105" s="55" t="s">
        <v>4055</v>
      </c>
      <c r="B1105" s="64" t="n">
        <v>44134</v>
      </c>
      <c r="C1105" s="103" t="s">
        <v>4056</v>
      </c>
      <c r="D1105" s="59"/>
      <c r="E1105" s="59"/>
      <c r="F1105" s="69" t="s">
        <v>217</v>
      </c>
      <c r="G1105" s="66" t="s">
        <v>508</v>
      </c>
      <c r="H1105" s="67" t="s">
        <v>2568</v>
      </c>
      <c r="I1105" s="67" t="s">
        <v>211</v>
      </c>
      <c r="J1105" s="111" t="s">
        <v>4057</v>
      </c>
      <c r="K1105" s="64" t="n">
        <v>44176</v>
      </c>
      <c r="L1105" s="166" t="n">
        <v>44603</v>
      </c>
      <c r="M1105" s="65" t="n">
        <v>145200</v>
      </c>
      <c r="N1105" s="394" t="s">
        <v>4058</v>
      </c>
      <c r="O1105" s="59"/>
      <c r="P1105" s="69" t="s">
        <v>221</v>
      </c>
      <c r="Q1105" s="59"/>
      <c r="R1105" s="53"/>
      <c r="S1105" s="54"/>
    </row>
    <row r="1106" customFormat="false" ht="51" hidden="false" customHeight="false" outlineLevel="0" collapsed="false">
      <c r="A1106" s="112" t="s">
        <v>4059</v>
      </c>
      <c r="B1106" s="113" t="n">
        <v>43797</v>
      </c>
      <c r="C1106" s="114" t="s">
        <v>4060</v>
      </c>
      <c r="D1106" s="112" t="s">
        <v>4061</v>
      </c>
      <c r="E1106" s="59"/>
      <c r="F1106" s="112" t="s">
        <v>24</v>
      </c>
      <c r="G1106" s="112" t="s">
        <v>101</v>
      </c>
      <c r="H1106" s="112" t="s">
        <v>746</v>
      </c>
      <c r="I1106" s="112" t="s">
        <v>27</v>
      </c>
      <c r="J1106" s="104" t="s">
        <v>299</v>
      </c>
      <c r="K1106" s="64" t="n">
        <v>43822</v>
      </c>
      <c r="L1106" s="64" t="n">
        <v>44918</v>
      </c>
      <c r="M1106" s="65"/>
      <c r="N1106" s="112" t="s">
        <v>231</v>
      </c>
      <c r="O1106" s="59"/>
      <c r="P1106" s="112" t="s">
        <v>232</v>
      </c>
      <c r="Q1106" s="53"/>
      <c r="R1106" s="53" t="n">
        <f aca="false">YEAR(K1106)</f>
        <v>2019</v>
      </c>
      <c r="S1106" s="54" t="n">
        <f aca="false">IF($F1106="CO",SUMIFS($M:$M,$A:$A,$A1106)/COUNTIFS($A:$A,$A1106,$F:$F,"CO"),0)</f>
        <v>0</v>
      </c>
    </row>
    <row r="1107" customFormat="false" ht="38.25" hidden="false" customHeight="false" outlineLevel="0" collapsed="false">
      <c r="A1107" s="56" t="s">
        <v>4062</v>
      </c>
      <c r="B1107" s="64" t="n">
        <v>43809</v>
      </c>
      <c r="C1107" s="86" t="s">
        <v>4063</v>
      </c>
      <c r="D1107" s="69" t="s">
        <v>4064</v>
      </c>
      <c r="E1107" s="59"/>
      <c r="F1107" s="69" t="s">
        <v>24</v>
      </c>
      <c r="G1107" s="69" t="s">
        <v>44</v>
      </c>
      <c r="H1107" s="67" t="s">
        <v>4065</v>
      </c>
      <c r="I1107" s="69" t="s">
        <v>61</v>
      </c>
      <c r="J1107" s="111" t="s">
        <v>62</v>
      </c>
      <c r="K1107" s="64" t="n">
        <v>43894</v>
      </c>
      <c r="L1107" s="64" t="n">
        <v>45720</v>
      </c>
      <c r="M1107" s="65"/>
      <c r="N1107" s="87" t="s">
        <v>47</v>
      </c>
      <c r="O1107" s="59"/>
      <c r="P1107" s="69" t="s">
        <v>40</v>
      </c>
      <c r="Q1107" s="59"/>
      <c r="R1107" s="53" t="n">
        <v>2019</v>
      </c>
      <c r="S1107" s="93"/>
    </row>
    <row r="1108" customFormat="false" ht="51" hidden="false" customHeight="false" outlineLevel="0" collapsed="false">
      <c r="A1108" s="69" t="s">
        <v>4066</v>
      </c>
      <c r="B1108" s="64" t="n">
        <v>42824</v>
      </c>
      <c r="C1108" s="86" t="s">
        <v>4067</v>
      </c>
      <c r="D1108" s="56" t="s">
        <v>4068</v>
      </c>
      <c r="E1108" s="53"/>
      <c r="F1108" s="53" t="s">
        <v>24</v>
      </c>
      <c r="G1108" s="56" t="s">
        <v>59</v>
      </c>
      <c r="H1108" s="56" t="s">
        <v>114</v>
      </c>
      <c r="I1108" s="53" t="s">
        <v>27</v>
      </c>
      <c r="J1108" s="94" t="s">
        <v>154</v>
      </c>
      <c r="K1108" s="64" t="n">
        <v>42836</v>
      </c>
      <c r="L1108" s="64" t="n">
        <v>44662</v>
      </c>
      <c r="M1108" s="65"/>
      <c r="N1108" s="87" t="s">
        <v>47</v>
      </c>
      <c r="O1108" s="53"/>
      <c r="P1108" s="56" t="s">
        <v>40</v>
      </c>
      <c r="Q1108" s="53"/>
      <c r="R1108" s="53" t="n">
        <f aca="false">YEAR(K1108)</f>
        <v>2017</v>
      </c>
      <c r="S1108" s="54" t="n">
        <f aca="false">IF($F1108="CO",SUMIFS($M:$M,$A:$A,$A1108)/COUNTIFS($A:$A,$A1108,$F:$F,"CO"),0)</f>
        <v>0</v>
      </c>
    </row>
    <row r="1109" customFormat="false" ht="38.25" hidden="false" customHeight="false" outlineLevel="0" collapsed="false">
      <c r="A1109" s="56" t="s">
        <v>4069</v>
      </c>
      <c r="B1109" s="64" t="n">
        <v>43402</v>
      </c>
      <c r="C1109" s="85" t="s">
        <v>4070</v>
      </c>
      <c r="D1109" s="56" t="s">
        <v>4071</v>
      </c>
      <c r="E1109" s="53"/>
      <c r="F1109" s="84" t="s">
        <v>24</v>
      </c>
      <c r="G1109" s="56" t="s">
        <v>35</v>
      </c>
      <c r="H1109" s="56" t="s">
        <v>240</v>
      </c>
      <c r="I1109" s="56" t="s">
        <v>84</v>
      </c>
      <c r="J1109" s="94" t="s">
        <v>68</v>
      </c>
      <c r="K1109" s="64" t="n">
        <v>43417</v>
      </c>
      <c r="L1109" s="64" t="n">
        <v>45243</v>
      </c>
      <c r="M1109" s="88"/>
      <c r="N1109" s="56" t="s">
        <v>47</v>
      </c>
      <c r="O1109" s="59"/>
      <c r="P1109" s="56" t="s">
        <v>40</v>
      </c>
      <c r="Q1109" s="59"/>
      <c r="R1109" s="53" t="n">
        <v>20019</v>
      </c>
      <c r="S1109" s="54" t="n">
        <v>0</v>
      </c>
    </row>
    <row r="1110" customFormat="false" ht="51" hidden="false" customHeight="false" outlineLevel="0" collapsed="false">
      <c r="A1110" s="56" t="s">
        <v>4072</v>
      </c>
      <c r="B1110" s="64" t="n">
        <v>42940</v>
      </c>
      <c r="C1110" s="86" t="s">
        <v>4073</v>
      </c>
      <c r="D1110" s="56" t="s">
        <v>4074</v>
      </c>
      <c r="E1110" s="53"/>
      <c r="F1110" s="56" t="s">
        <v>24</v>
      </c>
      <c r="G1110" s="56" t="s">
        <v>35</v>
      </c>
      <c r="H1110" s="56" t="s">
        <v>240</v>
      </c>
      <c r="I1110" s="56" t="s">
        <v>27</v>
      </c>
      <c r="J1110" s="94" t="s">
        <v>68</v>
      </c>
      <c r="K1110" s="64" t="n">
        <v>42950</v>
      </c>
      <c r="L1110" s="64" t="n">
        <v>44776</v>
      </c>
      <c r="M1110" s="88"/>
      <c r="N1110" s="87" t="s">
        <v>47</v>
      </c>
      <c r="O1110" s="59"/>
      <c r="P1110" s="56" t="s">
        <v>789</v>
      </c>
      <c r="Q1110" s="59"/>
      <c r="R1110" s="48"/>
      <c r="S1110" s="432" t="n">
        <v>403685.27</v>
      </c>
    </row>
    <row r="1111" customFormat="false" ht="38.25" hidden="false" customHeight="false" outlineLevel="0" collapsed="false">
      <c r="A1111" s="56" t="s">
        <v>4075</v>
      </c>
      <c r="B1111" s="64" t="n">
        <v>43307</v>
      </c>
      <c r="C1111" s="85" t="s">
        <v>4076</v>
      </c>
      <c r="D1111" s="56" t="s">
        <v>4077</v>
      </c>
      <c r="E1111" s="53"/>
      <c r="F1111" s="56" t="s">
        <v>24</v>
      </c>
      <c r="G1111" s="56" t="s">
        <v>73</v>
      </c>
      <c r="H1111" s="87" t="s">
        <v>4078</v>
      </c>
      <c r="I1111" s="56" t="s">
        <v>61</v>
      </c>
      <c r="J1111" s="79" t="s">
        <v>1204</v>
      </c>
      <c r="K1111" s="64" t="n">
        <v>43336</v>
      </c>
      <c r="L1111" s="64" t="n">
        <v>45162</v>
      </c>
      <c r="M1111" s="88"/>
      <c r="N1111" s="56" t="s">
        <v>47</v>
      </c>
      <c r="O1111" s="59"/>
      <c r="P1111" s="56" t="s">
        <v>40</v>
      </c>
      <c r="Q1111" s="59"/>
      <c r="R1111" s="66" t="n">
        <f aca="false">YEAR(K1111)</f>
        <v>2018</v>
      </c>
      <c r="S1111" s="124" t="n">
        <f aca="false">IF($F1111="CO",SUMIFS($M:$M,$A:$A,$A1111)/COUNTIFS($A:$A,$A1111,$F:$F,"CO"),0)</f>
        <v>0</v>
      </c>
    </row>
    <row r="1112" customFormat="false" ht="102" hidden="false" customHeight="false" outlineLevel="0" collapsed="false">
      <c r="A1112" s="56" t="s">
        <v>4079</v>
      </c>
      <c r="B1112" s="64" t="n">
        <v>44069</v>
      </c>
      <c r="C1112" s="83" t="s">
        <v>4080</v>
      </c>
      <c r="D1112" s="69" t="s">
        <v>4081</v>
      </c>
      <c r="E1112" s="59"/>
      <c r="F1112" s="69" t="s">
        <v>24</v>
      </c>
      <c r="G1112" s="69" t="s">
        <v>82</v>
      </c>
      <c r="H1112" s="69" t="s">
        <v>1358</v>
      </c>
      <c r="I1112" s="69" t="s">
        <v>27</v>
      </c>
      <c r="J1112" s="83" t="s">
        <v>284</v>
      </c>
      <c r="K1112" s="64" t="n">
        <v>44098</v>
      </c>
      <c r="L1112" s="64" t="n">
        <v>45924</v>
      </c>
      <c r="M1112" s="65"/>
      <c r="N1112" s="87" t="s">
        <v>47</v>
      </c>
      <c r="O1112" s="59"/>
      <c r="P1112" s="69" t="s">
        <v>30</v>
      </c>
      <c r="Q1112" s="59"/>
      <c r="R1112" s="59"/>
      <c r="S1112" s="59"/>
    </row>
    <row r="1113" customFormat="false" ht="38.25" hidden="false" customHeight="false" outlineLevel="0" collapsed="false">
      <c r="A1113" s="56" t="s">
        <v>4082</v>
      </c>
      <c r="B1113" s="64" t="n">
        <v>43810</v>
      </c>
      <c r="C1113" s="85" t="s">
        <v>4083</v>
      </c>
      <c r="D1113" s="56" t="s">
        <v>4084</v>
      </c>
      <c r="E1113" s="53"/>
      <c r="F1113" s="56" t="s">
        <v>24</v>
      </c>
      <c r="G1113" s="56" t="s">
        <v>1345</v>
      </c>
      <c r="H1113" s="87" t="s">
        <v>4085</v>
      </c>
      <c r="I1113" s="56" t="s">
        <v>27</v>
      </c>
      <c r="J1113" s="111" t="s">
        <v>4086</v>
      </c>
      <c r="K1113" s="64" t="n">
        <v>43847</v>
      </c>
      <c r="L1113" s="64" t="n">
        <v>44233</v>
      </c>
      <c r="M1113" s="65"/>
      <c r="N1113" s="56" t="s">
        <v>231</v>
      </c>
      <c r="O1113" s="59"/>
      <c r="P1113" s="56" t="s">
        <v>69</v>
      </c>
      <c r="Q1113" s="59"/>
      <c r="R1113" s="53" t="n">
        <f aca="false">YEAR(K1113)</f>
        <v>2020</v>
      </c>
      <c r="S1113" s="54" t="n">
        <f aca="false">IF($F1113="CO",SUMIFS($M:$M,$A:$A,$A1113)/COUNTIFS($A:$A,$A1113,$F:$F,"CO"),0)</f>
        <v>0</v>
      </c>
    </row>
    <row r="1114" customFormat="false" ht="38.25" hidden="false" customHeight="false" outlineLevel="0" collapsed="false">
      <c r="A1114" s="56" t="s">
        <v>4087</v>
      </c>
      <c r="B1114" s="64" t="n">
        <v>43888</v>
      </c>
      <c r="C1114" s="98" t="s">
        <v>4088</v>
      </c>
      <c r="D1114" s="69" t="s">
        <v>4089</v>
      </c>
      <c r="E1114" s="59"/>
      <c r="F1114" s="69" t="s">
        <v>24</v>
      </c>
      <c r="G1114" s="69" t="s">
        <v>59</v>
      </c>
      <c r="H1114" s="67" t="s">
        <v>114</v>
      </c>
      <c r="I1114" s="69" t="s">
        <v>27</v>
      </c>
      <c r="J1114" s="121" t="s">
        <v>276</v>
      </c>
      <c r="K1114" s="64" t="n">
        <v>44117</v>
      </c>
      <c r="L1114" s="64" t="n">
        <v>45943</v>
      </c>
      <c r="M1114" s="65"/>
      <c r="N1114" s="87" t="s">
        <v>47</v>
      </c>
      <c r="O1114" s="59"/>
      <c r="P1114" s="69" t="s">
        <v>40</v>
      </c>
      <c r="Q1114" s="59"/>
      <c r="R1114" s="53" t="n">
        <f aca="false">YEAR(K1114)</f>
        <v>2020</v>
      </c>
      <c r="S1114" s="54" t="n">
        <f aca="false">IF($F1114="CO",SUMIFS($M:$M,$A:$A,$A1114)/COUNTIFS($A:$A,$A1114,$F:$F,"CO"),0)</f>
        <v>0</v>
      </c>
    </row>
    <row r="1115" customFormat="false" ht="38.25" hidden="false" customHeight="false" outlineLevel="0" collapsed="false">
      <c r="A1115" s="69" t="s">
        <v>4090</v>
      </c>
      <c r="B1115" s="64" t="n">
        <v>42990</v>
      </c>
      <c r="C1115" s="86" t="s">
        <v>4091</v>
      </c>
      <c r="D1115" s="56" t="s">
        <v>4092</v>
      </c>
      <c r="E1115" s="53"/>
      <c r="F1115" s="56" t="s">
        <v>24</v>
      </c>
      <c r="G1115" s="56" t="s">
        <v>59</v>
      </c>
      <c r="H1115" s="56" t="s">
        <v>558</v>
      </c>
      <c r="I1115" s="56" t="s">
        <v>27</v>
      </c>
      <c r="J1115" s="94" t="s">
        <v>68</v>
      </c>
      <c r="K1115" s="64" t="n">
        <v>43003</v>
      </c>
      <c r="L1115" s="64" t="n">
        <v>44829</v>
      </c>
      <c r="M1115" s="88"/>
      <c r="N1115" s="87" t="s">
        <v>47</v>
      </c>
      <c r="O1115" s="59"/>
      <c r="P1115" s="56" t="s">
        <v>110</v>
      </c>
      <c r="Q1115" s="59"/>
      <c r="R1115" s="53" t="n">
        <f aca="false">YEAR(K1115)</f>
        <v>2017</v>
      </c>
      <c r="S1115" s="54" t="n">
        <f aca="false">IF($F1115="CO",SUMIFS($M:$M,$A:$A,$A1115)/COUNTIFS($A:$A,$A1115,$F:$F,"CO"),0)</f>
        <v>0</v>
      </c>
    </row>
    <row r="1116" customFormat="false" ht="51" hidden="false" customHeight="false" outlineLevel="0" collapsed="false">
      <c r="A1116" s="56" t="s">
        <v>4093</v>
      </c>
      <c r="B1116" s="64" t="n">
        <v>43234</v>
      </c>
      <c r="C1116" s="85" t="s">
        <v>4094</v>
      </c>
      <c r="D1116" s="56" t="s">
        <v>4095</v>
      </c>
      <c r="E1116" s="53"/>
      <c r="F1116" s="53" t="s">
        <v>24</v>
      </c>
      <c r="G1116" s="56" t="s">
        <v>35</v>
      </c>
      <c r="H1116" s="56" t="s">
        <v>240</v>
      </c>
      <c r="I1116" s="56" t="s">
        <v>84</v>
      </c>
      <c r="J1116" s="94" t="s">
        <v>68</v>
      </c>
      <c r="K1116" s="64" t="n">
        <v>43248</v>
      </c>
      <c r="L1116" s="64" t="n">
        <v>45074</v>
      </c>
      <c r="M1116" s="88"/>
      <c r="N1116" s="56" t="s">
        <v>47</v>
      </c>
      <c r="O1116" s="59"/>
      <c r="P1116" s="56" t="s">
        <v>40</v>
      </c>
      <c r="Q1116" s="59"/>
      <c r="R1116" s="53"/>
      <c r="S1116" s="54"/>
    </row>
    <row r="1117" customFormat="false" ht="38.25" hidden="false" customHeight="false" outlineLevel="0" collapsed="false">
      <c r="A1117" s="92" t="s">
        <v>4096</v>
      </c>
      <c r="B1117" s="64" t="n">
        <v>43208</v>
      </c>
      <c r="C1117" s="86" t="s">
        <v>4097</v>
      </c>
      <c r="D1117" s="56" t="s">
        <v>4098</v>
      </c>
      <c r="E1117" s="53"/>
      <c r="F1117" s="56" t="s">
        <v>24</v>
      </c>
      <c r="G1117" s="56" t="s">
        <v>568</v>
      </c>
      <c r="H1117" s="56" t="s">
        <v>4099</v>
      </c>
      <c r="I1117" s="56" t="s">
        <v>4100</v>
      </c>
      <c r="J1117" s="63" t="s">
        <v>4101</v>
      </c>
      <c r="K1117" s="64" t="n">
        <v>43593</v>
      </c>
      <c r="L1117" s="64" t="n">
        <v>45420</v>
      </c>
      <c r="M1117" s="88"/>
      <c r="N1117" s="56" t="s">
        <v>568</v>
      </c>
      <c r="O1117" s="59"/>
      <c r="P1117" s="56" t="s">
        <v>121</v>
      </c>
      <c r="Q1117" s="59"/>
      <c r="R1117" s="53" t="n">
        <f aca="false">YEAR(K1117)</f>
        <v>2019</v>
      </c>
      <c r="S1117" s="54" t="n">
        <f aca="false">IF($F1117="CO",SUMIFS($M:$M,$A:$A,$A1117)/COUNTIFS($A:$A,$A1117,$F:$F,"CO"),0)</f>
        <v>0</v>
      </c>
    </row>
    <row r="1118" customFormat="false" ht="38.25" hidden="false" customHeight="false" outlineLevel="0" collapsed="false">
      <c r="A1118" s="69" t="s">
        <v>4102</v>
      </c>
      <c r="B1118" s="64" t="n">
        <v>42758</v>
      </c>
      <c r="C1118" s="531" t="s">
        <v>4103</v>
      </c>
      <c r="D1118" s="53" t="s">
        <v>4104</v>
      </c>
      <c r="E1118" s="53"/>
      <c r="F1118" s="84" t="s">
        <v>24</v>
      </c>
      <c r="G1118" s="84" t="s">
        <v>59</v>
      </c>
      <c r="H1118" s="84" t="s">
        <v>4105</v>
      </c>
      <c r="I1118" s="84" t="s">
        <v>4106</v>
      </c>
      <c r="J1118" s="83" t="s">
        <v>4107</v>
      </c>
      <c r="K1118" s="64" t="n">
        <v>42745</v>
      </c>
      <c r="L1118" s="64" t="n">
        <v>43069</v>
      </c>
      <c r="M1118" s="88"/>
      <c r="N1118" s="84"/>
      <c r="O1118" s="59"/>
      <c r="P1118" s="56" t="s">
        <v>2222</v>
      </c>
      <c r="Q1118" s="59"/>
      <c r="R1118" s="48" t="n">
        <f aca="false">YEAR(K1118)</f>
        <v>2017</v>
      </c>
      <c r="S1118" s="54" t="n">
        <f aca="false">IF($F1118="CO",SUMIFS($M:$M,$A:$A,$A1118)/COUNTIFS($A:$A,$A1118,$F:$F,"CO"),0)</f>
        <v>0</v>
      </c>
    </row>
    <row r="1119" customFormat="false" ht="38.25" hidden="false" customHeight="false" outlineLevel="0" collapsed="false">
      <c r="A1119" s="56" t="s">
        <v>4108</v>
      </c>
      <c r="B1119" s="64" t="n">
        <v>43215</v>
      </c>
      <c r="C1119" s="94" t="s">
        <v>4109</v>
      </c>
      <c r="D1119" s="56" t="s">
        <v>4110</v>
      </c>
      <c r="E1119" s="53"/>
      <c r="F1119" s="53" t="s">
        <v>24</v>
      </c>
      <c r="G1119" s="66" t="s">
        <v>2047</v>
      </c>
      <c r="H1119" s="87" t="s">
        <v>4111</v>
      </c>
      <c r="I1119" s="56" t="s">
        <v>84</v>
      </c>
      <c r="J1119" s="94" t="s">
        <v>68</v>
      </c>
      <c r="K1119" s="64" t="n">
        <v>43234</v>
      </c>
      <c r="L1119" s="64" t="n">
        <v>45060</v>
      </c>
      <c r="M1119" s="88"/>
      <c r="N1119" s="56" t="s">
        <v>47</v>
      </c>
      <c r="O1119" s="59"/>
      <c r="P1119" s="56" t="s">
        <v>40</v>
      </c>
      <c r="Q1119" s="59"/>
      <c r="R1119" s="53" t="n">
        <f aca="false">YEAR(K1119)</f>
        <v>2018</v>
      </c>
      <c r="S1119" s="54" t="n">
        <f aca="false">IF($F1119="CO",SUMIFS($M:$M,$A:$A,$A1119)/COUNTIFS($A:$A,$A1119,$F:$F,"CO"),0)</f>
        <v>0</v>
      </c>
    </row>
    <row r="1120" customFormat="false" ht="38.25" hidden="false" customHeight="false" outlineLevel="0" collapsed="false">
      <c r="A1120" s="69" t="s">
        <v>4112</v>
      </c>
      <c r="B1120" s="135" t="n">
        <v>43747</v>
      </c>
      <c r="C1120" s="151" t="s">
        <v>4113</v>
      </c>
      <c r="D1120" s="53" t="s">
        <v>4114</v>
      </c>
      <c r="E1120" s="59"/>
      <c r="F1120" s="66" t="s">
        <v>24</v>
      </c>
      <c r="G1120" s="69" t="s">
        <v>59</v>
      </c>
      <c r="H1120" s="81" t="s">
        <v>3655</v>
      </c>
      <c r="I1120" s="81" t="s">
        <v>27</v>
      </c>
      <c r="J1120" s="79" t="s">
        <v>154</v>
      </c>
      <c r="K1120" s="64" t="n">
        <v>43760</v>
      </c>
      <c r="L1120" s="64" t="n">
        <v>45587</v>
      </c>
      <c r="M1120" s="59"/>
      <c r="N1120" s="84" t="s">
        <v>231</v>
      </c>
      <c r="O1120" s="59"/>
      <c r="P1120" s="66" t="s">
        <v>30</v>
      </c>
      <c r="Q1120" s="59"/>
      <c r="R1120" s="53" t="n">
        <f aca="false">YEAR(K1120)</f>
        <v>2019</v>
      </c>
      <c r="S1120" s="54" t="n">
        <f aca="false">IF($F1120="CO",SUMIFS($M:$M,$A:$A,$A1120)/COUNTIFS($A:$A,$A1120,$F:$F,"CO"),0)</f>
        <v>0</v>
      </c>
    </row>
    <row r="1121" customFormat="false" ht="38.25" hidden="false" customHeight="false" outlineLevel="0" collapsed="false">
      <c r="A1121" s="85" t="s">
        <v>4115</v>
      </c>
      <c r="B1121" s="64" t="n">
        <v>43662</v>
      </c>
      <c r="C1121" s="532" t="s">
        <v>4116</v>
      </c>
      <c r="D1121" s="69" t="s">
        <v>4117</v>
      </c>
      <c r="E1121" s="59"/>
      <c r="F1121" s="66" t="s">
        <v>24</v>
      </c>
      <c r="G1121" s="66" t="s">
        <v>35</v>
      </c>
      <c r="H1121" s="66" t="s">
        <v>229</v>
      </c>
      <c r="I1121" s="66" t="s">
        <v>27</v>
      </c>
      <c r="J1121" s="111" t="s">
        <v>4118</v>
      </c>
      <c r="K1121" s="64" t="n">
        <v>43678</v>
      </c>
      <c r="L1121" s="64" t="n">
        <v>45505</v>
      </c>
      <c r="M1121" s="65"/>
      <c r="N1121" s="66" t="s">
        <v>120</v>
      </c>
      <c r="O1121" s="53"/>
      <c r="P1121" s="66" t="s">
        <v>40</v>
      </c>
      <c r="Q1121" s="56" t="s">
        <v>233</v>
      </c>
      <c r="R1121" s="53" t="n">
        <f aca="false">YEAR(K1121)</f>
        <v>2019</v>
      </c>
      <c r="S1121" s="54" t="n">
        <f aca="false">IF($F1121="CO",SUMIFS($M:$M,$A:$A,$A1121)/COUNTIFS($A:$A,$A1121,$F:$F,"CO"),0)</f>
        <v>0</v>
      </c>
    </row>
    <row r="1122" customFormat="false" ht="38.25" hidden="false" customHeight="false" outlineLevel="0" collapsed="false">
      <c r="A1122" s="56" t="s">
        <v>4119</v>
      </c>
      <c r="B1122" s="64" t="n">
        <v>43264</v>
      </c>
      <c r="C1122" s="85" t="s">
        <v>4120</v>
      </c>
      <c r="D1122" s="56" t="s">
        <v>4121</v>
      </c>
      <c r="E1122" s="53"/>
      <c r="F1122" s="67" t="s">
        <v>24</v>
      </c>
      <c r="G1122" s="56" t="s">
        <v>73</v>
      </c>
      <c r="H1122" s="87" t="s">
        <v>4122</v>
      </c>
      <c r="I1122" s="56" t="s">
        <v>84</v>
      </c>
      <c r="J1122" s="83" t="s">
        <v>46</v>
      </c>
      <c r="K1122" s="64" t="n">
        <v>43292</v>
      </c>
      <c r="L1122" s="64" t="n">
        <v>45118</v>
      </c>
      <c r="M1122" s="88"/>
      <c r="N1122" s="56" t="s">
        <v>47</v>
      </c>
      <c r="O1122" s="59"/>
      <c r="P1122" s="56" t="s">
        <v>323</v>
      </c>
      <c r="Q1122" s="59"/>
      <c r="R1122" s="53" t="n">
        <f aca="false">YEAR(K1122)</f>
        <v>2018</v>
      </c>
      <c r="S1122" s="54" t="n">
        <f aca="false">IF($F1122="CO",SUMIFS($M:$M,$A:$A,$A1122)/COUNTIFS($A:$A,$A1122,$F:$F,"CO"),0)</f>
        <v>0</v>
      </c>
    </row>
    <row r="1123" customFormat="false" ht="51" hidden="false" customHeight="false" outlineLevel="0" collapsed="false">
      <c r="A1123" s="56" t="s">
        <v>4123</v>
      </c>
      <c r="B1123" s="64" t="n">
        <v>43706</v>
      </c>
      <c r="C1123" s="98" t="s">
        <v>4124</v>
      </c>
      <c r="D1123" s="66" t="s">
        <v>4125</v>
      </c>
      <c r="E1123" s="59"/>
      <c r="F1123" s="66" t="s">
        <v>24</v>
      </c>
      <c r="G1123" s="81" t="s">
        <v>59</v>
      </c>
      <c r="H1123" s="81" t="s">
        <v>114</v>
      </c>
      <c r="I1123" s="81" t="s">
        <v>27</v>
      </c>
      <c r="J1123" s="94" t="s">
        <v>133</v>
      </c>
      <c r="K1123" s="64" t="n">
        <v>43719</v>
      </c>
      <c r="L1123" s="64" t="n">
        <v>45546</v>
      </c>
      <c r="M1123" s="65"/>
      <c r="N1123" s="84" t="s">
        <v>231</v>
      </c>
      <c r="O1123" s="59"/>
      <c r="P1123" s="67" t="s">
        <v>40</v>
      </c>
      <c r="Q1123" s="59"/>
      <c r="R1123" s="53" t="n">
        <f aca="false">YEAR(K1123)</f>
        <v>2019</v>
      </c>
      <c r="S1123" s="54" t="n">
        <f aca="false">IF($F1123="CO",SUMIFS($M:$M,$A:$A,$A1123)/COUNTIFS($A:$A,$A1123,$F:$F,"CO"),0)</f>
        <v>0</v>
      </c>
    </row>
    <row r="1124" customFormat="false" ht="38.25" hidden="false" customHeight="false" outlineLevel="0" collapsed="false">
      <c r="A1124" s="56" t="s">
        <v>4126</v>
      </c>
      <c r="B1124" s="64" t="n">
        <v>43469</v>
      </c>
      <c r="C1124" s="86" t="s">
        <v>4127</v>
      </c>
      <c r="D1124" s="56" t="s">
        <v>4128</v>
      </c>
      <c r="E1124" s="53"/>
      <c r="F1124" s="56" t="s">
        <v>24</v>
      </c>
      <c r="G1124" s="87" t="s">
        <v>4129</v>
      </c>
      <c r="H1124" s="84" t="s">
        <v>4130</v>
      </c>
      <c r="I1124" s="56" t="s">
        <v>27</v>
      </c>
      <c r="J1124" s="94" t="s">
        <v>68</v>
      </c>
      <c r="K1124" s="64" t="n">
        <v>43480</v>
      </c>
      <c r="L1124" s="64" t="n">
        <v>45306</v>
      </c>
      <c r="M1124" s="88"/>
      <c r="N1124" s="56" t="s">
        <v>47</v>
      </c>
      <c r="O1124" s="59"/>
      <c r="P1124" s="56" t="s">
        <v>40</v>
      </c>
      <c r="Q1124" s="67"/>
      <c r="R1124" s="59"/>
      <c r="S1124" s="59"/>
    </row>
    <row r="1125" customFormat="false" ht="38.25" hidden="false" customHeight="false" outlineLevel="0" collapsed="false">
      <c r="A1125" s="85" t="s">
        <v>4131</v>
      </c>
      <c r="B1125" s="64" t="n">
        <v>43714</v>
      </c>
      <c r="C1125" s="532" t="s">
        <v>4132</v>
      </c>
      <c r="D1125" s="56" t="s">
        <v>4133</v>
      </c>
      <c r="E1125" s="59"/>
      <c r="F1125" s="56" t="s">
        <v>24</v>
      </c>
      <c r="G1125" s="56" t="s">
        <v>59</v>
      </c>
      <c r="H1125" s="56" t="s">
        <v>4134</v>
      </c>
      <c r="I1125" s="56" t="s">
        <v>27</v>
      </c>
      <c r="J1125" s="111" t="s">
        <v>4118</v>
      </c>
      <c r="K1125" s="64" t="n">
        <v>43753</v>
      </c>
      <c r="L1125" s="64" t="n">
        <v>45580</v>
      </c>
      <c r="M1125" s="65"/>
      <c r="N1125" s="69" t="s">
        <v>120</v>
      </c>
      <c r="O1125" s="53"/>
      <c r="P1125" s="56" t="s">
        <v>30</v>
      </c>
      <c r="Q1125" s="56" t="s">
        <v>233</v>
      </c>
      <c r="R1125" s="53" t="n">
        <v>2016</v>
      </c>
      <c r="S1125" s="54" t="n">
        <f aca="false">IF($F1125="CO",SUMIFS($M:$M,$A:$A,$A1125)/COUNTIFS($A:$A,$A1125,$F:$F,"CO"),0)</f>
        <v>0</v>
      </c>
    </row>
    <row r="1126" customFormat="false" ht="38.25" hidden="false" customHeight="false" outlineLevel="0" collapsed="false">
      <c r="A1126" s="55" t="s">
        <v>4135</v>
      </c>
      <c r="B1126" s="64" t="n">
        <v>44376</v>
      </c>
      <c r="C1126" s="85" t="s">
        <v>4136</v>
      </c>
      <c r="D1126" s="56" t="s">
        <v>4137</v>
      </c>
      <c r="E1126" s="59"/>
      <c r="F1126" s="60" t="s">
        <v>24</v>
      </c>
      <c r="G1126" s="60" t="s">
        <v>850</v>
      </c>
      <c r="H1126" s="309" t="s">
        <v>4138</v>
      </c>
      <c r="I1126" s="62" t="s">
        <v>61</v>
      </c>
      <c r="J1126" s="63" t="s">
        <v>62</v>
      </c>
      <c r="K1126" s="64" t="n">
        <v>44420</v>
      </c>
      <c r="L1126" s="64" t="n">
        <v>46246</v>
      </c>
      <c r="M1126" s="65"/>
      <c r="N1126" s="69" t="s">
        <v>47</v>
      </c>
      <c r="O1126" s="59"/>
      <c r="P1126" s="60" t="s">
        <v>40</v>
      </c>
      <c r="Q1126" s="59"/>
      <c r="R1126" s="59"/>
      <c r="S1126" s="59"/>
    </row>
    <row r="1127" s="5" customFormat="true" ht="38.25" hidden="false" customHeight="false" outlineLevel="0" collapsed="false">
      <c r="A1127" s="53" t="s">
        <v>4139</v>
      </c>
      <c r="B1127" s="64" t="n">
        <v>42425</v>
      </c>
      <c r="C1127" s="184" t="s">
        <v>4140</v>
      </c>
      <c r="D1127" s="84" t="s">
        <v>4141</v>
      </c>
      <c r="E1127" s="53"/>
      <c r="F1127" s="67" t="s">
        <v>24</v>
      </c>
      <c r="G1127" s="53" t="s">
        <v>66</v>
      </c>
      <c r="H1127" s="84" t="s">
        <v>4142</v>
      </c>
      <c r="I1127" s="67" t="s">
        <v>61</v>
      </c>
      <c r="J1127" s="94" t="s">
        <v>545</v>
      </c>
      <c r="K1127" s="64" t="n">
        <v>42479</v>
      </c>
      <c r="L1127" s="64" t="n">
        <v>44305</v>
      </c>
      <c r="M1127" s="88"/>
      <c r="N1127" s="67" t="s">
        <v>47</v>
      </c>
      <c r="O1127" s="59"/>
      <c r="P1127" s="84" t="s">
        <v>40</v>
      </c>
      <c r="Q1127" s="59"/>
      <c r="R1127" s="66" t="n">
        <f aca="false">YEAR(K1127)</f>
        <v>2016</v>
      </c>
      <c r="S1127" s="54" t="n">
        <f aca="false">IF($F1127="CO",SUMIFS($M:$M,$A:$A,$A1127)/COUNTIFS($A:$A,$A1127,$F:$F,"CO"),0)</f>
        <v>0</v>
      </c>
    </row>
    <row r="1128" customFormat="false" ht="38.25" hidden="false" customHeight="false" outlineLevel="0" collapsed="false">
      <c r="A1128" s="67" t="s">
        <v>4143</v>
      </c>
      <c r="B1128" s="95" t="n">
        <v>42331</v>
      </c>
      <c r="C1128" s="94" t="s">
        <v>4144</v>
      </c>
      <c r="D1128" s="53" t="s">
        <v>4145</v>
      </c>
      <c r="E1128" s="56"/>
      <c r="F1128" s="67" t="s">
        <v>24</v>
      </c>
      <c r="G1128" s="67" t="s">
        <v>73</v>
      </c>
      <c r="H1128" s="67" t="s">
        <v>344</v>
      </c>
      <c r="I1128" s="67" t="s">
        <v>27</v>
      </c>
      <c r="J1128" s="94" t="s">
        <v>2685</v>
      </c>
      <c r="K1128" s="95" t="n">
        <v>42340</v>
      </c>
      <c r="L1128" s="95" t="n">
        <v>44167</v>
      </c>
      <c r="M1128" s="96"/>
      <c r="N1128" s="67" t="s">
        <v>47</v>
      </c>
      <c r="O1128" s="97"/>
      <c r="P1128" s="67" t="s">
        <v>40</v>
      </c>
      <c r="Q1128" s="67"/>
      <c r="R1128" s="66" t="n">
        <f aca="false">YEAR(K1128)</f>
        <v>2015</v>
      </c>
      <c r="S1128" s="124" t="n">
        <f aca="false">IF($F1128="CO",SUMIFS($M:$M,$A:$A,$A1128)/COUNTIFS($A:$A,$A1128,$F:$F,"CO"),0)</f>
        <v>0</v>
      </c>
    </row>
    <row r="1129" customFormat="false" ht="38.25" hidden="false" customHeight="false" outlineLevel="0" collapsed="false">
      <c r="A1129" s="69" t="s">
        <v>4146</v>
      </c>
      <c r="B1129" s="64" t="n">
        <v>43887</v>
      </c>
      <c r="C1129" s="139" t="s">
        <v>4147</v>
      </c>
      <c r="D1129" s="69" t="s">
        <v>4145</v>
      </c>
      <c r="E1129" s="59"/>
      <c r="F1129" s="69" t="s">
        <v>24</v>
      </c>
      <c r="G1129" s="66" t="s">
        <v>73</v>
      </c>
      <c r="H1129" s="81" t="s">
        <v>344</v>
      </c>
      <c r="I1129" s="67" t="s">
        <v>61</v>
      </c>
      <c r="J1129" s="90" t="s">
        <v>103</v>
      </c>
      <c r="K1129" s="64" t="n">
        <v>44147</v>
      </c>
      <c r="L1129" s="64" t="n">
        <v>45973</v>
      </c>
      <c r="M1129" s="59"/>
      <c r="N1129" s="69" t="s">
        <v>47</v>
      </c>
      <c r="O1129" s="59"/>
      <c r="P1129" s="69" t="s">
        <v>468</v>
      </c>
      <c r="Q1129" s="59"/>
      <c r="R1129" s="53" t="n">
        <f aca="false">YEAR(K1129)</f>
        <v>2020</v>
      </c>
      <c r="S1129" s="54" t="n">
        <f aca="false">IF($F1129="CO",SUMIFS($M:$M,$A:$A,$A1129)/COUNTIFS($A:$A,$A1129,$F:$F,"CO"),0)</f>
        <v>0</v>
      </c>
    </row>
    <row r="1130" customFormat="false" ht="51" hidden="false" customHeight="false" outlineLevel="0" collapsed="false">
      <c r="A1130" s="420" t="s">
        <v>4148</v>
      </c>
      <c r="B1130" s="250" t="n">
        <v>44151</v>
      </c>
      <c r="C1130" s="533" t="s">
        <v>4149</v>
      </c>
      <c r="D1130" s="179" t="s">
        <v>4150</v>
      </c>
      <c r="E1130" s="256"/>
      <c r="F1130" s="170" t="s">
        <v>24</v>
      </c>
      <c r="G1130" s="357" t="s">
        <v>59</v>
      </c>
      <c r="H1130" s="357" t="s">
        <v>4151</v>
      </c>
      <c r="I1130" s="357" t="s">
        <v>4152</v>
      </c>
      <c r="J1130" s="406" t="s">
        <v>62</v>
      </c>
      <c r="K1130" s="250" t="n">
        <v>44236</v>
      </c>
      <c r="L1130" s="250" t="n">
        <v>46062</v>
      </c>
      <c r="M1130" s="358"/>
      <c r="N1130" s="397" t="s">
        <v>47</v>
      </c>
      <c r="O1130" s="256"/>
      <c r="P1130" s="170" t="s">
        <v>30</v>
      </c>
      <c r="Q1130" s="256"/>
      <c r="R1130" s="148" t="n">
        <f aca="false">YEAR(K1130)</f>
        <v>2021</v>
      </c>
      <c r="S1130" s="530" t="n">
        <f aca="false">IF($F1130="CO",SUMIFS($M:$M,$A:$A,$A1130)/COUNTIFS($A:$A,$A1130,$F:$F,"CO"),0)</f>
        <v>0</v>
      </c>
    </row>
    <row r="1131" customFormat="false" ht="63.75" hidden="false" customHeight="false" outlineLevel="0" collapsed="false">
      <c r="A1131" s="56" t="s">
        <v>4153</v>
      </c>
      <c r="B1131" s="64" t="n">
        <v>43298</v>
      </c>
      <c r="C1131" s="79" t="s">
        <v>4154</v>
      </c>
      <c r="D1131" s="53" t="s">
        <v>4155</v>
      </c>
      <c r="E1131" s="53"/>
      <c r="F1131" s="53" t="s">
        <v>24</v>
      </c>
      <c r="G1131" s="84" t="s">
        <v>82</v>
      </c>
      <c r="H1131" s="84" t="s">
        <v>4156</v>
      </c>
      <c r="I1131" s="53" t="s">
        <v>90</v>
      </c>
      <c r="J1131" s="83" t="s">
        <v>4157</v>
      </c>
      <c r="K1131" s="64" t="n">
        <v>43480</v>
      </c>
      <c r="L1131" s="64" t="n">
        <v>44211</v>
      </c>
      <c r="M1131" s="88"/>
      <c r="N1131" s="53" t="s">
        <v>4158</v>
      </c>
      <c r="O1131" s="59"/>
      <c r="P1131" s="56" t="s">
        <v>69</v>
      </c>
      <c r="Q1131" s="67"/>
      <c r="R1131" s="53"/>
      <c r="S1131" s="54" t="n">
        <f aca="false">IF($F1131="CO",SUMIFS($M:$M,$A:$A,$A1131)/COUNTIFS($A:$A,$A1131,$F:$F,"CO"),0)</f>
        <v>0</v>
      </c>
    </row>
    <row r="1132" customFormat="false" ht="38.25" hidden="false" customHeight="false" outlineLevel="0" collapsed="false">
      <c r="A1132" s="53" t="s">
        <v>4159</v>
      </c>
      <c r="B1132" s="64" t="n">
        <v>42495</v>
      </c>
      <c r="C1132" s="98" t="s">
        <v>4160</v>
      </c>
      <c r="D1132" s="53" t="s">
        <v>4161</v>
      </c>
      <c r="E1132" s="53"/>
      <c r="F1132" s="67" t="s">
        <v>24</v>
      </c>
      <c r="G1132" s="53" t="s">
        <v>73</v>
      </c>
      <c r="H1132" s="84" t="s">
        <v>384</v>
      </c>
      <c r="I1132" s="67" t="s">
        <v>27</v>
      </c>
      <c r="J1132" s="82" t="s">
        <v>172</v>
      </c>
      <c r="K1132" s="64" t="n">
        <v>42503</v>
      </c>
      <c r="L1132" s="64" t="n">
        <v>44329</v>
      </c>
      <c r="M1132" s="88"/>
      <c r="N1132" s="67" t="s">
        <v>47</v>
      </c>
      <c r="O1132" s="59"/>
      <c r="P1132" s="84" t="s">
        <v>97</v>
      </c>
      <c r="Q1132" s="59"/>
      <c r="R1132" s="53" t="n">
        <f aca="false">YEAR(K1132)</f>
        <v>2016</v>
      </c>
      <c r="S1132" s="54" t="n">
        <f aca="false">IF($F1132="CO",SUMIFS($M:$M,$A:$A,$A1132)/COUNTIFS($A:$A,$A1132,$F:$F,"CO"),0)</f>
        <v>0</v>
      </c>
    </row>
    <row r="1133" customFormat="false" ht="38.25" hidden="false" customHeight="false" outlineLevel="0" collapsed="false">
      <c r="A1133" s="56" t="s">
        <v>4162</v>
      </c>
      <c r="B1133" s="64" t="n">
        <v>43684</v>
      </c>
      <c r="C1133" s="86" t="s">
        <v>4163</v>
      </c>
      <c r="D1133" s="66" t="s">
        <v>4164</v>
      </c>
      <c r="E1133" s="59"/>
      <c r="F1133" s="67" t="s">
        <v>24</v>
      </c>
      <c r="G1133" s="67" t="s">
        <v>35</v>
      </c>
      <c r="H1133" s="95" t="s">
        <v>229</v>
      </c>
      <c r="I1133" s="67" t="s">
        <v>27</v>
      </c>
      <c r="J1133" s="94" t="s">
        <v>133</v>
      </c>
      <c r="K1133" s="64" t="n">
        <v>43697</v>
      </c>
      <c r="L1133" s="64" t="n">
        <v>45524</v>
      </c>
      <c r="M1133" s="65"/>
      <c r="N1133" s="67" t="s">
        <v>47</v>
      </c>
      <c r="O1133" s="59"/>
      <c r="P1133" s="67" t="s">
        <v>97</v>
      </c>
      <c r="Q1133" s="59"/>
      <c r="R1133" s="53" t="n">
        <f aca="false">YEAR(K1133)</f>
        <v>2019</v>
      </c>
      <c r="S1133" s="54" t="n">
        <f aca="false">IF($F1133="CO",SUMIFS($M:$M,$A:$A,$A1133)/COUNTIFS($A:$A,$A1133,$F:$F,"CO"),0)</f>
        <v>0</v>
      </c>
    </row>
    <row r="1134" customFormat="false" ht="38.25" hidden="false" customHeight="false" outlineLevel="0" collapsed="false">
      <c r="A1134" s="69" t="s">
        <v>4165</v>
      </c>
      <c r="B1134" s="64" t="n">
        <v>42685</v>
      </c>
      <c r="C1134" s="86" t="s">
        <v>4166</v>
      </c>
      <c r="D1134" s="56" t="s">
        <v>4167</v>
      </c>
      <c r="E1134" s="53"/>
      <c r="F1134" s="56" t="s">
        <v>24</v>
      </c>
      <c r="G1134" s="87" t="s">
        <v>986</v>
      </c>
      <c r="H1134" s="87" t="s">
        <v>4168</v>
      </c>
      <c r="I1134" s="56" t="s">
        <v>27</v>
      </c>
      <c r="J1134" s="94" t="s">
        <v>4169</v>
      </c>
      <c r="K1134" s="64" t="n">
        <v>42723</v>
      </c>
      <c r="L1134" s="64" t="n">
        <v>44549</v>
      </c>
      <c r="M1134" s="88"/>
      <c r="N1134" s="67" t="s">
        <v>47</v>
      </c>
      <c r="O1134" s="59"/>
      <c r="P1134" s="534" t="s">
        <v>40</v>
      </c>
      <c r="Q1134" s="59"/>
      <c r="R1134" s="66" t="n">
        <f aca="false">YEAR(K1134)</f>
        <v>2016</v>
      </c>
      <c r="S1134" s="54" t="n">
        <f aca="false">IF($F1134="CO",SUMIFS($M:$M,$A:$A,$A1134)/COUNTIFS($A:$A,$A1134,$F:$F,"CO"),0)</f>
        <v>0</v>
      </c>
    </row>
    <row r="1135" customFormat="false" ht="102" hidden="false" customHeight="false" outlineLevel="0" collapsed="false">
      <c r="A1135" s="53" t="s">
        <v>4170</v>
      </c>
      <c r="B1135" s="64" t="n">
        <v>43398</v>
      </c>
      <c r="C1135" s="93" t="s">
        <v>4171</v>
      </c>
      <c r="D1135" s="53" t="s">
        <v>4172</v>
      </c>
      <c r="E1135" s="53"/>
      <c r="F1135" s="84" t="s">
        <v>24</v>
      </c>
      <c r="G1135" s="84" t="s">
        <v>363</v>
      </c>
      <c r="H1135" s="53" t="s">
        <v>4173</v>
      </c>
      <c r="I1135" s="56" t="s">
        <v>27</v>
      </c>
      <c r="J1135" s="105" t="s">
        <v>4174</v>
      </c>
      <c r="K1135" s="64" t="n">
        <v>43405</v>
      </c>
      <c r="L1135" s="64" t="n">
        <v>45231</v>
      </c>
      <c r="M1135" s="88"/>
      <c r="N1135" s="56" t="s">
        <v>47</v>
      </c>
      <c r="O1135" s="59"/>
      <c r="P1135" s="53" t="s">
        <v>30</v>
      </c>
      <c r="Q1135" s="59"/>
      <c r="R1135" s="53" t="n">
        <f aca="false">YEAR(K1135)</f>
        <v>2018</v>
      </c>
      <c r="S1135" s="54" t="n">
        <f aca="false">IF($F1135="CO",SUMIFS($M:$M,$A:$A,$A1135)/COUNTIFS($A:$A,$A1135,$F:$F,"CO"),0)</f>
        <v>0</v>
      </c>
    </row>
    <row r="1136" customFormat="false" ht="51" hidden="false" customHeight="true" outlineLevel="0" collapsed="false">
      <c r="A1136" s="112" t="s">
        <v>4175</v>
      </c>
      <c r="B1136" s="113" t="n">
        <v>42702</v>
      </c>
      <c r="C1136" s="114" t="s">
        <v>4176</v>
      </c>
      <c r="D1136" s="112" t="s">
        <v>4177</v>
      </c>
      <c r="E1136" s="59"/>
      <c r="F1136" s="112" t="s">
        <v>24</v>
      </c>
      <c r="G1136" s="112" t="s">
        <v>59</v>
      </c>
      <c r="H1136" s="112" t="s">
        <v>417</v>
      </c>
      <c r="I1136" s="112" t="s">
        <v>27</v>
      </c>
      <c r="J1136" s="104" t="s">
        <v>68</v>
      </c>
      <c r="K1136" s="113" t="n">
        <v>42890</v>
      </c>
      <c r="L1136" s="113" t="n">
        <v>44716</v>
      </c>
      <c r="M1136" s="96"/>
      <c r="N1136" s="112" t="s">
        <v>47</v>
      </c>
      <c r="O1136" s="97"/>
      <c r="P1136" s="67" t="s">
        <v>40</v>
      </c>
      <c r="Q1136" s="67"/>
      <c r="R1136" s="66" t="n">
        <v>2019</v>
      </c>
      <c r="S1136" s="59"/>
    </row>
    <row r="1137" customFormat="false" ht="51" hidden="false" customHeight="false" outlineLevel="0" collapsed="false">
      <c r="A1137" s="112" t="s">
        <v>4178</v>
      </c>
      <c r="B1137" s="64" t="n">
        <v>43469</v>
      </c>
      <c r="C1137" s="86" t="s">
        <v>4179</v>
      </c>
      <c r="D1137" s="112" t="s">
        <v>4180</v>
      </c>
      <c r="E1137" s="53"/>
      <c r="F1137" s="112" t="s">
        <v>24</v>
      </c>
      <c r="G1137" s="119" t="s">
        <v>2476</v>
      </c>
      <c r="H1137" s="112" t="s">
        <v>1404</v>
      </c>
      <c r="I1137" s="112" t="s">
        <v>2469</v>
      </c>
      <c r="J1137" s="94" t="s">
        <v>4181</v>
      </c>
      <c r="K1137" s="113" t="n">
        <v>43563</v>
      </c>
      <c r="L1137" s="113" t="n">
        <v>45390</v>
      </c>
      <c r="M1137" s="65"/>
      <c r="N1137" s="87" t="s">
        <v>47</v>
      </c>
      <c r="O1137" s="53"/>
      <c r="P1137" s="53" t="s">
        <v>69</v>
      </c>
      <c r="Q1137" s="53"/>
      <c r="R1137" s="53" t="n">
        <f aca="false">YEAR(K1137)</f>
        <v>2019</v>
      </c>
      <c r="S1137" s="54" t="n">
        <f aca="false">IF($F1137="CO",SUMIFS($M:$M,$A:$A,$A1137)/COUNTIFS($A:$A,$A1137,$F:$F,"CO"),0)</f>
        <v>0</v>
      </c>
    </row>
    <row r="1138" customFormat="false" ht="38.25" hidden="false" customHeight="false" outlineLevel="0" collapsed="false">
      <c r="A1138" s="106" t="s">
        <v>4182</v>
      </c>
      <c r="B1138" s="46" t="n">
        <v>43469</v>
      </c>
      <c r="C1138" s="47" t="s">
        <v>4179</v>
      </c>
      <c r="D1138" s="106" t="s">
        <v>4180</v>
      </c>
      <c r="E1138" s="48"/>
      <c r="F1138" s="106" t="s">
        <v>24</v>
      </c>
      <c r="G1138" s="295" t="s">
        <v>2476</v>
      </c>
      <c r="H1138" s="106" t="s">
        <v>1404</v>
      </c>
      <c r="I1138" s="106" t="s">
        <v>84</v>
      </c>
      <c r="J1138" s="189" t="s">
        <v>68</v>
      </c>
      <c r="K1138" s="107" t="n">
        <v>43481</v>
      </c>
      <c r="L1138" s="107" t="n">
        <v>43846</v>
      </c>
      <c r="M1138" s="147"/>
      <c r="N1138" s="49" t="s">
        <v>47</v>
      </c>
      <c r="O1138" s="48"/>
      <c r="P1138" s="48" t="s">
        <v>69</v>
      </c>
      <c r="Q1138" s="48"/>
      <c r="R1138" s="66" t="n">
        <f aca="false">YEAR(K1138)</f>
        <v>2019</v>
      </c>
      <c r="S1138" s="54" t="n">
        <f aca="false">IF($F1138="CO",SUMIFS($M:$M,$A:$A,$A1138)/COUNTIFS($A:$A,$A1138,$F:$F,"CO"),0)</f>
        <v>0</v>
      </c>
    </row>
    <row r="1139" customFormat="false" ht="51" hidden="false" customHeight="false" outlineLevel="0" collapsed="false">
      <c r="A1139" s="56" t="s">
        <v>4183</v>
      </c>
      <c r="B1139" s="64" t="n">
        <v>43893</v>
      </c>
      <c r="C1139" s="98" t="s">
        <v>4184</v>
      </c>
      <c r="D1139" s="66" t="s">
        <v>4185</v>
      </c>
      <c r="E1139" s="59"/>
      <c r="F1139" s="69" t="s">
        <v>24</v>
      </c>
      <c r="G1139" s="66" t="s">
        <v>59</v>
      </c>
      <c r="H1139" s="81" t="s">
        <v>114</v>
      </c>
      <c r="I1139" s="56" t="s">
        <v>27</v>
      </c>
      <c r="J1139" s="94" t="s">
        <v>68</v>
      </c>
      <c r="K1139" s="64" t="n">
        <v>44205</v>
      </c>
      <c r="L1139" s="64" t="n">
        <v>46031</v>
      </c>
      <c r="M1139" s="65"/>
      <c r="N1139" s="56" t="s">
        <v>47</v>
      </c>
      <c r="O1139" s="59"/>
      <c r="P1139" s="69" t="s">
        <v>30</v>
      </c>
      <c r="Q1139" s="59"/>
      <c r="R1139" s="53" t="n">
        <v>2019</v>
      </c>
      <c r="S1139" s="54" t="n">
        <f aca="false">IF($F1139="CO",SUMIFS($M:$M,$A:$A,$A1139)/COUNTIFS($A:$A,$A1139,$F:$F,"CO"),0)</f>
        <v>0</v>
      </c>
    </row>
    <row r="1140" customFormat="false" ht="38.25" hidden="false" customHeight="false" outlineLevel="0" collapsed="false">
      <c r="A1140" s="69" t="s">
        <v>4186</v>
      </c>
      <c r="B1140" s="64" t="n">
        <v>42698</v>
      </c>
      <c r="C1140" s="86" t="s">
        <v>4187</v>
      </c>
      <c r="D1140" s="56" t="s">
        <v>4188</v>
      </c>
      <c r="E1140" s="53"/>
      <c r="F1140" s="56" t="s">
        <v>24</v>
      </c>
      <c r="G1140" s="87" t="s">
        <v>82</v>
      </c>
      <c r="H1140" s="56" t="s">
        <v>574</v>
      </c>
      <c r="I1140" s="56" t="s">
        <v>27</v>
      </c>
      <c r="J1140" s="94" t="s">
        <v>46</v>
      </c>
      <c r="K1140" s="64" t="n">
        <v>42726</v>
      </c>
      <c r="L1140" s="64" t="n">
        <v>44552</v>
      </c>
      <c r="M1140" s="88"/>
      <c r="N1140" s="87" t="s">
        <v>47</v>
      </c>
      <c r="O1140" s="59"/>
      <c r="P1140" s="87" t="s">
        <v>97</v>
      </c>
      <c r="Q1140" s="59"/>
      <c r="R1140" s="53" t="n">
        <f aca="false">YEAR(K1140)</f>
        <v>2016</v>
      </c>
      <c r="S1140" s="54" t="n">
        <f aca="false">IF($F1140="CO",SUMIFS($M:$M,$A:$A,$A1140)/COUNTIFS($A:$A,$A1140,$F:$F,"CO"),0)</f>
        <v>0</v>
      </c>
    </row>
    <row r="1141" customFormat="false" ht="38.25" hidden="false" customHeight="false" outlineLevel="0" collapsed="false">
      <c r="A1141" s="56" t="s">
        <v>4189</v>
      </c>
      <c r="B1141" s="64" t="n">
        <v>43691</v>
      </c>
      <c r="C1141" s="86" t="s">
        <v>4190</v>
      </c>
      <c r="D1141" s="56" t="s">
        <v>4191</v>
      </c>
      <c r="E1141" s="53"/>
      <c r="F1141" s="56" t="s">
        <v>24</v>
      </c>
      <c r="G1141" s="56" t="s">
        <v>73</v>
      </c>
      <c r="H1141" s="87" t="s">
        <v>4192</v>
      </c>
      <c r="I1141" s="56" t="s">
        <v>84</v>
      </c>
      <c r="J1141" s="123" t="s">
        <v>280</v>
      </c>
      <c r="K1141" s="64" t="n">
        <v>43703</v>
      </c>
      <c r="L1141" s="64" t="n">
        <v>45530</v>
      </c>
      <c r="M1141" s="88"/>
      <c r="N1141" s="56" t="s">
        <v>120</v>
      </c>
      <c r="O1141" s="59"/>
      <c r="P1141" s="56" t="s">
        <v>323</v>
      </c>
      <c r="Q1141" s="59"/>
      <c r="R1141" s="53" t="n">
        <f aca="false">YEAR(K1141)</f>
        <v>2019</v>
      </c>
      <c r="S1141" s="54" t="n">
        <f aca="false">IF($F1141="CO",SUMIFS($M:$M,$A:$A,$A1141)/COUNTIFS($A:$A,$A1141,$F:$F,"CO"),0)</f>
        <v>0</v>
      </c>
    </row>
    <row r="1142" customFormat="false" ht="102" hidden="false" customHeight="false" outlineLevel="0" collapsed="false">
      <c r="A1142" s="87" t="s">
        <v>4193</v>
      </c>
      <c r="B1142" s="91" t="n">
        <v>42331</v>
      </c>
      <c r="C1142" s="535" t="s">
        <v>4194</v>
      </c>
      <c r="D1142" s="120" t="s">
        <v>4195</v>
      </c>
      <c r="E1142" s="87"/>
      <c r="F1142" s="69" t="s">
        <v>24</v>
      </c>
      <c r="G1142" s="84" t="s">
        <v>629</v>
      </c>
      <c r="H1142" s="95" t="s">
        <v>1479</v>
      </c>
      <c r="I1142" s="95" t="s">
        <v>27</v>
      </c>
      <c r="J1142" s="94" t="s">
        <v>1480</v>
      </c>
      <c r="K1142" s="95" t="n">
        <v>42321</v>
      </c>
      <c r="L1142" s="95" t="n">
        <v>44148</v>
      </c>
      <c r="M1142" s="217"/>
      <c r="N1142" s="67" t="s">
        <v>47</v>
      </c>
      <c r="O1142" s="63"/>
      <c r="P1142" s="67" t="s">
        <v>40</v>
      </c>
      <c r="Q1142" s="67"/>
      <c r="R1142" s="53" t="n">
        <f aca="false">YEAR(K1142)</f>
        <v>2015</v>
      </c>
      <c r="S1142" s="54" t="n">
        <f aca="false">IF($F1142="CO",SUMIFS($M:$M,$A:$A,$A1142)/COUNTIFS($A:$A,$A1142,$F:$F,"CO"),0)</f>
        <v>0</v>
      </c>
    </row>
    <row r="1143" customFormat="false" ht="51" hidden="false" customHeight="false" outlineLevel="0" collapsed="false">
      <c r="A1143" s="55" t="s">
        <v>4196</v>
      </c>
      <c r="B1143" s="64" t="n">
        <v>44250</v>
      </c>
      <c r="C1143" s="86" t="s">
        <v>4197</v>
      </c>
      <c r="D1143" s="69" t="s">
        <v>4198</v>
      </c>
      <c r="E1143" s="59"/>
      <c r="F1143" s="69" t="s">
        <v>24</v>
      </c>
      <c r="G1143" s="69" t="s">
        <v>35</v>
      </c>
      <c r="H1143" s="67" t="s">
        <v>229</v>
      </c>
      <c r="I1143" s="69" t="s">
        <v>27</v>
      </c>
      <c r="J1143" s="83" t="s">
        <v>46</v>
      </c>
      <c r="K1143" s="64" t="n">
        <v>44278</v>
      </c>
      <c r="L1143" s="64" t="n">
        <v>46104</v>
      </c>
      <c r="M1143" s="65"/>
      <c r="N1143" s="56" t="s">
        <v>47</v>
      </c>
      <c r="O1143" s="59"/>
      <c r="P1143" s="67" t="s">
        <v>97</v>
      </c>
      <c r="Q1143" s="59"/>
      <c r="R1143" s="48" t="n">
        <f aca="false">YEAR(K1143)</f>
        <v>2021</v>
      </c>
      <c r="S1143" s="102" t="n">
        <f aca="false">IF($F1143="CO",SUMIFS($M:$M,$A:$A,$A1143)/COUNTIFS($A:$A,$A1143,$F:$F,"CO"),0)</f>
        <v>0</v>
      </c>
    </row>
    <row r="1144" customFormat="false" ht="51" hidden="false" customHeight="false" outlineLevel="0" collapsed="false">
      <c r="A1144" s="55" t="s">
        <v>4199</v>
      </c>
      <c r="B1144" s="64" t="n">
        <v>44211</v>
      </c>
      <c r="C1144" s="93" t="s">
        <v>4200</v>
      </c>
      <c r="D1144" s="53" t="s">
        <v>4201</v>
      </c>
      <c r="E1144" s="59"/>
      <c r="F1144" s="69" t="s">
        <v>24</v>
      </c>
      <c r="G1144" s="81" t="s">
        <v>35</v>
      </c>
      <c r="H1144" s="81" t="s">
        <v>229</v>
      </c>
      <c r="I1144" s="67" t="s">
        <v>27</v>
      </c>
      <c r="J1144" s="83" t="s">
        <v>46</v>
      </c>
      <c r="K1144" s="64" t="n">
        <v>44334</v>
      </c>
      <c r="L1144" s="64" t="n">
        <v>46160</v>
      </c>
      <c r="M1144" s="59"/>
      <c r="N1144" s="56" t="s">
        <v>47</v>
      </c>
      <c r="O1144" s="59"/>
      <c r="P1144" s="69" t="s">
        <v>30</v>
      </c>
      <c r="Q1144" s="59"/>
      <c r="R1144" s="59"/>
      <c r="S1144" s="59"/>
    </row>
    <row r="1145" customFormat="false" ht="38.25" hidden="false" customHeight="false" outlineLevel="0" collapsed="false">
      <c r="A1145" s="56" t="s">
        <v>4202</v>
      </c>
      <c r="B1145" s="64" t="n">
        <v>43335</v>
      </c>
      <c r="C1145" s="85" t="s">
        <v>4203</v>
      </c>
      <c r="D1145" s="56" t="s">
        <v>4204</v>
      </c>
      <c r="E1145" s="53"/>
      <c r="F1145" s="56" t="s">
        <v>24</v>
      </c>
      <c r="G1145" s="56" t="s">
        <v>51</v>
      </c>
      <c r="H1145" s="56" t="s">
        <v>4205</v>
      </c>
      <c r="I1145" s="56" t="s">
        <v>84</v>
      </c>
      <c r="J1145" s="83" t="s">
        <v>46</v>
      </c>
      <c r="K1145" s="64" t="n">
        <v>43346</v>
      </c>
      <c r="L1145" s="64" t="n">
        <v>45172</v>
      </c>
      <c r="M1145" s="88"/>
      <c r="N1145" s="56" t="s">
        <v>47</v>
      </c>
      <c r="O1145" s="59"/>
      <c r="P1145" s="56" t="s">
        <v>241</v>
      </c>
      <c r="Q1145" s="59"/>
      <c r="R1145" s="59"/>
      <c r="S1145" s="59"/>
    </row>
    <row r="1146" customFormat="false" ht="38.25" hidden="false" customHeight="false" outlineLevel="0" collapsed="false">
      <c r="A1146" s="56" t="s">
        <v>4206</v>
      </c>
      <c r="B1146" s="64" t="n">
        <v>43665</v>
      </c>
      <c r="C1146" s="79" t="s">
        <v>4207</v>
      </c>
      <c r="D1146" s="120" t="s">
        <v>4208</v>
      </c>
      <c r="E1146" s="59"/>
      <c r="F1146" s="53" t="s">
        <v>24</v>
      </c>
      <c r="G1146" s="53" t="s">
        <v>549</v>
      </c>
      <c r="H1146" s="53" t="s">
        <v>3655</v>
      </c>
      <c r="I1146" s="53" t="s">
        <v>27</v>
      </c>
      <c r="J1146" s="83" t="s">
        <v>2165</v>
      </c>
      <c r="K1146" s="64" t="n">
        <v>43678</v>
      </c>
      <c r="L1146" s="64" t="n">
        <v>45505</v>
      </c>
      <c r="M1146" s="65"/>
      <c r="N1146" s="66" t="s">
        <v>47</v>
      </c>
      <c r="O1146" s="53"/>
      <c r="P1146" s="53" t="s">
        <v>40</v>
      </c>
      <c r="Q1146" s="53"/>
      <c r="R1146" s="53" t="n">
        <f aca="false">YEAR(K1146)</f>
        <v>2019</v>
      </c>
      <c r="S1146" s="54" t="n">
        <f aca="false">IF($F1146="CO",SUMIFS($M:$M,$A:$A,$A1146)/COUNTIFS($A:$A,$A1146,$F:$F,"CO"),0)</f>
        <v>0</v>
      </c>
    </row>
    <row r="1147" customFormat="false" ht="76.5" hidden="false" customHeight="false" outlineLevel="0" collapsed="false">
      <c r="A1147" s="55" t="s">
        <v>4209</v>
      </c>
      <c r="B1147" s="64" t="n">
        <v>44231</v>
      </c>
      <c r="C1147" s="86" t="s">
        <v>4210</v>
      </c>
      <c r="D1147" s="69" t="s">
        <v>4211</v>
      </c>
      <c r="E1147" s="59"/>
      <c r="F1147" s="69" t="s">
        <v>24</v>
      </c>
      <c r="G1147" s="66" t="s">
        <v>59</v>
      </c>
      <c r="H1147" s="81" t="s">
        <v>199</v>
      </c>
      <c r="I1147" s="69" t="s">
        <v>27</v>
      </c>
      <c r="J1147" s="83" t="s">
        <v>46</v>
      </c>
      <c r="K1147" s="64" t="n">
        <v>44246</v>
      </c>
      <c r="L1147" s="64" t="n">
        <v>46072</v>
      </c>
      <c r="M1147" s="65"/>
      <c r="N1147" s="84" t="s">
        <v>47</v>
      </c>
      <c r="O1147" s="59"/>
      <c r="P1147" s="69" t="s">
        <v>40</v>
      </c>
      <c r="Q1147" s="59"/>
      <c r="R1147" s="53" t="n">
        <f aca="false">YEAR(K1147)</f>
        <v>2021</v>
      </c>
      <c r="S1147" s="54" t="n">
        <f aca="false">IF($F1147="CO",SUMIFS($M:$M,$A:$A,$A1147)/COUNTIFS($A:$A,$A1147,$F:$F,"CO"),0)</f>
        <v>0</v>
      </c>
    </row>
    <row r="1148" customFormat="false" ht="38.25" hidden="false" customHeight="false" outlineLevel="0" collapsed="false">
      <c r="A1148" s="66" t="s">
        <v>4212</v>
      </c>
      <c r="B1148" s="64" t="n">
        <v>42605</v>
      </c>
      <c r="C1148" s="98" t="s">
        <v>4213</v>
      </c>
      <c r="D1148" s="53" t="s">
        <v>4214</v>
      </c>
      <c r="E1148" s="53"/>
      <c r="F1148" s="67" t="s">
        <v>24</v>
      </c>
      <c r="G1148" s="53" t="s">
        <v>59</v>
      </c>
      <c r="H1148" s="53" t="s">
        <v>114</v>
      </c>
      <c r="I1148" s="67" t="s">
        <v>27</v>
      </c>
      <c r="J1148" s="94" t="s">
        <v>158</v>
      </c>
      <c r="K1148" s="64" t="n">
        <v>42614</v>
      </c>
      <c r="L1148" s="64" t="n">
        <v>44440</v>
      </c>
      <c r="M1148" s="88"/>
      <c r="N1148" s="67" t="s">
        <v>47</v>
      </c>
      <c r="O1148" s="59"/>
      <c r="P1148" s="53" t="s">
        <v>30</v>
      </c>
      <c r="Q1148" s="59"/>
      <c r="R1148" s="53" t="n">
        <v>2019</v>
      </c>
      <c r="S1148" s="59" t="n">
        <v>0</v>
      </c>
    </row>
    <row r="1149" customFormat="false" ht="38.25" hidden="false" customHeight="false" outlineLevel="0" collapsed="false">
      <c r="A1149" s="70" t="s">
        <v>4215</v>
      </c>
      <c r="B1149" s="71" t="n">
        <v>44323</v>
      </c>
      <c r="C1149" s="150" t="s">
        <v>4216</v>
      </c>
      <c r="D1149" s="73"/>
      <c r="E1149" s="73"/>
      <c r="F1149" s="69" t="s">
        <v>24</v>
      </c>
      <c r="G1149" s="69" t="s">
        <v>35</v>
      </c>
      <c r="H1149" s="69" t="s">
        <v>4217</v>
      </c>
      <c r="I1149" s="62" t="s">
        <v>188</v>
      </c>
      <c r="J1149" s="82" t="s">
        <v>148</v>
      </c>
      <c r="K1149" s="71" t="n">
        <v>44334</v>
      </c>
      <c r="L1149" s="71" t="n">
        <v>46160</v>
      </c>
      <c r="M1149" s="75"/>
      <c r="N1149" s="221" t="s">
        <v>4218</v>
      </c>
      <c r="O1149" s="73"/>
      <c r="P1149" s="69" t="s">
        <v>150</v>
      </c>
      <c r="Q1149" s="69" t="s">
        <v>2200</v>
      </c>
      <c r="R1149" s="73"/>
      <c r="S1149" s="73"/>
    </row>
    <row r="1150" customFormat="false" ht="38.25" hidden="false" customHeight="false" outlineLevel="0" collapsed="false">
      <c r="A1150" s="55" t="s">
        <v>4219</v>
      </c>
      <c r="B1150" s="64" t="n">
        <v>44358</v>
      </c>
      <c r="C1150" s="184" t="s">
        <v>4220</v>
      </c>
      <c r="D1150" s="53" t="s">
        <v>4221</v>
      </c>
      <c r="E1150" s="59"/>
      <c r="F1150" s="60" t="s">
        <v>24</v>
      </c>
      <c r="G1150" s="66" t="s">
        <v>44</v>
      </c>
      <c r="H1150" s="67" t="s">
        <v>45</v>
      </c>
      <c r="I1150" s="62" t="s">
        <v>27</v>
      </c>
      <c r="J1150" s="68" t="s">
        <v>46</v>
      </c>
      <c r="K1150" s="64" t="n">
        <v>44479</v>
      </c>
      <c r="L1150" s="64" t="n">
        <v>46305</v>
      </c>
      <c r="M1150" s="59"/>
      <c r="N1150" s="112" t="s">
        <v>47</v>
      </c>
      <c r="O1150" s="59"/>
      <c r="P1150" s="60" t="s">
        <v>30</v>
      </c>
      <c r="Q1150" s="59"/>
      <c r="R1150" s="59"/>
      <c r="S1150" s="59"/>
    </row>
    <row r="1151" customFormat="false" ht="51" hidden="false" customHeight="false" outlineLevel="0" collapsed="false">
      <c r="A1151" s="85" t="s">
        <v>4222</v>
      </c>
      <c r="B1151" s="64" t="n">
        <v>43215</v>
      </c>
      <c r="C1151" s="79" t="s">
        <v>4223</v>
      </c>
      <c r="D1151" s="120" t="s">
        <v>4224</v>
      </c>
      <c r="E1151" s="59"/>
      <c r="F1151" s="53" t="s">
        <v>24</v>
      </c>
      <c r="G1151" s="53" t="s">
        <v>44</v>
      </c>
      <c r="H1151" s="53" t="s">
        <v>137</v>
      </c>
      <c r="I1151" s="53" t="s">
        <v>27</v>
      </c>
      <c r="J1151" s="121" t="s">
        <v>2165</v>
      </c>
      <c r="K1151" s="64" t="n">
        <v>43712</v>
      </c>
      <c r="L1151" s="64" t="n">
        <v>45539</v>
      </c>
      <c r="M1151" s="65"/>
      <c r="N1151" s="66" t="s">
        <v>47</v>
      </c>
      <c r="O1151" s="53"/>
      <c r="P1151" s="53" t="s">
        <v>30</v>
      </c>
      <c r="Q1151" s="53"/>
      <c r="R1151" s="53" t="n">
        <f aca="false">YEAR(K1151)</f>
        <v>2019</v>
      </c>
      <c r="S1151" s="54" t="n">
        <f aca="false">IF($F1151="CO",SUMIFS($M:$M,$A:$A,$A1151)/COUNTIFS($A:$A,$A1151,$F:$F,"CO"),0)</f>
        <v>0</v>
      </c>
    </row>
    <row r="1152" customFormat="false" ht="63.75" hidden="false" customHeight="false" outlineLevel="0" collapsed="false">
      <c r="A1152" s="56" t="s">
        <v>4225</v>
      </c>
      <c r="B1152" s="64" t="n">
        <v>43838</v>
      </c>
      <c r="C1152" s="98" t="s">
        <v>4226</v>
      </c>
      <c r="D1152" s="69" t="s">
        <v>4227</v>
      </c>
      <c r="E1152" s="59"/>
      <c r="F1152" s="66" t="s">
        <v>24</v>
      </c>
      <c r="G1152" s="69" t="s">
        <v>35</v>
      </c>
      <c r="H1152" s="67" t="s">
        <v>316</v>
      </c>
      <c r="I1152" s="69" t="s">
        <v>27</v>
      </c>
      <c r="J1152" s="84" t="s">
        <v>284</v>
      </c>
      <c r="K1152" s="64" t="n">
        <v>43851</v>
      </c>
      <c r="L1152" s="64" t="n">
        <v>45678</v>
      </c>
      <c r="M1152" s="65"/>
      <c r="N1152" s="56" t="s">
        <v>47</v>
      </c>
      <c r="O1152" s="59"/>
      <c r="P1152" s="69" t="s">
        <v>97</v>
      </c>
      <c r="Q1152" s="59"/>
      <c r="R1152" s="53" t="n">
        <f aca="false">YEAR(K1152)</f>
        <v>2020</v>
      </c>
      <c r="S1152" s="54" t="n">
        <f aca="false">IF($F1152="CO",SUMIFS($M:$M,$A:$A,$A1152)/COUNTIFS($A:$A,$A1152,$F:$F,"CO"),0)</f>
        <v>0</v>
      </c>
    </row>
    <row r="1153" customFormat="false" ht="78.75" hidden="false" customHeight="true" outlineLevel="0" collapsed="false">
      <c r="A1153" s="56" t="s">
        <v>4228</v>
      </c>
      <c r="B1153" s="64" t="n">
        <v>43964</v>
      </c>
      <c r="C1153" s="98" t="s">
        <v>4229</v>
      </c>
      <c r="D1153" s="69" t="s">
        <v>4230</v>
      </c>
      <c r="E1153" s="59"/>
      <c r="F1153" s="69" t="s">
        <v>24</v>
      </c>
      <c r="G1153" s="66" t="s">
        <v>508</v>
      </c>
      <c r="H1153" s="81" t="s">
        <v>2568</v>
      </c>
      <c r="I1153" s="69" t="s">
        <v>37</v>
      </c>
      <c r="J1153" s="121" t="s">
        <v>4231</v>
      </c>
      <c r="K1153" s="64" t="n">
        <v>44126</v>
      </c>
      <c r="L1153" s="64" t="n">
        <v>44491</v>
      </c>
      <c r="M1153" s="65"/>
      <c r="N1153" s="69" t="s">
        <v>2570</v>
      </c>
      <c r="O1153" s="59"/>
      <c r="P1153" s="56" t="s">
        <v>40</v>
      </c>
      <c r="Q1153" s="59"/>
      <c r="R1153" s="53" t="n">
        <f aca="false">YEAR(K1153)</f>
        <v>2020</v>
      </c>
      <c r="S1153" s="54" t="n">
        <f aca="false">IF($F1153="CO",SUMIFS($M:$M,$A:$A,$A1153)/COUNTIFS($A:$A,$A1153,$F:$F,"CO"),0)</f>
        <v>0</v>
      </c>
    </row>
    <row r="1154" customFormat="false" ht="51" hidden="false" customHeight="false" outlineLevel="0" collapsed="false">
      <c r="A1154" s="56" t="s">
        <v>4228</v>
      </c>
      <c r="B1154" s="64" t="n">
        <v>43964</v>
      </c>
      <c r="C1154" s="98" t="s">
        <v>4229</v>
      </c>
      <c r="D1154" s="69" t="s">
        <v>4230</v>
      </c>
      <c r="E1154" s="59"/>
      <c r="F1154" s="69" t="s">
        <v>518</v>
      </c>
      <c r="G1154" s="66" t="s">
        <v>508</v>
      </c>
      <c r="H1154" s="81" t="s">
        <v>2568</v>
      </c>
      <c r="I1154" s="69" t="s">
        <v>37</v>
      </c>
      <c r="J1154" s="105" t="s">
        <v>4232</v>
      </c>
      <c r="K1154" s="64" t="n">
        <v>44490</v>
      </c>
      <c r="L1154" s="64" t="n">
        <v>45221</v>
      </c>
      <c r="M1154" s="65"/>
      <c r="N1154" s="69" t="s">
        <v>2570</v>
      </c>
      <c r="O1154" s="59"/>
      <c r="P1154" s="56" t="s">
        <v>40</v>
      </c>
      <c r="Q1154" s="59"/>
      <c r="R1154" s="53" t="n">
        <f aca="false">YEAR(K1154)</f>
        <v>2021</v>
      </c>
      <c r="S1154" s="54" t="n">
        <f aca="false">IF($F1154="CO",SUMIFS($M:$M,$A:$A,$A1154)/COUNTIFS($A:$A,$A1154,$F:$F,"CO"),0)</f>
        <v>0</v>
      </c>
    </row>
    <row r="1155" customFormat="false" ht="51" hidden="false" customHeight="true" outlineLevel="0" collapsed="false">
      <c r="A1155" s="56" t="s">
        <v>4233</v>
      </c>
      <c r="B1155" s="64" t="n">
        <v>43311</v>
      </c>
      <c r="C1155" s="85" t="s">
        <v>4229</v>
      </c>
      <c r="D1155" s="56" t="s">
        <v>4230</v>
      </c>
      <c r="E1155" s="53"/>
      <c r="F1155" s="56" t="s">
        <v>24</v>
      </c>
      <c r="G1155" s="56" t="s">
        <v>73</v>
      </c>
      <c r="H1155" s="87" t="s">
        <v>4234</v>
      </c>
      <c r="I1155" s="56" t="s">
        <v>84</v>
      </c>
      <c r="J1155" s="83" t="s">
        <v>46</v>
      </c>
      <c r="K1155" s="64" t="n">
        <v>43334</v>
      </c>
      <c r="L1155" s="64" t="n">
        <v>45160</v>
      </c>
      <c r="M1155" s="88"/>
      <c r="N1155" s="56" t="s">
        <v>47</v>
      </c>
      <c r="O1155" s="59"/>
      <c r="P1155" s="56" t="s">
        <v>40</v>
      </c>
      <c r="Q1155" s="59"/>
      <c r="R1155" s="149"/>
      <c r="S1155" s="149"/>
    </row>
    <row r="1156" customFormat="false" ht="25.5" hidden="false" customHeight="false" outlineLevel="0" collapsed="false">
      <c r="A1156" s="56" t="s">
        <v>4235</v>
      </c>
      <c r="B1156" s="64" t="n">
        <v>43635</v>
      </c>
      <c r="C1156" s="86" t="s">
        <v>4236</v>
      </c>
      <c r="D1156" s="56" t="s">
        <v>4237</v>
      </c>
      <c r="E1156" s="53"/>
      <c r="F1156" s="56" t="s">
        <v>24</v>
      </c>
      <c r="G1156" s="56" t="s">
        <v>59</v>
      </c>
      <c r="H1156" s="56" t="s">
        <v>558</v>
      </c>
      <c r="I1156" s="56" t="s">
        <v>84</v>
      </c>
      <c r="J1156" s="123" t="s">
        <v>280</v>
      </c>
      <c r="K1156" s="64" t="n">
        <v>43662</v>
      </c>
      <c r="L1156" s="64" t="n">
        <v>45489</v>
      </c>
      <c r="M1156" s="88"/>
      <c r="N1156" s="56" t="s">
        <v>120</v>
      </c>
      <c r="O1156" s="59"/>
      <c r="P1156" s="56" t="s">
        <v>323</v>
      </c>
      <c r="Q1156" s="59"/>
      <c r="R1156" s="66" t="n">
        <f aca="false">YEAR(K1156)</f>
        <v>2019</v>
      </c>
      <c r="S1156" s="124" t="n">
        <f aca="false">IF($F1156="CO",SUMIFS($M:$M,$A:$A,$A1156)/COUNTIFS($A:$A,$A1156,$F:$F,"CO"),0)</f>
        <v>0</v>
      </c>
    </row>
    <row r="1157" customFormat="false" ht="76.5" hidden="false" customHeight="false" outlineLevel="0" collapsed="false">
      <c r="A1157" s="67" t="s">
        <v>4238</v>
      </c>
      <c r="B1157" s="95" t="n">
        <v>42216</v>
      </c>
      <c r="C1157" s="94" t="s">
        <v>4239</v>
      </c>
      <c r="D1157" s="53"/>
      <c r="E1157" s="59"/>
      <c r="F1157" s="67" t="s">
        <v>24</v>
      </c>
      <c r="G1157" s="67" t="s">
        <v>363</v>
      </c>
      <c r="H1157" s="67" t="s">
        <v>833</v>
      </c>
      <c r="I1157" s="67" t="s">
        <v>188</v>
      </c>
      <c r="J1157" s="94" t="s">
        <v>4240</v>
      </c>
      <c r="K1157" s="95" t="n">
        <v>42338</v>
      </c>
      <c r="L1157" s="95" t="n">
        <v>44165</v>
      </c>
      <c r="M1157" s="96"/>
      <c r="N1157" s="67" t="s">
        <v>833</v>
      </c>
      <c r="O1157" s="97"/>
      <c r="P1157" s="67" t="s">
        <v>150</v>
      </c>
      <c r="Q1157" s="67" t="s">
        <v>1570</v>
      </c>
      <c r="R1157" s="53" t="n">
        <f aca="false">YEAR(K1157)</f>
        <v>2015</v>
      </c>
      <c r="S1157" s="54" t="n">
        <f aca="false">IF($F1157="CO",SUMIFS($M:$M,$A:$A,$A1157)/COUNTIFS($A:$A,$A1157,$F:$F,"CO"),0)</f>
        <v>0</v>
      </c>
    </row>
    <row r="1158" customFormat="false" ht="38.25" hidden="false" customHeight="false" outlineLevel="0" collapsed="false">
      <c r="A1158" s="69" t="s">
        <v>4241</v>
      </c>
      <c r="B1158" s="64" t="n">
        <v>42828</v>
      </c>
      <c r="C1158" s="98" t="s">
        <v>4242</v>
      </c>
      <c r="D1158" s="53" t="s">
        <v>4243</v>
      </c>
      <c r="E1158" s="53"/>
      <c r="F1158" s="53" t="s">
        <v>24</v>
      </c>
      <c r="G1158" s="53" t="s">
        <v>44</v>
      </c>
      <c r="H1158" s="53" t="s">
        <v>1887</v>
      </c>
      <c r="I1158" s="53" t="s">
        <v>27</v>
      </c>
      <c r="J1158" s="94" t="s">
        <v>68</v>
      </c>
      <c r="K1158" s="64" t="n">
        <v>42838</v>
      </c>
      <c r="L1158" s="64" t="n">
        <v>44664</v>
      </c>
      <c r="M1158" s="65"/>
      <c r="N1158" s="87" t="s">
        <v>47</v>
      </c>
      <c r="O1158" s="53"/>
      <c r="P1158" s="56" t="s">
        <v>30</v>
      </c>
      <c r="Q1158" s="53"/>
      <c r="R1158" s="53" t="n">
        <f aca="false">YEAR(K1158)</f>
        <v>2017</v>
      </c>
      <c r="S1158" s="54" t="n">
        <f aca="false">IF($F1158="CO",SUMIFS($M:$M,$A:$A,$A1158)/COUNTIFS($A:$A,$A1158,$F:$F,"CO"),0)</f>
        <v>0</v>
      </c>
    </row>
    <row r="1159" customFormat="false" ht="38.25" hidden="false" customHeight="false" outlineLevel="0" collapsed="false">
      <c r="A1159" s="56" t="s">
        <v>4244</v>
      </c>
      <c r="B1159" s="64" t="n">
        <v>43012</v>
      </c>
      <c r="C1159" s="86" t="s">
        <v>4245</v>
      </c>
      <c r="D1159" s="56" t="s">
        <v>4246</v>
      </c>
      <c r="E1159" s="53"/>
      <c r="F1159" s="56" t="s">
        <v>24</v>
      </c>
      <c r="G1159" s="56" t="s">
        <v>73</v>
      </c>
      <c r="H1159" s="87" t="s">
        <v>4247</v>
      </c>
      <c r="I1159" s="56" t="s">
        <v>84</v>
      </c>
      <c r="J1159" s="83" t="s">
        <v>46</v>
      </c>
      <c r="K1159" s="64" t="n">
        <v>43045</v>
      </c>
      <c r="L1159" s="64" t="n">
        <v>44871</v>
      </c>
      <c r="M1159" s="88"/>
      <c r="N1159" s="87" t="s">
        <v>333</v>
      </c>
      <c r="O1159" s="59"/>
      <c r="P1159" s="56" t="s">
        <v>40</v>
      </c>
      <c r="Q1159" s="59"/>
      <c r="R1159" s="59"/>
      <c r="S1159" s="59"/>
    </row>
    <row r="1160" customFormat="false" ht="25.5" hidden="false" customHeight="false" outlineLevel="0" collapsed="false">
      <c r="A1160" s="69" t="s">
        <v>4248</v>
      </c>
      <c r="B1160" s="71" t="n">
        <v>43082</v>
      </c>
      <c r="C1160" s="182" t="s">
        <v>4249</v>
      </c>
      <c r="D1160" s="69" t="s">
        <v>4250</v>
      </c>
      <c r="E1160" s="66"/>
      <c r="F1160" s="66" t="s">
        <v>24</v>
      </c>
      <c r="G1160" s="69" t="s">
        <v>35</v>
      </c>
      <c r="H1160" s="67" t="s">
        <v>229</v>
      </c>
      <c r="I1160" s="69" t="s">
        <v>27</v>
      </c>
      <c r="J1160" s="139" t="s">
        <v>46</v>
      </c>
      <c r="K1160" s="71" t="n">
        <v>43108</v>
      </c>
      <c r="L1160" s="71" t="n">
        <v>44934</v>
      </c>
      <c r="M1160" s="75"/>
      <c r="N1160" s="67" t="s">
        <v>47</v>
      </c>
      <c r="O1160" s="66"/>
      <c r="P1160" s="69" t="s">
        <v>40</v>
      </c>
      <c r="Q1160" s="73"/>
      <c r="R1160" s="53" t="n">
        <f aca="false">YEAR(K1160)</f>
        <v>2018</v>
      </c>
      <c r="S1160" s="54" t="n">
        <f aca="false">IF($F1160="CO",SUMIFS($M:$M,$A:$A,$A1160)/COUNTIFS($A:$A,$A1160,$F:$F,"CO"),0)</f>
        <v>0</v>
      </c>
    </row>
    <row r="1161" customFormat="false" ht="38.25" hidden="false" customHeight="false" outlineLevel="0" collapsed="false">
      <c r="A1161" s="69" t="s">
        <v>4251</v>
      </c>
      <c r="B1161" s="64" t="n">
        <v>42692</v>
      </c>
      <c r="C1161" s="86" t="s">
        <v>4252</v>
      </c>
      <c r="D1161" s="56" t="s">
        <v>4253</v>
      </c>
      <c r="E1161" s="53"/>
      <c r="F1161" s="56" t="s">
        <v>24</v>
      </c>
      <c r="G1161" s="56" t="s">
        <v>59</v>
      </c>
      <c r="H1161" s="87" t="s">
        <v>4254</v>
      </c>
      <c r="I1161" s="56" t="s">
        <v>61</v>
      </c>
      <c r="J1161" s="94" t="s">
        <v>2671</v>
      </c>
      <c r="K1161" s="64" t="n">
        <v>42730</v>
      </c>
      <c r="L1161" s="64" t="n">
        <v>44556</v>
      </c>
      <c r="M1161" s="88"/>
      <c r="N1161" s="87" t="s">
        <v>47</v>
      </c>
      <c r="O1161" s="59"/>
      <c r="P1161" s="87" t="s">
        <v>40</v>
      </c>
      <c r="Q1161" s="59"/>
      <c r="R1161" s="53" t="n">
        <f aca="false">YEAR(K1161)</f>
        <v>2016</v>
      </c>
      <c r="S1161" s="54" t="n">
        <f aca="false">IF($F1161="CO",SUMIFS($M:$M,$A:$A,$A1161)/COUNTIFS($A:$A,$A1161,$F:$F,"CO"),0)</f>
        <v>0</v>
      </c>
    </row>
    <row r="1162" customFormat="false" ht="51" hidden="false" customHeight="false" outlineLevel="0" collapsed="false">
      <c r="A1162" s="69" t="s">
        <v>4255</v>
      </c>
      <c r="B1162" s="64" t="n">
        <v>43644</v>
      </c>
      <c r="C1162" s="86" t="s">
        <v>4256</v>
      </c>
      <c r="D1162" s="56" t="s">
        <v>4257</v>
      </c>
      <c r="E1162" s="53"/>
      <c r="F1162" s="56" t="s">
        <v>24</v>
      </c>
      <c r="G1162" s="56" t="s">
        <v>59</v>
      </c>
      <c r="H1162" s="87" t="s">
        <v>4258</v>
      </c>
      <c r="I1162" s="56" t="s">
        <v>84</v>
      </c>
      <c r="J1162" s="339" t="s">
        <v>4259</v>
      </c>
      <c r="K1162" s="64" t="n">
        <v>43672</v>
      </c>
      <c r="L1162" s="64" t="n">
        <v>45499</v>
      </c>
      <c r="M1162" s="88"/>
      <c r="N1162" s="87" t="s">
        <v>47</v>
      </c>
      <c r="O1162" s="59"/>
      <c r="P1162" s="87" t="s">
        <v>323</v>
      </c>
      <c r="Q1162" s="59"/>
      <c r="R1162" s="53" t="n">
        <f aca="false">YEAR(K1162)</f>
        <v>2019</v>
      </c>
      <c r="S1162" s="54" t="n">
        <f aca="false">IF($F1162="CO",SUMIFS($M:$M,$A:$A,$A1162)/COUNTIFS($A:$A,$A1162,$F:$F,"CO"),0)</f>
        <v>0</v>
      </c>
    </row>
    <row r="1163" customFormat="false" ht="38.25" hidden="false" customHeight="false" outlineLevel="0" collapsed="false">
      <c r="A1163" s="67" t="s">
        <v>4260</v>
      </c>
      <c r="B1163" s="95" t="n">
        <v>42355</v>
      </c>
      <c r="C1163" s="94" t="s">
        <v>4261</v>
      </c>
      <c r="D1163" s="53" t="s">
        <v>4262</v>
      </c>
      <c r="E1163" s="56"/>
      <c r="F1163" s="67" t="s">
        <v>24</v>
      </c>
      <c r="G1163" s="67" t="s">
        <v>248</v>
      </c>
      <c r="H1163" s="67" t="s">
        <v>263</v>
      </c>
      <c r="I1163" s="67" t="s">
        <v>27</v>
      </c>
      <c r="J1163" s="94" t="s">
        <v>230</v>
      </c>
      <c r="K1163" s="95" t="n">
        <v>42360</v>
      </c>
      <c r="L1163" s="95" t="n">
        <v>44187</v>
      </c>
      <c r="M1163" s="96"/>
      <c r="N1163" s="67" t="s">
        <v>47</v>
      </c>
      <c r="O1163" s="97"/>
      <c r="P1163" s="67" t="s">
        <v>40</v>
      </c>
      <c r="Q1163" s="67"/>
      <c r="R1163" s="59"/>
      <c r="S1163" s="59"/>
    </row>
    <row r="1164" customFormat="false" ht="38.25" hidden="false" customHeight="false" outlineLevel="0" collapsed="false">
      <c r="A1164" s="69" t="s">
        <v>4263</v>
      </c>
      <c r="B1164" s="64" t="n">
        <v>42697</v>
      </c>
      <c r="C1164" s="98" t="s">
        <v>4264</v>
      </c>
      <c r="D1164" s="56" t="s">
        <v>4265</v>
      </c>
      <c r="E1164" s="53"/>
      <c r="F1164" s="56" t="s">
        <v>24</v>
      </c>
      <c r="G1164" s="53" t="s">
        <v>73</v>
      </c>
      <c r="H1164" s="87" t="s">
        <v>4266</v>
      </c>
      <c r="I1164" s="56" t="s">
        <v>27</v>
      </c>
      <c r="J1164" s="94" t="s">
        <v>46</v>
      </c>
      <c r="K1164" s="64" t="n">
        <v>42733</v>
      </c>
      <c r="L1164" s="64" t="n">
        <v>44559</v>
      </c>
      <c r="M1164" s="88"/>
      <c r="N1164" s="87" t="s">
        <v>47</v>
      </c>
      <c r="O1164" s="59"/>
      <c r="P1164" s="87" t="s">
        <v>40</v>
      </c>
      <c r="Q1164" s="59"/>
      <c r="R1164" s="53" t="n">
        <f aca="false">YEAR(K1164)</f>
        <v>2016</v>
      </c>
      <c r="S1164" s="54" t="n">
        <f aca="false">IF($F1164="CO",SUMIFS($M:$M,$A:$A,$A1164)/COUNTIFS($A:$A,$A1164,$F:$F,"CO"),0)</f>
        <v>0</v>
      </c>
    </row>
    <row r="1165" customFormat="false" ht="51" hidden="false" customHeight="false" outlineLevel="0" collapsed="false">
      <c r="A1165" s="53" t="s">
        <v>4267</v>
      </c>
      <c r="B1165" s="64" t="n">
        <v>42444</v>
      </c>
      <c r="C1165" s="98" t="s">
        <v>4268</v>
      </c>
      <c r="D1165" s="53" t="s">
        <v>4269</v>
      </c>
      <c r="E1165" s="53"/>
      <c r="F1165" s="67" t="s">
        <v>24</v>
      </c>
      <c r="G1165" s="53" t="s">
        <v>59</v>
      </c>
      <c r="H1165" s="84" t="s">
        <v>4270</v>
      </c>
      <c r="I1165" s="67" t="s">
        <v>27</v>
      </c>
      <c r="J1165" s="94" t="s">
        <v>158</v>
      </c>
      <c r="K1165" s="64" t="n">
        <v>42446</v>
      </c>
      <c r="L1165" s="64" t="n">
        <v>44272</v>
      </c>
      <c r="M1165" s="65"/>
      <c r="N1165" s="67" t="s">
        <v>47</v>
      </c>
      <c r="O1165" s="53"/>
      <c r="P1165" s="84" t="s">
        <v>30</v>
      </c>
      <c r="Q1165" s="53"/>
      <c r="R1165" s="59"/>
      <c r="S1165" s="59"/>
    </row>
    <row r="1166" customFormat="false" ht="38.25" hidden="false" customHeight="false" outlineLevel="0" collapsed="false">
      <c r="A1166" s="55" t="s">
        <v>4271</v>
      </c>
      <c r="B1166" s="64" t="n">
        <v>44130</v>
      </c>
      <c r="C1166" s="184" t="s">
        <v>4272</v>
      </c>
      <c r="D1166" s="53" t="s">
        <v>4273</v>
      </c>
      <c r="E1166" s="59"/>
      <c r="F1166" s="69" t="s">
        <v>24</v>
      </c>
      <c r="G1166" s="66" t="s">
        <v>35</v>
      </c>
      <c r="H1166" s="53" t="s">
        <v>229</v>
      </c>
      <c r="I1166" s="67" t="s">
        <v>27</v>
      </c>
      <c r="J1166" s="94" t="s">
        <v>68</v>
      </c>
      <c r="K1166" s="64" t="n">
        <v>44300</v>
      </c>
      <c r="L1166" s="64" t="n">
        <v>46126</v>
      </c>
      <c r="M1166" s="59"/>
      <c r="N1166" s="56" t="s">
        <v>47</v>
      </c>
      <c r="O1166" s="59"/>
      <c r="P1166" s="56" t="s">
        <v>40</v>
      </c>
      <c r="Q1166" s="59"/>
      <c r="R1166" s="59"/>
      <c r="S1166" s="59"/>
    </row>
    <row r="1167" customFormat="false" ht="51" hidden="false" customHeight="false" outlineLevel="0" collapsed="false">
      <c r="A1167" s="69" t="s">
        <v>4274</v>
      </c>
      <c r="B1167" s="64" t="n">
        <v>42803</v>
      </c>
      <c r="C1167" s="98" t="s">
        <v>4275</v>
      </c>
      <c r="D1167" s="66" t="s">
        <v>2378</v>
      </c>
      <c r="E1167" s="59"/>
      <c r="F1167" s="67" t="s">
        <v>24</v>
      </c>
      <c r="G1167" s="81" t="s">
        <v>59</v>
      </c>
      <c r="H1167" s="95" t="s">
        <v>114</v>
      </c>
      <c r="I1167" s="67" t="s">
        <v>27</v>
      </c>
      <c r="J1167" s="94" t="s">
        <v>128</v>
      </c>
      <c r="K1167" s="64" t="n">
        <v>42817</v>
      </c>
      <c r="L1167" s="64" t="n">
        <v>44643</v>
      </c>
      <c r="M1167" s="65"/>
      <c r="N1167" s="67" t="s">
        <v>47</v>
      </c>
      <c r="O1167" s="59"/>
      <c r="P1167" s="67" t="s">
        <v>30</v>
      </c>
      <c r="Q1167" s="59"/>
      <c r="R1167" s="59"/>
      <c r="S1167" s="59"/>
    </row>
    <row r="1168" customFormat="false" ht="38.25" hidden="false" customHeight="true" outlineLevel="0" collapsed="false">
      <c r="A1168" s="69" t="s">
        <v>4276</v>
      </c>
      <c r="B1168" s="64" t="n">
        <v>42936</v>
      </c>
      <c r="C1168" s="85" t="s">
        <v>4277</v>
      </c>
      <c r="D1168" s="56" t="s">
        <v>4278</v>
      </c>
      <c r="E1168" s="53"/>
      <c r="F1168" s="56" t="s">
        <v>24</v>
      </c>
      <c r="G1168" s="56" t="s">
        <v>59</v>
      </c>
      <c r="H1168" s="56" t="s">
        <v>558</v>
      </c>
      <c r="I1168" s="56" t="s">
        <v>954</v>
      </c>
      <c r="J1168" s="63" t="s">
        <v>4279</v>
      </c>
      <c r="K1168" s="64" t="n">
        <v>42965</v>
      </c>
      <c r="L1168" s="64" t="n">
        <v>44791</v>
      </c>
      <c r="M1168" s="88"/>
      <c r="N1168" s="87" t="s">
        <v>47</v>
      </c>
      <c r="O1168" s="59"/>
      <c r="P1168" s="56" t="s">
        <v>97</v>
      </c>
      <c r="Q1168" s="59"/>
      <c r="R1168" s="53" t="n">
        <f aca="false">YEAR(K1168)</f>
        <v>2017</v>
      </c>
      <c r="S1168" s="54" t="n">
        <f aca="false">IF($F1168="CO",SUMIFS($M:$M,$A:$A,$A1168)/COUNTIFS($A:$A,$A1168,$F:$F,"CO"),0)</f>
        <v>0</v>
      </c>
    </row>
    <row r="1169" customFormat="false" ht="51" hidden="false" customHeight="false" outlineLevel="0" collapsed="false">
      <c r="A1169" s="69" t="s">
        <v>4280</v>
      </c>
      <c r="B1169" s="64" t="n">
        <v>42725</v>
      </c>
      <c r="C1169" s="86" t="s">
        <v>4281</v>
      </c>
      <c r="D1169" s="66" t="s">
        <v>4282</v>
      </c>
      <c r="E1169" s="59"/>
      <c r="F1169" s="67" t="s">
        <v>24</v>
      </c>
      <c r="G1169" s="81" t="s">
        <v>35</v>
      </c>
      <c r="H1169" s="95" t="s">
        <v>2604</v>
      </c>
      <c r="I1169" s="67" t="s">
        <v>27</v>
      </c>
      <c r="J1169" s="202" t="s">
        <v>133</v>
      </c>
      <c r="K1169" s="64" t="n">
        <v>42754</v>
      </c>
      <c r="L1169" s="64" t="n">
        <v>44580</v>
      </c>
      <c r="M1169" s="65"/>
      <c r="N1169" s="67" t="s">
        <v>47</v>
      </c>
      <c r="O1169" s="59"/>
      <c r="P1169" s="81" t="s">
        <v>221</v>
      </c>
      <c r="Q1169" s="59"/>
      <c r="R1169" s="53" t="n">
        <f aca="false">YEAR(K1169)</f>
        <v>2017</v>
      </c>
      <c r="S1169" s="54" t="n">
        <f aca="false">IF($F1169="CO",SUMIFS($M:$M,$A:$A,$A1169)/COUNTIFS($A:$A,$A1169,$F:$F,"CO"),0)</f>
        <v>0</v>
      </c>
    </row>
    <row r="1170" customFormat="false" ht="38.25" hidden="false" customHeight="false" outlineLevel="0" collapsed="false">
      <c r="A1170" s="66" t="s">
        <v>4283</v>
      </c>
      <c r="B1170" s="64" t="n">
        <v>42592</v>
      </c>
      <c r="C1170" s="98" t="s">
        <v>4284</v>
      </c>
      <c r="D1170" s="53" t="s">
        <v>4285</v>
      </c>
      <c r="E1170" s="53"/>
      <c r="F1170" s="67" t="s">
        <v>24</v>
      </c>
      <c r="G1170" s="53" t="s">
        <v>59</v>
      </c>
      <c r="H1170" s="53" t="s">
        <v>114</v>
      </c>
      <c r="I1170" s="67" t="s">
        <v>27</v>
      </c>
      <c r="J1170" s="94" t="s">
        <v>158</v>
      </c>
      <c r="K1170" s="64" t="n">
        <v>42604</v>
      </c>
      <c r="L1170" s="64" t="n">
        <v>44430</v>
      </c>
      <c r="M1170" s="88"/>
      <c r="N1170" s="67" t="s">
        <v>47</v>
      </c>
      <c r="O1170" s="59"/>
      <c r="P1170" s="84" t="s">
        <v>40</v>
      </c>
      <c r="Q1170" s="59"/>
      <c r="R1170" s="53" t="n">
        <f aca="false">YEAR(K1170)</f>
        <v>2016</v>
      </c>
      <c r="S1170" s="54" t="n">
        <f aca="false">IF($F1170="CO",SUMIFS($M:$M,$A:$A,$A1170)/COUNTIFS($A:$A,$A1170,$F:$F,"CO"),0)</f>
        <v>0</v>
      </c>
    </row>
    <row r="1171" customFormat="false" ht="51" hidden="false" customHeight="false" outlineLevel="0" collapsed="false">
      <c r="A1171" s="66" t="s">
        <v>4286</v>
      </c>
      <c r="B1171" s="64" t="n">
        <v>42563</v>
      </c>
      <c r="C1171" s="98" t="s">
        <v>4287</v>
      </c>
      <c r="D1171" s="53" t="s">
        <v>4288</v>
      </c>
      <c r="E1171" s="53"/>
      <c r="F1171" s="67" t="s">
        <v>24</v>
      </c>
      <c r="G1171" s="53" t="s">
        <v>59</v>
      </c>
      <c r="H1171" s="53" t="s">
        <v>114</v>
      </c>
      <c r="I1171" s="67" t="s">
        <v>27</v>
      </c>
      <c r="J1171" s="82" t="s">
        <v>172</v>
      </c>
      <c r="K1171" s="64" t="n">
        <v>42577</v>
      </c>
      <c r="L1171" s="64" t="n">
        <v>44403</v>
      </c>
      <c r="M1171" s="88"/>
      <c r="N1171" s="67" t="s">
        <v>47</v>
      </c>
      <c r="O1171" s="59"/>
      <c r="P1171" s="53" t="s">
        <v>30</v>
      </c>
      <c r="Q1171" s="59"/>
      <c r="R1171" s="536" t="n">
        <f aca="false">YEAR(K1171)</f>
        <v>2016</v>
      </c>
      <c r="S1171" s="102" t="n">
        <f aca="false">IF($F1171="CO",SUMIFS($M:$M,$A:$A,$A1171)/COUNTIFS($A:$A,$A1171,$F:$F,"CO"),0)</f>
        <v>0</v>
      </c>
    </row>
    <row r="1172" customFormat="false" ht="38.25" hidden="false" customHeight="false" outlineLevel="0" collapsed="false">
      <c r="A1172" s="56" t="s">
        <v>4289</v>
      </c>
      <c r="B1172" s="64" t="n">
        <v>43286</v>
      </c>
      <c r="C1172" s="85" t="s">
        <v>4290</v>
      </c>
      <c r="D1172" s="56" t="s">
        <v>4291</v>
      </c>
      <c r="E1172" s="53"/>
      <c r="F1172" s="56" t="s">
        <v>24</v>
      </c>
      <c r="G1172" s="56" t="s">
        <v>35</v>
      </c>
      <c r="H1172" s="56" t="s">
        <v>4292</v>
      </c>
      <c r="I1172" s="56" t="s">
        <v>84</v>
      </c>
      <c r="J1172" s="83" t="s">
        <v>46</v>
      </c>
      <c r="K1172" s="64" t="n">
        <v>43378</v>
      </c>
      <c r="L1172" s="64" t="n">
        <v>45204</v>
      </c>
      <c r="M1172" s="88"/>
      <c r="N1172" s="56" t="s">
        <v>47</v>
      </c>
      <c r="O1172" s="59"/>
      <c r="P1172" s="56" t="s">
        <v>30</v>
      </c>
      <c r="Q1172" s="59"/>
      <c r="R1172" s="53" t="n">
        <f aca="false">YEAR(K1172)</f>
        <v>2018</v>
      </c>
      <c r="S1172" s="54" t="n">
        <f aca="false">IF($F1172="CO",SUMIFS($M:$M,$A:$A,$A1172)/COUNTIFS($A:$A,$A1172,$F:$F,"CO"),0)</f>
        <v>0</v>
      </c>
    </row>
    <row r="1173" customFormat="false" ht="38.25" hidden="false" customHeight="false" outlineLevel="0" collapsed="false">
      <c r="A1173" s="56" t="s">
        <v>4293</v>
      </c>
      <c r="B1173" s="64" t="n">
        <v>43551</v>
      </c>
      <c r="C1173" s="98" t="s">
        <v>4294</v>
      </c>
      <c r="D1173" s="69" t="s">
        <v>4295</v>
      </c>
      <c r="E1173" s="59"/>
      <c r="F1173" s="69" t="s">
        <v>24</v>
      </c>
      <c r="G1173" s="66" t="s">
        <v>876</v>
      </c>
      <c r="H1173" s="81" t="s">
        <v>1513</v>
      </c>
      <c r="I1173" s="67" t="s">
        <v>4296</v>
      </c>
      <c r="J1173" s="121" t="s">
        <v>4297</v>
      </c>
      <c r="K1173" s="64" t="n">
        <v>44153</v>
      </c>
      <c r="L1173" s="64" t="n">
        <v>44883</v>
      </c>
      <c r="M1173" s="65"/>
      <c r="N1173" s="69" t="s">
        <v>1513</v>
      </c>
      <c r="O1173" s="59"/>
      <c r="P1173" s="69" t="s">
        <v>30</v>
      </c>
      <c r="Q1173" s="59"/>
      <c r="R1173" s="48" t="n">
        <f aca="false">YEAR(K1173)</f>
        <v>2020</v>
      </c>
      <c r="S1173" s="102" t="n">
        <f aca="false">IF($F1173="CO",SUMIFS($M:$M,$A:$A,$A1173)/COUNTIFS($A:$A,$A1173,$F:$F,"CO"),0)</f>
        <v>0</v>
      </c>
    </row>
    <row r="1174" customFormat="false" ht="38.25" hidden="false" customHeight="false" outlineLevel="0" collapsed="false">
      <c r="A1174" s="56" t="s">
        <v>4298</v>
      </c>
      <c r="B1174" s="64" t="n">
        <v>43347</v>
      </c>
      <c r="C1174" s="85" t="s">
        <v>4299</v>
      </c>
      <c r="D1174" s="56" t="s">
        <v>4300</v>
      </c>
      <c r="E1174" s="53"/>
      <c r="F1174" s="56" t="s">
        <v>24</v>
      </c>
      <c r="G1174" s="56" t="s">
        <v>35</v>
      </c>
      <c r="H1174" s="56" t="s">
        <v>229</v>
      </c>
      <c r="I1174" s="56" t="s">
        <v>84</v>
      </c>
      <c r="J1174" s="94" t="s">
        <v>68</v>
      </c>
      <c r="K1174" s="64" t="n">
        <v>43367</v>
      </c>
      <c r="L1174" s="64" t="n">
        <v>45193</v>
      </c>
      <c r="M1174" s="88"/>
      <c r="N1174" s="56" t="s">
        <v>47</v>
      </c>
      <c r="O1174" s="59"/>
      <c r="P1174" s="56" t="s">
        <v>40</v>
      </c>
      <c r="Q1174" s="59"/>
      <c r="R1174" s="53" t="n">
        <f aca="false">YEAR(K1174)</f>
        <v>2018</v>
      </c>
      <c r="S1174" s="54" t="n">
        <f aca="false">IF($F1174="CO",SUMIFS($M:$M,$A:$A,$A1174)/COUNTIFS($A:$A,$A1174,$F:$F,"CO"),0)</f>
        <v>0</v>
      </c>
    </row>
    <row r="1175" customFormat="false" ht="38.25" hidden="false" customHeight="false" outlineLevel="0" collapsed="false">
      <c r="A1175" s="67" t="s">
        <v>4301</v>
      </c>
      <c r="B1175" s="64" t="n">
        <v>42285</v>
      </c>
      <c r="C1175" s="86" t="s">
        <v>4302</v>
      </c>
      <c r="D1175" s="53"/>
      <c r="E1175" s="53"/>
      <c r="F1175" s="67" t="s">
        <v>24</v>
      </c>
      <c r="G1175" s="81" t="s">
        <v>363</v>
      </c>
      <c r="H1175" s="67" t="s">
        <v>833</v>
      </c>
      <c r="I1175" s="67" t="s">
        <v>188</v>
      </c>
      <c r="J1175" s="83" t="s">
        <v>4303</v>
      </c>
      <c r="K1175" s="64" t="n">
        <v>42324</v>
      </c>
      <c r="L1175" s="64" t="n">
        <v>44151</v>
      </c>
      <c r="M1175" s="65"/>
      <c r="N1175" s="67" t="s">
        <v>833</v>
      </c>
      <c r="O1175" s="53"/>
      <c r="P1175" s="81" t="s">
        <v>150</v>
      </c>
      <c r="Q1175" s="56" t="s">
        <v>4304</v>
      </c>
      <c r="R1175" s="53" t="n">
        <f aca="false">YEAR(K1175)</f>
        <v>2015</v>
      </c>
      <c r="S1175" s="54" t="n">
        <f aca="false">IF($F1175="CO",SUMIFS($M:$M,$A:$A,$A1175)/COUNTIFS($A:$A,$A1175,$F:$F,"CO"),0)</f>
        <v>0</v>
      </c>
    </row>
    <row r="1176" customFormat="false" ht="38.25" hidden="false" customHeight="false" outlineLevel="0" collapsed="false">
      <c r="A1176" s="273" t="s">
        <v>4305</v>
      </c>
      <c r="B1176" s="71" t="n">
        <v>44487</v>
      </c>
      <c r="C1176" s="310" t="s">
        <v>4306</v>
      </c>
      <c r="D1176" s="66" t="s">
        <v>4307</v>
      </c>
      <c r="E1176" s="73"/>
      <c r="F1176" s="69" t="s">
        <v>24</v>
      </c>
      <c r="G1176" s="66" t="s">
        <v>35</v>
      </c>
      <c r="H1176" s="66" t="s">
        <v>229</v>
      </c>
      <c r="I1176" s="62" t="s">
        <v>27</v>
      </c>
      <c r="J1176" s="151" t="s">
        <v>165</v>
      </c>
      <c r="K1176" s="71" t="n">
        <v>44517</v>
      </c>
      <c r="L1176" s="71" t="n">
        <v>46343</v>
      </c>
      <c r="M1176" s="73"/>
      <c r="N1176" s="216" t="s">
        <v>47</v>
      </c>
      <c r="O1176" s="73"/>
      <c r="P1176" s="69" t="s">
        <v>40</v>
      </c>
      <c r="Q1176" s="73"/>
      <c r="R1176" s="73"/>
      <c r="S1176" s="73"/>
    </row>
    <row r="1177" customFormat="false" ht="38.25" hidden="false" customHeight="false" outlineLevel="0" collapsed="false">
      <c r="A1177" s="55" t="s">
        <v>4308</v>
      </c>
      <c r="B1177" s="64" t="n">
        <v>44349</v>
      </c>
      <c r="C1177" s="80" t="s">
        <v>4309</v>
      </c>
      <c r="D1177" s="56" t="s">
        <v>4310</v>
      </c>
      <c r="E1177" s="59"/>
      <c r="F1177" s="60" t="s">
        <v>24</v>
      </c>
      <c r="G1177" s="60" t="s">
        <v>549</v>
      </c>
      <c r="H1177" s="67" t="s">
        <v>225</v>
      </c>
      <c r="I1177" s="62" t="s">
        <v>27</v>
      </c>
      <c r="J1177" s="90" t="s">
        <v>165</v>
      </c>
      <c r="K1177" s="64" t="n">
        <v>44430</v>
      </c>
      <c r="L1177" s="64" t="n">
        <v>46256</v>
      </c>
      <c r="M1177" s="65"/>
      <c r="N1177" s="69" t="s">
        <v>47</v>
      </c>
      <c r="O1177" s="59"/>
      <c r="P1177" s="60" t="s">
        <v>40</v>
      </c>
      <c r="Q1177" s="59"/>
      <c r="R1177" s="59"/>
      <c r="S1177" s="59"/>
    </row>
    <row r="1178" customFormat="false" ht="38.25" hidden="false" customHeight="false" outlineLevel="0" collapsed="false">
      <c r="A1178" s="67" t="s">
        <v>4311</v>
      </c>
      <c r="B1178" s="95" t="n">
        <v>43180</v>
      </c>
      <c r="C1178" s="94" t="s">
        <v>4312</v>
      </c>
      <c r="D1178" s="56" t="s">
        <v>4313</v>
      </c>
      <c r="E1178" s="59"/>
      <c r="F1178" s="67" t="s">
        <v>24</v>
      </c>
      <c r="G1178" s="67" t="s">
        <v>73</v>
      </c>
      <c r="H1178" s="67" t="s">
        <v>722</v>
      </c>
      <c r="I1178" s="95" t="s">
        <v>27</v>
      </c>
      <c r="J1178" s="94" t="s">
        <v>158</v>
      </c>
      <c r="K1178" s="95" t="n">
        <v>43178</v>
      </c>
      <c r="L1178" s="95" t="n">
        <v>45004</v>
      </c>
      <c r="M1178" s="96"/>
      <c r="N1178" s="67" t="s">
        <v>47</v>
      </c>
      <c r="O1178" s="97"/>
      <c r="P1178" s="67" t="s">
        <v>30</v>
      </c>
      <c r="Q1178" s="67"/>
      <c r="R1178" s="53" t="n">
        <f aca="false">YEAR(K1178)</f>
        <v>2018</v>
      </c>
      <c r="S1178" s="54" t="n">
        <f aca="false">IF($F1178="CO",SUMIFS($M:$M,$A:$A,$A1178)/COUNTIFS($A:$A,$A1178,$F:$F,"CO"),0)</f>
        <v>0</v>
      </c>
    </row>
    <row r="1179" customFormat="false" ht="76.5" hidden="false" customHeight="false" outlineLevel="0" collapsed="false">
      <c r="A1179" s="56" t="s">
        <v>4314</v>
      </c>
      <c r="B1179" s="113" t="n">
        <v>43591</v>
      </c>
      <c r="C1179" s="114" t="s">
        <v>4315</v>
      </c>
      <c r="D1179" s="112"/>
      <c r="E1179" s="59"/>
      <c r="F1179" s="53" t="s">
        <v>24</v>
      </c>
      <c r="G1179" s="53" t="s">
        <v>35</v>
      </c>
      <c r="H1179" s="53" t="s">
        <v>4316</v>
      </c>
      <c r="I1179" s="53" t="s">
        <v>1702</v>
      </c>
      <c r="J1179" s="121" t="s">
        <v>4317</v>
      </c>
      <c r="K1179" s="64" t="n">
        <v>43704</v>
      </c>
      <c r="L1179" s="64" t="n">
        <v>45531</v>
      </c>
      <c r="M1179" s="65"/>
      <c r="N1179" s="66" t="s">
        <v>4318</v>
      </c>
      <c r="O1179" s="59"/>
      <c r="P1179" s="53"/>
      <c r="Q1179" s="59"/>
      <c r="R1179" s="53" t="n">
        <f aca="false">YEAR(K1179)</f>
        <v>2019</v>
      </c>
      <c r="S1179" s="54" t="n">
        <f aca="false">IF($F1179="CO",SUMIFS($M:$M,$A:$A,$A1179)/COUNTIFS($A:$A,$A1179,$F:$F,"CO"),0)</f>
        <v>0</v>
      </c>
    </row>
    <row r="1180" customFormat="false" ht="89.25" hidden="false" customHeight="false" outlineLevel="0" collapsed="false">
      <c r="A1180" s="56" t="s">
        <v>4319</v>
      </c>
      <c r="B1180" s="64" t="n">
        <v>44020</v>
      </c>
      <c r="C1180" s="98" t="s">
        <v>4320</v>
      </c>
      <c r="D1180" s="69" t="s">
        <v>4321</v>
      </c>
      <c r="E1180" s="59"/>
      <c r="F1180" s="69" t="s">
        <v>24</v>
      </c>
      <c r="G1180" s="66" t="s">
        <v>508</v>
      </c>
      <c r="H1180" s="81" t="s">
        <v>2568</v>
      </c>
      <c r="I1180" s="67" t="s">
        <v>37</v>
      </c>
      <c r="J1180" s="121" t="s">
        <v>4322</v>
      </c>
      <c r="K1180" s="64" t="n">
        <v>44144</v>
      </c>
      <c r="L1180" s="64" t="n">
        <v>44509</v>
      </c>
      <c r="M1180" s="65"/>
      <c r="N1180" s="69" t="s">
        <v>508</v>
      </c>
      <c r="O1180" s="59"/>
      <c r="P1180" s="69" t="s">
        <v>97</v>
      </c>
      <c r="Q1180" s="59"/>
      <c r="R1180" s="53" t="n">
        <f aca="false">YEAR(K1180)</f>
        <v>2020</v>
      </c>
      <c r="S1180" s="54" t="n">
        <f aca="false">IF($F1180="CO",SUMIFS($M:$M,$A:$A,$A1180)/COUNTIFS($A:$A,$A1180,$F:$F,"CO"),0)</f>
        <v>0</v>
      </c>
    </row>
    <row r="1181" customFormat="false" ht="38.25" hidden="false" customHeight="false" outlineLevel="0" collapsed="false">
      <c r="A1181" s="67" t="s">
        <v>4323</v>
      </c>
      <c r="B1181" s="95" t="n">
        <v>43693</v>
      </c>
      <c r="C1181" s="94" t="s">
        <v>4324</v>
      </c>
      <c r="D1181" s="56"/>
      <c r="E1181" s="59"/>
      <c r="F1181" s="67" t="s">
        <v>24</v>
      </c>
      <c r="G1181" s="67" t="s">
        <v>4325</v>
      </c>
      <c r="H1181" s="67" t="s">
        <v>4326</v>
      </c>
      <c r="I1181" s="95" t="s">
        <v>4327</v>
      </c>
      <c r="J1181" s="79" t="s">
        <v>2827</v>
      </c>
      <c r="K1181" s="95" t="n">
        <v>43706</v>
      </c>
      <c r="L1181" s="95" t="n">
        <v>45533</v>
      </c>
      <c r="M1181" s="96"/>
      <c r="N1181" s="67" t="s">
        <v>4328</v>
      </c>
      <c r="O1181" s="97"/>
      <c r="P1181" s="67" t="s">
        <v>804</v>
      </c>
      <c r="Q1181" s="67" t="s">
        <v>4329</v>
      </c>
      <c r="R1181" s="53" t="n">
        <v>2017</v>
      </c>
      <c r="S1181" s="54" t="n">
        <f aca="false">IF($F1181="CO",SUMIFS($M:$M,$A:$A,$A1181)/COUNTIFS($A:$A,$A1181,$F:$F,"CO"),0)</f>
        <v>0</v>
      </c>
    </row>
    <row r="1182" customFormat="false" ht="38.25" hidden="false" customHeight="false" outlineLevel="0" collapsed="false">
      <c r="A1182" s="53" t="s">
        <v>4330</v>
      </c>
      <c r="B1182" s="64" t="n">
        <v>42398</v>
      </c>
      <c r="C1182" s="86" t="s">
        <v>4331</v>
      </c>
      <c r="D1182" s="53" t="s">
        <v>4332</v>
      </c>
      <c r="E1182" s="53"/>
      <c r="F1182" s="69" t="s">
        <v>24</v>
      </c>
      <c r="G1182" s="53" t="s">
        <v>73</v>
      </c>
      <c r="H1182" s="84" t="s">
        <v>4333</v>
      </c>
      <c r="I1182" s="69" t="s">
        <v>27</v>
      </c>
      <c r="J1182" s="94" t="s">
        <v>158</v>
      </c>
      <c r="K1182" s="64" t="n">
        <v>42417</v>
      </c>
      <c r="L1182" s="64" t="n">
        <v>44244</v>
      </c>
      <c r="M1182" s="65"/>
      <c r="N1182" s="87" t="s">
        <v>47</v>
      </c>
      <c r="O1182" s="53"/>
      <c r="P1182" s="84" t="s">
        <v>97</v>
      </c>
      <c r="Q1182" s="53"/>
      <c r="R1182" s="59"/>
      <c r="S1182" s="59"/>
    </row>
    <row r="1183" customFormat="false" ht="38.25" hidden="false" customHeight="false" outlineLevel="0" collapsed="false">
      <c r="A1183" s="130" t="s">
        <v>4334</v>
      </c>
      <c r="B1183" s="128" t="n">
        <v>42261</v>
      </c>
      <c r="C1183" s="342" t="s">
        <v>4335</v>
      </c>
      <c r="D1183" s="127"/>
      <c r="E1183" s="127" t="n">
        <v>3201</v>
      </c>
      <c r="F1183" s="130" t="s">
        <v>217</v>
      </c>
      <c r="G1183" s="131" t="s">
        <v>850</v>
      </c>
      <c r="H1183" s="130" t="s">
        <v>2741</v>
      </c>
      <c r="I1183" s="56" t="s">
        <v>211</v>
      </c>
      <c r="J1183" s="537" t="s">
        <v>4336</v>
      </c>
      <c r="K1183" s="128" t="n">
        <v>42262</v>
      </c>
      <c r="L1183" s="128" t="n">
        <v>42369</v>
      </c>
      <c r="M1183" s="373" t="n">
        <v>153828</v>
      </c>
      <c r="N1183" s="130" t="s">
        <v>1940</v>
      </c>
      <c r="O1183" s="127"/>
      <c r="P1183" s="131" t="s">
        <v>221</v>
      </c>
      <c r="Q1183" s="127"/>
      <c r="R1183" s="53" t="n">
        <f aca="false">YEAR(K1183)</f>
        <v>2015</v>
      </c>
      <c r="S1183" s="54" t="n">
        <f aca="false">IF($F1183="CO",SUMIFS($M:$M,$A:$A,$A1183)/COUNTIFS($A:$A,$A1183,$F:$F,"CO"),0)</f>
        <v>0</v>
      </c>
    </row>
    <row r="1184" customFormat="false" ht="63.75" hidden="false" customHeight="false" outlineLevel="0" collapsed="false">
      <c r="A1184" s="56" t="s">
        <v>4337</v>
      </c>
      <c r="B1184" s="113" t="n">
        <v>42493</v>
      </c>
      <c r="C1184" s="114" t="s">
        <v>4338</v>
      </c>
      <c r="D1184" s="112" t="s">
        <v>4339</v>
      </c>
      <c r="E1184" s="59"/>
      <c r="F1184" s="56" t="s">
        <v>518</v>
      </c>
      <c r="G1184" s="87" t="s">
        <v>4340</v>
      </c>
      <c r="H1184" s="87" t="s">
        <v>4340</v>
      </c>
      <c r="I1184" s="56" t="s">
        <v>217</v>
      </c>
      <c r="J1184" s="83" t="s">
        <v>4341</v>
      </c>
      <c r="K1184" s="113" t="n">
        <v>43214</v>
      </c>
      <c r="L1184" s="113" t="n">
        <v>43830</v>
      </c>
      <c r="M1184" s="65" t="n">
        <v>5401051.01</v>
      </c>
      <c r="N1184" s="84" t="s">
        <v>4342</v>
      </c>
      <c r="O1184" s="115"/>
      <c r="P1184" s="112" t="s">
        <v>214</v>
      </c>
      <c r="Q1184" s="53" t="s">
        <v>233</v>
      </c>
      <c r="R1184" s="48" t="n">
        <f aca="false">YEAR(K1184)</f>
        <v>2018</v>
      </c>
      <c r="S1184" s="102" t="n">
        <f aca="false">IF($F1184="CO",SUMIFS($M:$M,$A:$A,$A1184)/COUNTIFS($A:$A,$A1184,$F:$F,"CO"),0)</f>
        <v>0</v>
      </c>
    </row>
    <row r="1185" customFormat="false" ht="51" hidden="false" customHeight="false" outlineLevel="0" collapsed="false">
      <c r="A1185" s="56" t="s">
        <v>4343</v>
      </c>
      <c r="B1185" s="64" t="n">
        <v>44104</v>
      </c>
      <c r="C1185" s="98" t="s">
        <v>4344</v>
      </c>
      <c r="D1185" s="59"/>
      <c r="E1185" s="59"/>
      <c r="F1185" s="69" t="s">
        <v>217</v>
      </c>
      <c r="G1185" s="66" t="s">
        <v>391</v>
      </c>
      <c r="H1185" s="81" t="s">
        <v>3250</v>
      </c>
      <c r="I1185" s="67" t="s">
        <v>211</v>
      </c>
      <c r="J1185" s="121" t="s">
        <v>4345</v>
      </c>
      <c r="K1185" s="64" t="n">
        <v>44124</v>
      </c>
      <c r="L1185" s="64" t="n">
        <v>45950</v>
      </c>
      <c r="M1185" s="65" t="n">
        <v>304850</v>
      </c>
      <c r="N1185" s="69" t="s">
        <v>4346</v>
      </c>
      <c r="O1185" s="59"/>
      <c r="P1185" s="69" t="s">
        <v>221</v>
      </c>
      <c r="Q1185" s="59"/>
      <c r="R1185" s="53" t="n">
        <v>2019</v>
      </c>
      <c r="S1185" s="93"/>
    </row>
    <row r="1186" customFormat="false" ht="89.25" hidden="false" customHeight="false" outlineLevel="0" collapsed="false">
      <c r="A1186" s="56" t="s">
        <v>4347</v>
      </c>
      <c r="B1186" s="64" t="n">
        <v>44096</v>
      </c>
      <c r="C1186" s="83" t="s">
        <v>4348</v>
      </c>
      <c r="D1186" s="59"/>
      <c r="E1186" s="59"/>
      <c r="F1186" s="69" t="s">
        <v>217</v>
      </c>
      <c r="G1186" s="66" t="s">
        <v>44</v>
      </c>
      <c r="H1186" s="81" t="s">
        <v>4349</v>
      </c>
      <c r="I1186" s="67" t="s">
        <v>211</v>
      </c>
      <c r="J1186" s="121" t="s">
        <v>4350</v>
      </c>
      <c r="K1186" s="64" t="n">
        <v>44153</v>
      </c>
      <c r="L1186" s="64" t="n">
        <v>44883</v>
      </c>
      <c r="M1186" s="65" t="n">
        <v>314255.2</v>
      </c>
      <c r="N1186" s="69" t="s">
        <v>2329</v>
      </c>
      <c r="O1186" s="59"/>
      <c r="P1186" s="69" t="s">
        <v>221</v>
      </c>
      <c r="Q1186" s="59"/>
      <c r="R1186" s="59"/>
      <c r="S1186" s="59"/>
    </row>
    <row r="1187" customFormat="false" ht="38.25" hidden="false" customHeight="true" outlineLevel="0" collapsed="false">
      <c r="A1187" s="70" t="s">
        <v>4351</v>
      </c>
      <c r="B1187" s="71" t="n">
        <v>44186</v>
      </c>
      <c r="C1187" s="195" t="s">
        <v>4352</v>
      </c>
      <c r="D1187" s="73"/>
      <c r="E1187" s="73"/>
      <c r="F1187" s="69" t="s">
        <v>217</v>
      </c>
      <c r="G1187" s="66" t="s">
        <v>35</v>
      </c>
      <c r="H1187" s="538" t="s">
        <v>4353</v>
      </c>
      <c r="I1187" s="538" t="s">
        <v>211</v>
      </c>
      <c r="J1187" s="195" t="s">
        <v>4354</v>
      </c>
      <c r="K1187" s="71" t="n">
        <v>44193</v>
      </c>
      <c r="L1187" s="71" t="n">
        <v>45111</v>
      </c>
      <c r="M1187" s="73"/>
      <c r="N1187" s="273" t="s">
        <v>4355</v>
      </c>
      <c r="O1187" s="73"/>
      <c r="P1187" s="69" t="s">
        <v>221</v>
      </c>
      <c r="Q1187" s="73"/>
      <c r="R1187" s="53" t="n">
        <v>2019</v>
      </c>
      <c r="S1187" s="59"/>
    </row>
    <row r="1188" customFormat="false" ht="76.5" hidden="false" customHeight="false" outlineLevel="0" collapsed="false">
      <c r="A1188" s="56" t="s">
        <v>4356</v>
      </c>
      <c r="B1188" s="64" t="n">
        <v>42982</v>
      </c>
      <c r="C1188" s="86" t="s">
        <v>4357</v>
      </c>
      <c r="D1188" s="56" t="s">
        <v>4358</v>
      </c>
      <c r="E1188" s="56" t="s">
        <v>4359</v>
      </c>
      <c r="F1188" s="56" t="s">
        <v>24</v>
      </c>
      <c r="G1188" s="56" t="s">
        <v>59</v>
      </c>
      <c r="H1188" s="56" t="s">
        <v>558</v>
      </c>
      <c r="I1188" s="56" t="s">
        <v>27</v>
      </c>
      <c r="J1188" s="83" t="s">
        <v>46</v>
      </c>
      <c r="K1188" s="64" t="n">
        <v>43003</v>
      </c>
      <c r="L1188" s="64" t="n">
        <v>44829</v>
      </c>
      <c r="M1188" s="88"/>
      <c r="N1188" s="87" t="s">
        <v>47</v>
      </c>
      <c r="O1188" s="59"/>
      <c r="P1188" s="56" t="s">
        <v>110</v>
      </c>
      <c r="Q1188" s="59"/>
      <c r="R1188" s="59"/>
      <c r="S1188" s="59"/>
    </row>
    <row r="1189" customFormat="false" ht="38.25" hidden="false" customHeight="false" outlineLevel="0" collapsed="false">
      <c r="A1189" s="66" t="s">
        <v>4360</v>
      </c>
      <c r="B1189" s="64" t="n">
        <v>42594</v>
      </c>
      <c r="C1189" s="98" t="s">
        <v>4361</v>
      </c>
      <c r="D1189" s="53" t="s">
        <v>4362</v>
      </c>
      <c r="E1189" s="53"/>
      <c r="F1189" s="67" t="s">
        <v>24</v>
      </c>
      <c r="G1189" s="53" t="s">
        <v>59</v>
      </c>
      <c r="H1189" s="53" t="s">
        <v>114</v>
      </c>
      <c r="I1189" s="67" t="s">
        <v>27</v>
      </c>
      <c r="J1189" s="94" t="s">
        <v>158</v>
      </c>
      <c r="K1189" s="64" t="n">
        <v>42605</v>
      </c>
      <c r="L1189" s="64" t="n">
        <v>44431</v>
      </c>
      <c r="M1189" s="88"/>
      <c r="N1189" s="67" t="s">
        <v>47</v>
      </c>
      <c r="O1189" s="59"/>
      <c r="P1189" s="84" t="s">
        <v>40</v>
      </c>
      <c r="Q1189" s="59"/>
      <c r="R1189" s="66" t="n">
        <f aca="false">YEAR(K1189)</f>
        <v>2016</v>
      </c>
      <c r="S1189" s="124" t="n">
        <f aca="false">IF($F1189="CO",SUMIFS($M:$M,$A:$A,$A1189)/COUNTIFS($A:$A,$A1189,$F:$F,"CO"),0)</f>
        <v>0</v>
      </c>
    </row>
    <row r="1190" customFormat="false" ht="38.25" hidden="false" customHeight="false" outlineLevel="0" collapsed="false">
      <c r="A1190" s="55" t="s">
        <v>4363</v>
      </c>
      <c r="B1190" s="64" t="n">
        <v>44370</v>
      </c>
      <c r="C1190" s="85" t="s">
        <v>4364</v>
      </c>
      <c r="D1190" s="56" t="s">
        <v>4365</v>
      </c>
      <c r="E1190" s="59"/>
      <c r="F1190" s="60" t="s">
        <v>24</v>
      </c>
      <c r="G1190" s="60" t="s">
        <v>59</v>
      </c>
      <c r="H1190" s="192" t="s">
        <v>4366</v>
      </c>
      <c r="I1190" s="62" t="s">
        <v>27</v>
      </c>
      <c r="J1190" s="68" t="s">
        <v>46</v>
      </c>
      <c r="K1190" s="64" t="n">
        <v>44441</v>
      </c>
      <c r="L1190" s="64" t="n">
        <v>46267</v>
      </c>
      <c r="M1190" s="65"/>
      <c r="N1190" s="69" t="s">
        <v>47</v>
      </c>
      <c r="O1190" s="59"/>
      <c r="P1190" s="60" t="s">
        <v>30</v>
      </c>
      <c r="Q1190" s="59"/>
      <c r="R1190" s="59"/>
      <c r="S1190" s="59"/>
    </row>
    <row r="1191" customFormat="false" ht="63.75" hidden="false" customHeight="false" outlineLevel="0" collapsed="false">
      <c r="A1191" s="56" t="s">
        <v>4367</v>
      </c>
      <c r="B1191" s="64" t="n">
        <v>44141</v>
      </c>
      <c r="C1191" s="98" t="s">
        <v>4368</v>
      </c>
      <c r="D1191" s="66" t="s">
        <v>4369</v>
      </c>
      <c r="E1191" s="59"/>
      <c r="F1191" s="66" t="s">
        <v>24</v>
      </c>
      <c r="G1191" s="66" t="s">
        <v>59</v>
      </c>
      <c r="H1191" s="81" t="s">
        <v>4370</v>
      </c>
      <c r="I1191" s="56" t="s">
        <v>27</v>
      </c>
      <c r="J1191" s="83" t="s">
        <v>46</v>
      </c>
      <c r="K1191" s="64" t="n">
        <v>44167</v>
      </c>
      <c r="L1191" s="64" t="n">
        <v>45993</v>
      </c>
      <c r="M1191" s="65"/>
      <c r="N1191" s="56" t="s">
        <v>47</v>
      </c>
      <c r="O1191" s="59"/>
      <c r="P1191" s="69" t="s">
        <v>30</v>
      </c>
      <c r="Q1191" s="59"/>
      <c r="R1191" s="53" t="n">
        <f aca="false">YEAR(K1191)</f>
        <v>2020</v>
      </c>
      <c r="S1191" s="54" t="n">
        <f aca="false">IF($F1191="CO",SUMIFS($M:$M,$A:$A,$A1191)/COUNTIFS($A:$A,$A1191,$F:$F,"CO"),0)</f>
        <v>0</v>
      </c>
    </row>
    <row r="1192" customFormat="false" ht="51" hidden="false" customHeight="false" outlineLevel="0" collapsed="false">
      <c r="A1192" s="56" t="s">
        <v>4371</v>
      </c>
      <c r="B1192" s="64" t="n">
        <v>43642</v>
      </c>
      <c r="C1192" s="86" t="s">
        <v>4372</v>
      </c>
      <c r="D1192" s="56" t="s">
        <v>4373</v>
      </c>
      <c r="E1192" s="53"/>
      <c r="F1192" s="56" t="s">
        <v>24</v>
      </c>
      <c r="G1192" s="56" t="s">
        <v>73</v>
      </c>
      <c r="H1192" s="87" t="s">
        <v>96</v>
      </c>
      <c r="I1192" s="56" t="s">
        <v>84</v>
      </c>
      <c r="J1192" s="123" t="s">
        <v>280</v>
      </c>
      <c r="K1192" s="64" t="n">
        <v>43632</v>
      </c>
      <c r="L1192" s="64" t="n">
        <v>45459</v>
      </c>
      <c r="M1192" s="88"/>
      <c r="N1192" s="56" t="s">
        <v>120</v>
      </c>
      <c r="O1192" s="59"/>
      <c r="P1192" s="56" t="s">
        <v>121</v>
      </c>
      <c r="Q1192" s="59"/>
      <c r="R1192" s="53" t="n">
        <f aca="false">YEAR(K1192)</f>
        <v>2019</v>
      </c>
      <c r="S1192" s="54" t="n">
        <f aca="false">IF($F1192="CO",SUMIFS($M:$M,$A:$A,$A1192)/COUNTIFS($A:$A,$A1192,$F:$F,"CO"),0)</f>
        <v>0</v>
      </c>
    </row>
    <row r="1193" customFormat="false" ht="89.25" hidden="false" customHeight="false" outlineLevel="0" collapsed="false">
      <c r="A1193" s="56" t="s">
        <v>4374</v>
      </c>
      <c r="B1193" s="64" t="n">
        <v>42940</v>
      </c>
      <c r="C1193" s="86" t="s">
        <v>4375</v>
      </c>
      <c r="D1193" s="56" t="s">
        <v>4376</v>
      </c>
      <c r="E1193" s="53"/>
      <c r="F1193" s="56" t="s">
        <v>24</v>
      </c>
      <c r="G1193" s="56" t="s">
        <v>35</v>
      </c>
      <c r="H1193" s="56" t="s">
        <v>288</v>
      </c>
      <c r="I1193" s="53" t="s">
        <v>27</v>
      </c>
      <c r="J1193" s="94" t="s">
        <v>68</v>
      </c>
      <c r="K1193" s="64" t="n">
        <v>42961</v>
      </c>
      <c r="L1193" s="64" t="n">
        <v>44787</v>
      </c>
      <c r="M1193" s="88"/>
      <c r="N1193" s="87" t="s">
        <v>47</v>
      </c>
      <c r="O1193" s="59"/>
      <c r="P1193" s="56" t="s">
        <v>789</v>
      </c>
      <c r="Q1193" s="59"/>
      <c r="R1193" s="48" t="n">
        <f aca="false">YEAR(K1193)</f>
        <v>2017</v>
      </c>
      <c r="S1193" s="102" t="n">
        <f aca="false">IF($F1193="CO",SUMIFS($M:$M,$A:$A,$A1193)/COUNTIFS($A:$A,$A1193,$F:$F,"CO"),0)</f>
        <v>0</v>
      </c>
    </row>
    <row r="1194" customFormat="false" ht="76.5" hidden="false" customHeight="false" outlineLevel="0" collapsed="false">
      <c r="A1194" s="56" t="s">
        <v>4377</v>
      </c>
      <c r="B1194" s="64" t="n">
        <v>42422</v>
      </c>
      <c r="C1194" s="98" t="s">
        <v>4378</v>
      </c>
      <c r="D1194" s="66" t="s">
        <v>4379</v>
      </c>
      <c r="E1194" s="53"/>
      <c r="F1194" s="67" t="s">
        <v>24</v>
      </c>
      <c r="G1194" s="81" t="s">
        <v>35</v>
      </c>
      <c r="H1194" s="95" t="s">
        <v>229</v>
      </c>
      <c r="I1194" s="67" t="s">
        <v>27</v>
      </c>
      <c r="J1194" s="79" t="s">
        <v>154</v>
      </c>
      <c r="K1194" s="64" t="n">
        <v>42431</v>
      </c>
      <c r="L1194" s="64" t="n">
        <v>44257</v>
      </c>
      <c r="M1194" s="163"/>
      <c r="N1194" s="67" t="s">
        <v>47</v>
      </c>
      <c r="O1194" s="95"/>
      <c r="P1194" s="81" t="s">
        <v>40</v>
      </c>
      <c r="Q1194" s="67"/>
      <c r="R1194" s="53" t="n">
        <f aca="false">YEAR(K1194)</f>
        <v>2016</v>
      </c>
      <c r="S1194" s="54" t="n">
        <f aca="false">IF($F1194="CO",SUMIFS($M:$M,$A:$A,$A1194)/COUNTIFS($A:$A,$A1194,$F:$F,"CO"),0)</f>
        <v>0</v>
      </c>
    </row>
    <row r="1195" customFormat="false" ht="38.25" hidden="false" customHeight="false" outlineLevel="0" collapsed="false">
      <c r="A1195" s="69" t="s">
        <v>4380</v>
      </c>
      <c r="B1195" s="64" t="n">
        <v>42767</v>
      </c>
      <c r="C1195" s="98" t="s">
        <v>4381</v>
      </c>
      <c r="D1195" s="56" t="s">
        <v>4382</v>
      </c>
      <c r="E1195" s="53"/>
      <c r="F1195" s="56" t="s">
        <v>24</v>
      </c>
      <c r="G1195" s="56" t="s">
        <v>73</v>
      </c>
      <c r="H1195" s="87" t="s">
        <v>344</v>
      </c>
      <c r="I1195" s="56" t="s">
        <v>27</v>
      </c>
      <c r="J1195" s="79" t="s">
        <v>46</v>
      </c>
      <c r="K1195" s="64" t="n">
        <v>42775</v>
      </c>
      <c r="L1195" s="64" t="n">
        <v>44601</v>
      </c>
      <c r="M1195" s="65"/>
      <c r="N1195" s="87" t="s">
        <v>47</v>
      </c>
      <c r="O1195" s="53"/>
      <c r="P1195" s="56" t="s">
        <v>97</v>
      </c>
      <c r="Q1195" s="53"/>
      <c r="R1195" s="53" t="n">
        <f aca="false">YEAR(K1195)</f>
        <v>2017</v>
      </c>
      <c r="S1195" s="54" t="n">
        <f aca="false">IF($F1195="CO",SUMIFS($M:$M,$A:$A,$A1195)/COUNTIFS($A:$A,$A1195,$F:$F,"CO"),0)</f>
        <v>0</v>
      </c>
    </row>
    <row r="1196" customFormat="false" ht="102" hidden="false" customHeight="false" outlineLevel="0" collapsed="false">
      <c r="A1196" s="56" t="s">
        <v>4383</v>
      </c>
      <c r="B1196" s="64" t="n">
        <v>43382</v>
      </c>
      <c r="C1196" s="85" t="s">
        <v>4384</v>
      </c>
      <c r="D1196" s="87"/>
      <c r="E1196" s="53"/>
      <c r="F1196" s="67" t="s">
        <v>24</v>
      </c>
      <c r="G1196" s="56" t="s">
        <v>73</v>
      </c>
      <c r="H1196" s="87" t="s">
        <v>4385</v>
      </c>
      <c r="I1196" s="87" t="s">
        <v>147</v>
      </c>
      <c r="J1196" s="90" t="s">
        <v>2827</v>
      </c>
      <c r="K1196" s="64" t="n">
        <v>43472</v>
      </c>
      <c r="L1196" s="64" t="n">
        <v>45298</v>
      </c>
      <c r="M1196" s="65"/>
      <c r="N1196" s="56" t="s">
        <v>4386</v>
      </c>
      <c r="O1196" s="53"/>
      <c r="P1196" s="56" t="s">
        <v>804</v>
      </c>
      <c r="Q1196" s="53"/>
      <c r="R1196" s="53" t="n">
        <f aca="false">YEAR(K1196)</f>
        <v>2019</v>
      </c>
      <c r="S1196" s="54" t="n">
        <f aca="false">IF($F1196="CO",SUMIFS($M:$M,$A:$A,$A1196)/COUNTIFS($A:$A,$A1196,$F:$F,"CO"),0)</f>
        <v>0</v>
      </c>
    </row>
    <row r="1197" customFormat="false" ht="51" hidden="false" customHeight="false" outlineLevel="0" collapsed="false">
      <c r="A1197" s="69" t="s">
        <v>4387</v>
      </c>
      <c r="B1197" s="64" t="n">
        <v>42965</v>
      </c>
      <c r="C1197" s="86" t="s">
        <v>4388</v>
      </c>
      <c r="D1197" s="56" t="s">
        <v>4389</v>
      </c>
      <c r="E1197" s="53"/>
      <c r="F1197" s="56" t="s">
        <v>24</v>
      </c>
      <c r="G1197" s="56" t="s">
        <v>248</v>
      </c>
      <c r="H1197" s="87" t="s">
        <v>4390</v>
      </c>
      <c r="I1197" s="56" t="s">
        <v>27</v>
      </c>
      <c r="J1197" s="94" t="s">
        <v>68</v>
      </c>
      <c r="K1197" s="64" t="n">
        <v>42971</v>
      </c>
      <c r="L1197" s="64" t="n">
        <v>44797</v>
      </c>
      <c r="M1197" s="88"/>
      <c r="N1197" s="87" t="s">
        <v>47</v>
      </c>
      <c r="O1197" s="59"/>
      <c r="P1197" s="56" t="s">
        <v>40</v>
      </c>
      <c r="Q1197" s="59"/>
      <c r="R1197" s="53" t="n">
        <f aca="false">YEAR(K1197)</f>
        <v>2017</v>
      </c>
      <c r="S1197" s="54" t="n">
        <f aca="false">IF($F1197="CO",SUMIFS($M:$M,$A:$A,$A1197)/COUNTIFS($A:$A,$A1197,$F:$F,"CO"),0)</f>
        <v>0</v>
      </c>
    </row>
    <row r="1198" customFormat="false" ht="51" hidden="false" customHeight="false" outlineLevel="0" collapsed="false">
      <c r="A1198" s="56" t="s">
        <v>4391</v>
      </c>
      <c r="B1198" s="64" t="n">
        <v>43633</v>
      </c>
      <c r="C1198" s="86" t="s">
        <v>4392</v>
      </c>
      <c r="D1198" s="56" t="s">
        <v>4393</v>
      </c>
      <c r="E1198" s="53"/>
      <c r="F1198" s="56" t="s">
        <v>4394</v>
      </c>
      <c r="G1198" s="56" t="s">
        <v>44</v>
      </c>
      <c r="H1198" s="87" t="s">
        <v>45</v>
      </c>
      <c r="I1198" s="56" t="s">
        <v>84</v>
      </c>
      <c r="J1198" s="123" t="s">
        <v>280</v>
      </c>
      <c r="K1198" s="64" t="n">
        <v>43656</v>
      </c>
      <c r="L1198" s="166" t="n">
        <v>45483</v>
      </c>
      <c r="M1198" s="88"/>
      <c r="N1198" s="56" t="s">
        <v>120</v>
      </c>
      <c r="O1198" s="59"/>
      <c r="P1198" s="56" t="s">
        <v>323</v>
      </c>
      <c r="Q1198" s="59"/>
      <c r="R1198" s="66" t="n">
        <v>2019</v>
      </c>
      <c r="S1198" s="59"/>
    </row>
    <row r="1199" customFormat="false" ht="63.75" hidden="false" customHeight="false" outlineLevel="0" collapsed="false">
      <c r="A1199" s="69" t="s">
        <v>4395</v>
      </c>
      <c r="B1199" s="64" t="n">
        <v>42808</v>
      </c>
      <c r="C1199" s="79" t="s">
        <v>4396</v>
      </c>
      <c r="D1199" s="56" t="s">
        <v>4397</v>
      </c>
      <c r="E1199" s="53"/>
      <c r="F1199" s="84" t="s">
        <v>24</v>
      </c>
      <c r="G1199" s="84" t="s">
        <v>59</v>
      </c>
      <c r="H1199" s="84" t="s">
        <v>114</v>
      </c>
      <c r="I1199" s="84" t="s">
        <v>27</v>
      </c>
      <c r="J1199" s="83" t="s">
        <v>46</v>
      </c>
      <c r="K1199" s="64" t="n">
        <v>42456</v>
      </c>
      <c r="L1199" s="64" t="n">
        <v>44282</v>
      </c>
      <c r="M1199" s="88"/>
      <c r="N1199" s="84" t="s">
        <v>47</v>
      </c>
      <c r="O1199" s="59"/>
      <c r="P1199" s="56" t="s">
        <v>30</v>
      </c>
      <c r="Q1199" s="59"/>
      <c r="R1199" s="53" t="n">
        <f aca="false">YEAR(K1199)</f>
        <v>2016</v>
      </c>
      <c r="S1199" s="54" t="n">
        <f aca="false">IF($F1199="CO",SUMIFS($M:$M,$A:$A,$A1199)/COUNTIFS($A:$A,$A1199,$F:$F,"CO"),0)</f>
        <v>0</v>
      </c>
    </row>
    <row r="1200" customFormat="false" ht="51" hidden="false" customHeight="false" outlineLevel="0" collapsed="false">
      <c r="A1200" s="53" t="s">
        <v>4398</v>
      </c>
      <c r="B1200" s="64" t="n">
        <v>43812</v>
      </c>
      <c r="C1200" s="93" t="s">
        <v>4399</v>
      </c>
      <c r="D1200" s="56" t="s">
        <v>4400</v>
      </c>
      <c r="E1200" s="53"/>
      <c r="F1200" s="53" t="s">
        <v>24</v>
      </c>
      <c r="G1200" s="56" t="s">
        <v>549</v>
      </c>
      <c r="H1200" s="56" t="s">
        <v>2239</v>
      </c>
      <c r="I1200" s="53" t="s">
        <v>27</v>
      </c>
      <c r="J1200" s="104" t="s">
        <v>46</v>
      </c>
      <c r="K1200" s="64" t="n">
        <v>43826</v>
      </c>
      <c r="L1200" s="64" t="n">
        <v>45653</v>
      </c>
      <c r="M1200" s="88"/>
      <c r="N1200" s="56" t="s">
        <v>201</v>
      </c>
      <c r="O1200" s="59"/>
      <c r="P1200" s="56" t="s">
        <v>97</v>
      </c>
      <c r="Q1200" s="59"/>
      <c r="R1200" s="59"/>
      <c r="S1200" s="59"/>
    </row>
    <row r="1201" customFormat="false" ht="51" hidden="false" customHeight="false" outlineLevel="0" collapsed="false">
      <c r="A1201" s="55" t="s">
        <v>4401</v>
      </c>
      <c r="B1201" s="64" t="n">
        <v>44306</v>
      </c>
      <c r="C1201" s="184" t="s">
        <v>4402</v>
      </c>
      <c r="D1201" s="53" t="s">
        <v>4403</v>
      </c>
      <c r="E1201" s="59"/>
      <c r="F1201" s="69" t="s">
        <v>24</v>
      </c>
      <c r="G1201" s="66" t="s">
        <v>974</v>
      </c>
      <c r="H1201" s="67" t="s">
        <v>229</v>
      </c>
      <c r="I1201" s="69" t="s">
        <v>27</v>
      </c>
      <c r="J1201" s="82" t="s">
        <v>68</v>
      </c>
      <c r="K1201" s="64" t="n">
        <v>44341</v>
      </c>
      <c r="L1201" s="64" t="n">
        <v>46167</v>
      </c>
      <c r="M1201" s="65"/>
      <c r="N1201" s="69" t="s">
        <v>47</v>
      </c>
      <c r="O1201" s="59"/>
      <c r="P1201" s="69" t="s">
        <v>1872</v>
      </c>
      <c r="Q1201" s="59"/>
      <c r="R1201" s="59"/>
      <c r="S1201" s="59"/>
    </row>
    <row r="1202" customFormat="false" ht="51" hidden="false" customHeight="false" outlineLevel="0" collapsed="false">
      <c r="A1202" s="53" t="s">
        <v>4404</v>
      </c>
      <c r="B1202" s="64" t="n">
        <v>42499</v>
      </c>
      <c r="C1202" s="98" t="s">
        <v>4405</v>
      </c>
      <c r="D1202" s="53" t="s">
        <v>4406</v>
      </c>
      <c r="E1202" s="53"/>
      <c r="F1202" s="67" t="s">
        <v>24</v>
      </c>
      <c r="G1202" s="53" t="s">
        <v>44</v>
      </c>
      <c r="H1202" s="84" t="s">
        <v>45</v>
      </c>
      <c r="I1202" s="67" t="s">
        <v>27</v>
      </c>
      <c r="J1202" s="82" t="s">
        <v>172</v>
      </c>
      <c r="K1202" s="64" t="n">
        <v>42514</v>
      </c>
      <c r="L1202" s="64" t="n">
        <v>44340</v>
      </c>
      <c r="M1202" s="88"/>
      <c r="N1202" s="67" t="s">
        <v>47</v>
      </c>
      <c r="O1202" s="59"/>
      <c r="P1202" s="53" t="s">
        <v>30</v>
      </c>
      <c r="Q1202" s="59"/>
      <c r="R1202" s="48" t="n">
        <f aca="false">YEAR(K1202)</f>
        <v>2016</v>
      </c>
      <c r="S1202" s="102" t="n">
        <f aca="false">IF($F1202="CO",SUMIFS($M:$M,$A:$A,$A1202)/COUNTIFS($A:$A,$A1202,$F:$F,"CO"),0)</f>
        <v>0</v>
      </c>
    </row>
    <row r="1203" customFormat="false" ht="51" hidden="false" customHeight="false" outlineLevel="0" collapsed="false">
      <c r="A1203" s="56" t="s">
        <v>4407</v>
      </c>
      <c r="B1203" s="64" t="n">
        <v>42934</v>
      </c>
      <c r="C1203" s="86" t="s">
        <v>4408</v>
      </c>
      <c r="D1203" s="56" t="s">
        <v>4409</v>
      </c>
      <c r="E1203" s="53"/>
      <c r="F1203" s="56" t="s">
        <v>24</v>
      </c>
      <c r="G1203" s="56" t="s">
        <v>35</v>
      </c>
      <c r="H1203" s="56" t="s">
        <v>240</v>
      </c>
      <c r="I1203" s="53" t="s">
        <v>27</v>
      </c>
      <c r="J1203" s="83" t="s">
        <v>46</v>
      </c>
      <c r="K1203" s="64" t="n">
        <v>42944</v>
      </c>
      <c r="L1203" s="64" t="n">
        <v>44770</v>
      </c>
      <c r="M1203" s="65"/>
      <c r="N1203" s="87" t="s">
        <v>47</v>
      </c>
      <c r="O1203" s="53"/>
      <c r="P1203" s="56" t="s">
        <v>40</v>
      </c>
      <c r="Q1203" s="53"/>
      <c r="R1203" s="59"/>
      <c r="S1203" s="59"/>
    </row>
    <row r="1204" customFormat="false" ht="38.25" hidden="false" customHeight="false" outlineLevel="0" collapsed="false">
      <c r="A1204" s="53" t="s">
        <v>4410</v>
      </c>
      <c r="B1204" s="64" t="n">
        <v>42418</v>
      </c>
      <c r="C1204" s="98" t="s">
        <v>4411</v>
      </c>
      <c r="D1204" s="53" t="s">
        <v>4412</v>
      </c>
      <c r="E1204" s="53"/>
      <c r="F1204" s="67" t="s">
        <v>24</v>
      </c>
      <c r="G1204" s="53" t="s">
        <v>35</v>
      </c>
      <c r="H1204" s="53" t="s">
        <v>229</v>
      </c>
      <c r="I1204" s="67" t="s">
        <v>27</v>
      </c>
      <c r="J1204" s="82" t="s">
        <v>172</v>
      </c>
      <c r="K1204" s="64" t="n">
        <v>42426</v>
      </c>
      <c r="L1204" s="64" t="n">
        <v>44253</v>
      </c>
      <c r="M1204" s="65"/>
      <c r="N1204" s="67" t="s">
        <v>47</v>
      </c>
      <c r="O1204" s="53"/>
      <c r="P1204" s="84" t="s">
        <v>40</v>
      </c>
      <c r="Q1204" s="53"/>
      <c r="R1204" s="53" t="n">
        <f aca="false">YEAR(K1204)</f>
        <v>2016</v>
      </c>
      <c r="S1204" s="54" t="n">
        <f aca="false">IF($F1204="CO",SUMIFS($M:$M,$A:$A,$A1204)/COUNTIFS($A:$A,$A1204,$F:$F,"CO"),0)</f>
        <v>0</v>
      </c>
    </row>
    <row r="1205" customFormat="false" ht="51" hidden="false" customHeight="false" outlineLevel="0" collapsed="false">
      <c r="A1205" s="69" t="s">
        <v>4413</v>
      </c>
      <c r="B1205" s="71" t="n">
        <v>42996</v>
      </c>
      <c r="C1205" s="182" t="s">
        <v>4414</v>
      </c>
      <c r="D1205" s="69" t="s">
        <v>4415</v>
      </c>
      <c r="E1205" s="66"/>
      <c r="F1205" s="66" t="s">
        <v>24</v>
      </c>
      <c r="G1205" s="69" t="s">
        <v>59</v>
      </c>
      <c r="H1205" s="69" t="s">
        <v>558</v>
      </c>
      <c r="I1205" s="69" t="s">
        <v>27</v>
      </c>
      <c r="J1205" s="139" t="s">
        <v>46</v>
      </c>
      <c r="K1205" s="71" t="n">
        <v>43108</v>
      </c>
      <c r="L1205" s="71" t="n">
        <v>44934</v>
      </c>
      <c r="M1205" s="75"/>
      <c r="N1205" s="67" t="s">
        <v>47</v>
      </c>
      <c r="O1205" s="66"/>
      <c r="P1205" s="66" t="s">
        <v>40</v>
      </c>
      <c r="Q1205" s="73"/>
      <c r="R1205" s="59"/>
      <c r="S1205" s="59"/>
    </row>
    <row r="1206" customFormat="false" ht="51" hidden="false" customHeight="false" outlineLevel="0" collapsed="false">
      <c r="A1206" s="179" t="s">
        <v>4416</v>
      </c>
      <c r="B1206" s="539" t="n">
        <v>43131</v>
      </c>
      <c r="C1206" s="251" t="s">
        <v>4417</v>
      </c>
      <c r="D1206" s="179" t="s">
        <v>4418</v>
      </c>
      <c r="E1206" s="252"/>
      <c r="F1206" s="252" t="s">
        <v>24</v>
      </c>
      <c r="G1206" s="179" t="s">
        <v>1181</v>
      </c>
      <c r="H1206" s="179" t="s">
        <v>1181</v>
      </c>
      <c r="I1206" s="179" t="s">
        <v>590</v>
      </c>
      <c r="J1206" s="458" t="s">
        <v>4419</v>
      </c>
      <c r="K1206" s="250" t="n">
        <v>43222</v>
      </c>
      <c r="L1206" s="250" t="n">
        <v>45048</v>
      </c>
      <c r="M1206" s="254"/>
      <c r="N1206" s="179" t="s">
        <v>1181</v>
      </c>
      <c r="O1206" s="256"/>
      <c r="P1206" s="179" t="s">
        <v>69</v>
      </c>
      <c r="Q1206" s="256"/>
      <c r="R1206" s="256"/>
      <c r="S1206" s="59"/>
    </row>
    <row r="1207" customFormat="false" ht="51" hidden="false" customHeight="false" outlineLevel="0" collapsed="false">
      <c r="A1207" s="66" t="s">
        <v>4420</v>
      </c>
      <c r="B1207" s="64" t="n">
        <v>42282</v>
      </c>
      <c r="C1207" s="98" t="s">
        <v>4421</v>
      </c>
      <c r="D1207" s="53" t="s">
        <v>4422</v>
      </c>
      <c r="E1207" s="53"/>
      <c r="F1207" s="67" t="s">
        <v>24</v>
      </c>
      <c r="G1207" s="53" t="s">
        <v>363</v>
      </c>
      <c r="H1207" s="53" t="s">
        <v>568</v>
      </c>
      <c r="I1207" s="95" t="s">
        <v>1021</v>
      </c>
      <c r="J1207" s="94" t="s">
        <v>4423</v>
      </c>
      <c r="K1207" s="64" t="n">
        <v>42612</v>
      </c>
      <c r="L1207" s="64" t="n">
        <v>44438</v>
      </c>
      <c r="M1207" s="88"/>
      <c r="N1207" s="53" t="s">
        <v>568</v>
      </c>
      <c r="O1207" s="59"/>
      <c r="P1207" s="84" t="s">
        <v>69</v>
      </c>
      <c r="Q1207" s="59"/>
      <c r="R1207" s="59"/>
      <c r="S1207" s="59"/>
    </row>
    <row r="1208" customFormat="false" ht="38.25" hidden="false" customHeight="false" outlineLevel="0" collapsed="false">
      <c r="A1208" s="70" t="s">
        <v>4424</v>
      </c>
      <c r="B1208" s="71" t="n">
        <v>44483</v>
      </c>
      <c r="C1208" s="100" t="s">
        <v>4425</v>
      </c>
      <c r="D1208" s="69" t="s">
        <v>4426</v>
      </c>
      <c r="E1208" s="73"/>
      <c r="F1208" s="69" t="s">
        <v>24</v>
      </c>
      <c r="G1208" s="69" t="s">
        <v>59</v>
      </c>
      <c r="H1208" s="69" t="s">
        <v>4151</v>
      </c>
      <c r="I1208" s="62" t="s">
        <v>27</v>
      </c>
      <c r="J1208" s="183" t="s">
        <v>46</v>
      </c>
      <c r="K1208" s="71" t="n">
        <v>44497</v>
      </c>
      <c r="L1208" s="203" t="n">
        <v>46323</v>
      </c>
      <c r="M1208" s="75"/>
      <c r="N1208" s="153" t="s">
        <v>47</v>
      </c>
      <c r="O1208" s="73"/>
      <c r="P1208" s="69" t="s">
        <v>97</v>
      </c>
      <c r="Q1208" s="73"/>
      <c r="R1208" s="73"/>
      <c r="S1208" s="73"/>
    </row>
    <row r="1209" customFormat="false" ht="51" hidden="false" customHeight="false" outlineLevel="0" collapsed="false">
      <c r="A1209" s="56" t="s">
        <v>4427</v>
      </c>
      <c r="B1209" s="64" t="n">
        <v>44048</v>
      </c>
      <c r="C1209" s="98" t="s">
        <v>4428</v>
      </c>
      <c r="D1209" s="66" t="s">
        <v>4429</v>
      </c>
      <c r="E1209" s="59"/>
      <c r="F1209" s="69" t="s">
        <v>24</v>
      </c>
      <c r="G1209" s="66" t="s">
        <v>35</v>
      </c>
      <c r="H1209" s="81" t="s">
        <v>229</v>
      </c>
      <c r="I1209" s="56" t="s">
        <v>27</v>
      </c>
      <c r="J1209" s="94" t="s">
        <v>68</v>
      </c>
      <c r="K1209" s="64" t="n">
        <v>44183</v>
      </c>
      <c r="L1209" s="64" t="n">
        <v>46009</v>
      </c>
      <c r="M1209" s="65"/>
      <c r="N1209" s="56" t="s">
        <v>47</v>
      </c>
      <c r="O1209" s="59"/>
      <c r="P1209" s="69" t="s">
        <v>97</v>
      </c>
      <c r="Q1209" s="59"/>
      <c r="R1209" s="53" t="n">
        <f aca="false">YEAR(K1209)</f>
        <v>2020</v>
      </c>
      <c r="S1209" s="54" t="n">
        <f aca="false">IF($F1209="CO",SUMIFS($M:$M,$A:$A,$A1209)/COUNTIFS($A:$A,$A1209,$F:$F,"CO"),0)</f>
        <v>0</v>
      </c>
    </row>
    <row r="1210" customFormat="false" ht="51" hidden="false" customHeight="false" outlineLevel="0" collapsed="false">
      <c r="A1210" s="56" t="s">
        <v>4430</v>
      </c>
      <c r="B1210" s="64" t="n">
        <v>43004</v>
      </c>
      <c r="C1210" s="86" t="s">
        <v>4431</v>
      </c>
      <c r="D1210" s="56" t="s">
        <v>4432</v>
      </c>
      <c r="E1210" s="53"/>
      <c r="F1210" s="56" t="s">
        <v>24</v>
      </c>
      <c r="G1210" s="56" t="s">
        <v>248</v>
      </c>
      <c r="H1210" s="56" t="s">
        <v>4433</v>
      </c>
      <c r="I1210" s="56" t="s">
        <v>84</v>
      </c>
      <c r="J1210" s="94" t="s">
        <v>68</v>
      </c>
      <c r="K1210" s="64" t="n">
        <v>43017</v>
      </c>
      <c r="L1210" s="64" t="n">
        <v>44843</v>
      </c>
      <c r="M1210" s="88"/>
      <c r="N1210" s="87" t="s">
        <v>333</v>
      </c>
      <c r="O1210" s="59"/>
      <c r="P1210" s="56" t="s">
        <v>789</v>
      </c>
      <c r="Q1210" s="59"/>
      <c r="R1210" s="59"/>
      <c r="S1210" s="59"/>
    </row>
    <row r="1211" customFormat="false" ht="51" hidden="false" customHeight="false" outlineLevel="0" collapsed="false">
      <c r="A1211" s="92" t="s">
        <v>4434</v>
      </c>
      <c r="B1211" s="64" t="n">
        <v>43543</v>
      </c>
      <c r="C1211" s="93" t="s">
        <v>4435</v>
      </c>
      <c r="D1211" s="53" t="s">
        <v>4436</v>
      </c>
      <c r="E1211" s="53"/>
      <c r="F1211" s="53" t="s">
        <v>24</v>
      </c>
      <c r="G1211" s="53" t="s">
        <v>1010</v>
      </c>
      <c r="H1211" s="84" t="s">
        <v>2340</v>
      </c>
      <c r="I1211" s="53" t="s">
        <v>27</v>
      </c>
      <c r="J1211" s="94" t="s">
        <v>68</v>
      </c>
      <c r="K1211" s="64" t="n">
        <v>43559</v>
      </c>
      <c r="L1211" s="64" t="n">
        <v>45386</v>
      </c>
      <c r="M1211" s="88"/>
      <c r="N1211" s="53" t="s">
        <v>47</v>
      </c>
      <c r="O1211" s="59"/>
      <c r="P1211" s="53" t="s">
        <v>241</v>
      </c>
      <c r="Q1211" s="59"/>
      <c r="R1211" s="48" t="n">
        <f aca="false">YEAR(K1211)</f>
        <v>2019</v>
      </c>
      <c r="S1211" s="102" t="n">
        <f aca="false">IF($F1211="CO",SUMIFS($M:$M,$A:$A,$A1211)/COUNTIFS($A:$A,$A1211,$F:$F,"CO"),0)</f>
        <v>0</v>
      </c>
    </row>
    <row r="1212" customFormat="false" ht="63.75" hidden="false" customHeight="false" outlineLevel="0" collapsed="false">
      <c r="A1212" s="55" t="s">
        <v>4437</v>
      </c>
      <c r="B1212" s="64" t="n">
        <v>44447</v>
      </c>
      <c r="C1212" s="57" t="s">
        <v>4438</v>
      </c>
      <c r="D1212" s="56" t="s">
        <v>2299</v>
      </c>
      <c r="E1212" s="59"/>
      <c r="F1212" s="69" t="s">
        <v>24</v>
      </c>
      <c r="G1212" s="66" t="s">
        <v>1151</v>
      </c>
      <c r="H1212" s="81" t="s">
        <v>4439</v>
      </c>
      <c r="I1212" s="69" t="s">
        <v>4440</v>
      </c>
      <c r="J1212" s="111" t="s">
        <v>4441</v>
      </c>
      <c r="K1212" s="64" t="n">
        <v>44313</v>
      </c>
      <c r="L1212" s="64" t="n">
        <v>45409</v>
      </c>
      <c r="M1212" s="65"/>
      <c r="N1212" s="69" t="s">
        <v>4442</v>
      </c>
      <c r="O1212" s="59"/>
      <c r="P1212" s="69" t="s">
        <v>221</v>
      </c>
      <c r="Q1212" s="59"/>
      <c r="R1212" s="59"/>
      <c r="S1212" s="59"/>
    </row>
    <row r="1213" customFormat="false" ht="51" hidden="false" customHeight="false" outlineLevel="0" collapsed="false">
      <c r="A1213" s="55" t="s">
        <v>4437</v>
      </c>
      <c r="B1213" s="64" t="n">
        <v>44082</v>
      </c>
      <c r="C1213" s="103" t="s">
        <v>4438</v>
      </c>
      <c r="D1213" s="56" t="s">
        <v>2299</v>
      </c>
      <c r="E1213" s="149"/>
      <c r="F1213" s="69" t="s">
        <v>24</v>
      </c>
      <c r="G1213" s="66" t="s">
        <v>1151</v>
      </c>
      <c r="H1213" s="67" t="s">
        <v>4439</v>
      </c>
      <c r="I1213" s="69" t="s">
        <v>37</v>
      </c>
      <c r="J1213" s="540" t="s">
        <v>4443</v>
      </c>
      <c r="K1213" s="64" t="n">
        <v>44313</v>
      </c>
      <c r="L1213" s="64" t="n">
        <v>45409</v>
      </c>
      <c r="M1213" s="65"/>
      <c r="N1213" s="61" t="s">
        <v>4442</v>
      </c>
      <c r="O1213" s="149"/>
      <c r="P1213" s="56" t="s">
        <v>55</v>
      </c>
      <c r="Q1213" s="149"/>
      <c r="R1213" s="149"/>
      <c r="S1213" s="59"/>
    </row>
    <row r="1214" customFormat="false" ht="76.5" hidden="false" customHeight="false" outlineLevel="0" collapsed="false">
      <c r="A1214" s="53" t="s">
        <v>4444</v>
      </c>
      <c r="B1214" s="64" t="n">
        <v>42200</v>
      </c>
      <c r="C1214" s="98" t="s">
        <v>4445</v>
      </c>
      <c r="D1214" s="84" t="s">
        <v>4446</v>
      </c>
      <c r="E1214" s="53"/>
      <c r="F1214" s="67" t="s">
        <v>24</v>
      </c>
      <c r="G1214" s="53" t="s">
        <v>66</v>
      </c>
      <c r="H1214" s="84" t="s">
        <v>4447</v>
      </c>
      <c r="I1214" s="95" t="s">
        <v>996</v>
      </c>
      <c r="J1214" s="83" t="s">
        <v>4448</v>
      </c>
      <c r="K1214" s="64" t="n">
        <v>42353</v>
      </c>
      <c r="L1214" s="64" t="n">
        <v>44180</v>
      </c>
      <c r="M1214" s="88"/>
      <c r="N1214" s="84" t="s">
        <v>2808</v>
      </c>
      <c r="O1214" s="59"/>
      <c r="P1214" s="84" t="s">
        <v>221</v>
      </c>
      <c r="Q1214" s="59"/>
      <c r="R1214" s="53" t="n">
        <v>2019</v>
      </c>
      <c r="S1214" s="59" t="n">
        <v>0</v>
      </c>
    </row>
    <row r="1215" customFormat="false" ht="51" hidden="false" customHeight="false" outlineLevel="0" collapsed="false">
      <c r="A1215" s="56" t="s">
        <v>4449</v>
      </c>
      <c r="B1215" s="64" t="n">
        <v>43963</v>
      </c>
      <c r="C1215" s="83" t="s">
        <v>4450</v>
      </c>
      <c r="D1215" s="69" t="s">
        <v>4451</v>
      </c>
      <c r="E1215" s="59"/>
      <c r="F1215" s="69" t="s">
        <v>24</v>
      </c>
      <c r="G1215" s="66" t="s">
        <v>101</v>
      </c>
      <c r="H1215" s="81" t="s">
        <v>4452</v>
      </c>
      <c r="I1215" s="67" t="s">
        <v>37</v>
      </c>
      <c r="J1215" s="121" t="s">
        <v>4453</v>
      </c>
      <c r="K1215" s="64" t="n">
        <v>44140</v>
      </c>
      <c r="L1215" s="64" t="n">
        <v>45966</v>
      </c>
      <c r="M1215" s="65"/>
      <c r="N1215" s="69" t="s">
        <v>4454</v>
      </c>
      <c r="O1215" s="59"/>
      <c r="P1215" s="69" t="s">
        <v>69</v>
      </c>
      <c r="Q1215" s="59"/>
      <c r="R1215" s="53" t="n">
        <f aca="false">YEAR(K1215)</f>
        <v>2020</v>
      </c>
      <c r="S1215" s="54" t="n">
        <f aca="false">IF($F1215="CO",SUMIFS($M:$M,$A:$A,$A1215)/COUNTIFS($A:$A,$A1215,$F:$F,"CO"),0)</f>
        <v>0</v>
      </c>
    </row>
    <row r="1216" customFormat="false" ht="63.75" hidden="false" customHeight="false" outlineLevel="0" collapsed="false">
      <c r="A1216" s="56" t="s">
        <v>4455</v>
      </c>
      <c r="B1216" s="64" t="n">
        <v>43648</v>
      </c>
      <c r="C1216" s="86" t="s">
        <v>4456</v>
      </c>
      <c r="D1216" s="53"/>
      <c r="E1216" s="53"/>
      <c r="F1216" s="56" t="s">
        <v>24</v>
      </c>
      <c r="G1216" s="56" t="s">
        <v>363</v>
      </c>
      <c r="H1216" s="56" t="s">
        <v>833</v>
      </c>
      <c r="I1216" s="56" t="s">
        <v>4457</v>
      </c>
      <c r="J1216" s="111" t="s">
        <v>4458</v>
      </c>
      <c r="K1216" s="64" t="n">
        <v>43655</v>
      </c>
      <c r="L1216" s="64" t="n">
        <v>45116</v>
      </c>
      <c r="M1216" s="53"/>
      <c r="N1216" s="56" t="s">
        <v>833</v>
      </c>
      <c r="O1216" s="53"/>
      <c r="P1216" s="53"/>
      <c r="Q1216" s="53"/>
      <c r="R1216" s="59"/>
      <c r="S1216" s="59"/>
    </row>
    <row r="1217" customFormat="false" ht="51" hidden="false" customHeight="false" outlineLevel="0" collapsed="false">
      <c r="A1217" s="69" t="s">
        <v>4459</v>
      </c>
      <c r="B1217" s="64" t="n">
        <v>42823</v>
      </c>
      <c r="C1217" s="86" t="s">
        <v>4460</v>
      </c>
      <c r="D1217" s="56" t="s">
        <v>4461</v>
      </c>
      <c r="E1217" s="53"/>
      <c r="F1217" s="53" t="s">
        <v>24</v>
      </c>
      <c r="G1217" s="56" t="s">
        <v>44</v>
      </c>
      <c r="H1217" s="56" t="s">
        <v>1887</v>
      </c>
      <c r="I1217" s="53" t="s">
        <v>27</v>
      </c>
      <c r="J1217" s="94" t="s">
        <v>68</v>
      </c>
      <c r="K1217" s="64" t="n">
        <v>42838</v>
      </c>
      <c r="L1217" s="64" t="n">
        <v>44664</v>
      </c>
      <c r="M1217" s="65"/>
      <c r="N1217" s="87" t="s">
        <v>47</v>
      </c>
      <c r="O1217" s="53"/>
      <c r="P1217" s="56" t="s">
        <v>110</v>
      </c>
      <c r="Q1217" s="53"/>
      <c r="R1217" s="53" t="n">
        <f aca="false">YEAR(K1217)</f>
        <v>2017</v>
      </c>
      <c r="S1217" s="93" t="n">
        <f aca="false">IF($F1217="CO",SUMIFS($M:$M,$A:$A,$A1217)/COUNTIFS($A:$A,$A1217,$F:$F,"CO"),0)</f>
        <v>0</v>
      </c>
    </row>
    <row r="1218" customFormat="false" ht="102" hidden="false" customHeight="false" outlineLevel="0" collapsed="false">
      <c r="A1218" s="56" t="s">
        <v>4462</v>
      </c>
      <c r="B1218" s="64" t="n">
        <v>43601</v>
      </c>
      <c r="C1218" s="86" t="s">
        <v>4463</v>
      </c>
      <c r="D1218" s="56" t="s">
        <v>4464</v>
      </c>
      <c r="E1218" s="53"/>
      <c r="F1218" s="56" t="s">
        <v>24</v>
      </c>
      <c r="G1218" s="56" t="s">
        <v>35</v>
      </c>
      <c r="H1218" s="87" t="s">
        <v>4465</v>
      </c>
      <c r="I1218" s="56" t="s">
        <v>84</v>
      </c>
      <c r="J1218" s="79" t="s">
        <v>4466</v>
      </c>
      <c r="K1218" s="113" t="n">
        <v>43628</v>
      </c>
      <c r="L1218" s="113" t="n">
        <v>45455</v>
      </c>
      <c r="M1218" s="88"/>
      <c r="N1218" s="56" t="s">
        <v>120</v>
      </c>
      <c r="O1218" s="59"/>
      <c r="P1218" s="56" t="s">
        <v>241</v>
      </c>
      <c r="Q1218" s="53"/>
      <c r="R1218" s="53" t="n">
        <f aca="false">YEAR(K1218)</f>
        <v>2019</v>
      </c>
      <c r="S1218" s="54" t="n">
        <f aca="false">IF($F1218="CO",SUMIFS($M:$M,$A:$A,$A1218)/COUNTIFS($A:$A,$A1218,$F:$F,"CO"),0)</f>
        <v>0</v>
      </c>
    </row>
    <row r="1219" customFormat="false" ht="38.25" hidden="false" customHeight="false" outlineLevel="0" collapsed="false">
      <c r="A1219" s="66" t="s">
        <v>4467</v>
      </c>
      <c r="B1219" s="64" t="n">
        <v>43257</v>
      </c>
      <c r="C1219" s="98" t="s">
        <v>4468</v>
      </c>
      <c r="D1219" s="53" t="s">
        <v>4469</v>
      </c>
      <c r="E1219" s="53"/>
      <c r="F1219" s="56" t="s">
        <v>24</v>
      </c>
      <c r="G1219" s="84" t="s">
        <v>4470</v>
      </c>
      <c r="H1219" s="84" t="s">
        <v>4471</v>
      </c>
      <c r="I1219" s="53" t="s">
        <v>4472</v>
      </c>
      <c r="J1219" s="94" t="s">
        <v>4473</v>
      </c>
      <c r="K1219" s="64" t="n">
        <v>43482</v>
      </c>
      <c r="L1219" s="64" t="n">
        <v>45308</v>
      </c>
      <c r="M1219" s="65"/>
      <c r="N1219" s="84" t="s">
        <v>4471</v>
      </c>
      <c r="O1219" s="53"/>
      <c r="P1219" s="53" t="s">
        <v>214</v>
      </c>
      <c r="Q1219" s="53"/>
      <c r="R1219" s="297" t="n">
        <f aca="false">YEAR(K1219)</f>
        <v>2019</v>
      </c>
      <c r="S1219" s="541" t="n">
        <f aca="false">IF($F1219="CO",SUMIFS($M:$M,$A:$A,$A1219)/COUNTIFS($A:$A,$A1219,$F:$F,"CO"),0)</f>
        <v>0</v>
      </c>
    </row>
    <row r="1220" customFormat="false" ht="76.5" hidden="false" customHeight="false" outlineLevel="0" collapsed="false">
      <c r="A1220" s="56" t="s">
        <v>4474</v>
      </c>
      <c r="B1220" s="113" t="n">
        <v>43703</v>
      </c>
      <c r="C1220" s="114" t="s">
        <v>4475</v>
      </c>
      <c r="D1220" s="112" t="s">
        <v>4476</v>
      </c>
      <c r="E1220" s="59"/>
      <c r="F1220" s="53" t="s">
        <v>24</v>
      </c>
      <c r="G1220" s="112" t="s">
        <v>35</v>
      </c>
      <c r="H1220" s="119" t="s">
        <v>4477</v>
      </c>
      <c r="I1220" s="112" t="s">
        <v>27</v>
      </c>
      <c r="J1220" s="83" t="s">
        <v>4478</v>
      </c>
      <c r="K1220" s="64" t="n">
        <v>43717</v>
      </c>
      <c r="L1220" s="64" t="n">
        <v>45544</v>
      </c>
      <c r="M1220" s="65"/>
      <c r="N1220" s="67" t="s">
        <v>47</v>
      </c>
      <c r="O1220" s="115"/>
      <c r="P1220" s="112" t="s">
        <v>97</v>
      </c>
      <c r="Q1220" s="59"/>
      <c r="R1220" s="53" t="n">
        <f aca="false">YEAR(K1220)</f>
        <v>2019</v>
      </c>
      <c r="S1220" s="54" t="n">
        <f aca="false">IF($F1220="CO",SUMIFS($M:$M,$A:$A,$A1220)/COUNTIFS($A:$A,$A1220,$F:$F,"CO"),0)</f>
        <v>0</v>
      </c>
    </row>
    <row r="1221" customFormat="false" ht="63.75" hidden="false" customHeight="false" outlineLevel="0" collapsed="false">
      <c r="A1221" s="53" t="s">
        <v>4479</v>
      </c>
      <c r="B1221" s="64" t="n">
        <v>42811</v>
      </c>
      <c r="C1221" s="83" t="s">
        <v>4480</v>
      </c>
      <c r="D1221" s="53" t="s">
        <v>4481</v>
      </c>
      <c r="E1221" s="53"/>
      <c r="F1221" s="84" t="s">
        <v>24</v>
      </c>
      <c r="G1221" s="84" t="s">
        <v>101</v>
      </c>
      <c r="H1221" s="84" t="s">
        <v>2150</v>
      </c>
      <c r="I1221" s="84" t="s">
        <v>4482</v>
      </c>
      <c r="J1221" s="83" t="s">
        <v>4483</v>
      </c>
      <c r="K1221" s="64" t="n">
        <v>42836</v>
      </c>
      <c r="L1221" s="64" t="n">
        <v>44662</v>
      </c>
      <c r="M1221" s="88"/>
      <c r="N1221" s="84" t="s">
        <v>47</v>
      </c>
      <c r="O1221" s="59"/>
      <c r="P1221" s="87" t="s">
        <v>4484</v>
      </c>
      <c r="Q1221" s="84" t="s">
        <v>4485</v>
      </c>
      <c r="R1221" s="53" t="n">
        <f aca="false">YEAR(K1221)</f>
        <v>2017</v>
      </c>
      <c r="S1221" s="54" t="n">
        <f aca="false">IF($F1221="CO",SUMIFS($M:$M,$A:$A,$A1221)/COUNTIFS($A:$A,$A1221,$F:$F,"CO"),0)</f>
        <v>0</v>
      </c>
    </row>
    <row r="1222" customFormat="false" ht="51" hidden="false" customHeight="false" outlineLevel="0" collapsed="false">
      <c r="A1222" s="56" t="s">
        <v>4486</v>
      </c>
      <c r="B1222" s="64" t="n">
        <v>43643</v>
      </c>
      <c r="C1222" s="85" t="s">
        <v>4487</v>
      </c>
      <c r="D1222" s="59"/>
      <c r="E1222" s="53"/>
      <c r="F1222" s="56" t="s">
        <v>24</v>
      </c>
      <c r="G1222" s="53" t="s">
        <v>1151</v>
      </c>
      <c r="H1222" s="56" t="s">
        <v>4439</v>
      </c>
      <c r="I1222" s="87" t="s">
        <v>188</v>
      </c>
      <c r="J1222" s="542" t="s">
        <v>4488</v>
      </c>
      <c r="K1222" s="64" t="n">
        <v>43839</v>
      </c>
      <c r="L1222" s="64" t="n">
        <v>45666</v>
      </c>
      <c r="M1222" s="88"/>
      <c r="N1222" s="56" t="s">
        <v>4489</v>
      </c>
      <c r="O1222" s="59"/>
      <c r="P1222" s="56" t="s">
        <v>804</v>
      </c>
      <c r="Q1222" s="56" t="s">
        <v>1570</v>
      </c>
      <c r="R1222" s="53" t="n">
        <f aca="false">YEAR(K1222)</f>
        <v>2020</v>
      </c>
      <c r="S1222" s="54" t="n">
        <f aca="false">IF($F1222="CO",SUMIFS($M:$M,$A:$A,$A1222)/COUNTIFS($A:$A,$A1222,$F:$F,"CO"),0)</f>
        <v>0</v>
      </c>
    </row>
    <row r="1223" customFormat="false" ht="25.5" hidden="false" customHeight="false" outlineLevel="0" collapsed="false">
      <c r="A1223" s="53" t="s">
        <v>4490</v>
      </c>
      <c r="B1223" s="64" t="n">
        <v>43119</v>
      </c>
      <c r="C1223" s="93" t="s">
        <v>4491</v>
      </c>
      <c r="D1223" s="53" t="s">
        <v>4492</v>
      </c>
      <c r="E1223" s="53"/>
      <c r="F1223" s="56" t="s">
        <v>24</v>
      </c>
      <c r="G1223" s="53" t="s">
        <v>59</v>
      </c>
      <c r="H1223" s="84" t="s">
        <v>4493</v>
      </c>
      <c r="I1223" s="53" t="s">
        <v>84</v>
      </c>
      <c r="J1223" s="83" t="s">
        <v>46</v>
      </c>
      <c r="K1223" s="64" t="n">
        <v>43175</v>
      </c>
      <c r="L1223" s="64" t="n">
        <v>45001</v>
      </c>
      <c r="M1223" s="88"/>
      <c r="N1223" s="87" t="s">
        <v>47</v>
      </c>
      <c r="O1223" s="59"/>
      <c r="P1223" s="56" t="s">
        <v>40</v>
      </c>
      <c r="Q1223" s="59"/>
      <c r="R1223" s="59"/>
      <c r="S1223" s="59"/>
    </row>
    <row r="1224" customFormat="false" ht="38.25" hidden="false" customHeight="false" outlineLevel="0" collapsed="false">
      <c r="A1224" s="69" t="s">
        <v>4494</v>
      </c>
      <c r="B1224" s="64" t="n">
        <v>42766</v>
      </c>
      <c r="C1224" s="79" t="s">
        <v>4495</v>
      </c>
      <c r="D1224" s="56" t="s">
        <v>4496</v>
      </c>
      <c r="E1224" s="53"/>
      <c r="F1224" s="56" t="s">
        <v>24</v>
      </c>
      <c r="G1224" s="56" t="s">
        <v>850</v>
      </c>
      <c r="H1224" s="87" t="s">
        <v>4497</v>
      </c>
      <c r="I1224" s="56" t="s">
        <v>61</v>
      </c>
      <c r="J1224" s="79" t="s">
        <v>4498</v>
      </c>
      <c r="K1224" s="64" t="n">
        <v>42824</v>
      </c>
      <c r="L1224" s="64" t="n">
        <v>44650</v>
      </c>
      <c r="M1224" s="65"/>
      <c r="N1224" s="87" t="s">
        <v>47</v>
      </c>
      <c r="O1224" s="53"/>
      <c r="P1224" s="56" t="s">
        <v>97</v>
      </c>
      <c r="Q1224" s="53"/>
      <c r="R1224" s="53" t="n">
        <f aca="false">YEAR(K1224)</f>
        <v>2017</v>
      </c>
      <c r="S1224" s="54" t="n">
        <f aca="false">IF($F1224="CO",SUMIFS($M:$M,$A:$A,$A1224)/COUNTIFS($A:$A,$A1224,$F:$F,"CO"),0)</f>
        <v>0</v>
      </c>
    </row>
    <row r="1225" customFormat="false" ht="25.5" hidden="false" customHeight="false" outlineLevel="0" collapsed="false">
      <c r="A1225" s="67" t="s">
        <v>4499</v>
      </c>
      <c r="B1225" s="64" t="n">
        <v>42339</v>
      </c>
      <c r="C1225" s="86" t="s">
        <v>4500</v>
      </c>
      <c r="D1225" s="53"/>
      <c r="E1225" s="53"/>
      <c r="F1225" s="67" t="s">
        <v>24</v>
      </c>
      <c r="G1225" s="81" t="s">
        <v>363</v>
      </c>
      <c r="H1225" s="67" t="s">
        <v>833</v>
      </c>
      <c r="I1225" s="67" t="s">
        <v>188</v>
      </c>
      <c r="J1225" s="83" t="s">
        <v>148</v>
      </c>
      <c r="K1225" s="64" t="n">
        <v>42318</v>
      </c>
      <c r="L1225" s="64" t="n">
        <v>44145</v>
      </c>
      <c r="M1225" s="65"/>
      <c r="N1225" s="67" t="s">
        <v>833</v>
      </c>
      <c r="O1225" s="53"/>
      <c r="P1225" s="81" t="s">
        <v>150</v>
      </c>
      <c r="Q1225" s="56" t="s">
        <v>1006</v>
      </c>
      <c r="R1225" s="59"/>
      <c r="S1225" s="59"/>
    </row>
    <row r="1226" customFormat="false" ht="38.25" hidden="false" customHeight="false" outlineLevel="0" collapsed="false">
      <c r="A1226" s="67" t="s">
        <v>4501</v>
      </c>
      <c r="B1226" s="64" t="n">
        <v>43553</v>
      </c>
      <c r="C1226" s="86" t="s">
        <v>4502</v>
      </c>
      <c r="D1226" s="53"/>
      <c r="E1226" s="53"/>
      <c r="F1226" s="67" t="s">
        <v>24</v>
      </c>
      <c r="G1226" s="81" t="s">
        <v>59</v>
      </c>
      <c r="H1226" s="67" t="s">
        <v>4503</v>
      </c>
      <c r="I1226" s="67" t="s">
        <v>188</v>
      </c>
      <c r="J1226" s="83" t="s">
        <v>148</v>
      </c>
      <c r="K1226" s="64" t="n">
        <v>43622</v>
      </c>
      <c r="L1226" s="64" t="n">
        <v>45449</v>
      </c>
      <c r="M1226" s="65"/>
      <c r="N1226" s="67" t="s">
        <v>4504</v>
      </c>
      <c r="O1226" s="53"/>
      <c r="P1226" s="81" t="s">
        <v>150</v>
      </c>
      <c r="Q1226" s="56" t="s">
        <v>1006</v>
      </c>
      <c r="R1226" s="53" t="n">
        <v>2019</v>
      </c>
      <c r="S1226" s="54" t="n">
        <f aca="false">IF($F1226="CO",SUMIFS($M:$M,$A:$A,$A1226)/COUNTIFS($A:$A,$A1226,$F:$F,"CO"),0)</f>
        <v>0</v>
      </c>
    </row>
    <row r="1227" customFormat="false" ht="51" hidden="false" customHeight="false" outlineLevel="0" collapsed="false">
      <c r="A1227" s="67" t="s">
        <v>4505</v>
      </c>
      <c r="B1227" s="64" t="n">
        <v>42339</v>
      </c>
      <c r="C1227" s="86" t="s">
        <v>4506</v>
      </c>
      <c r="D1227" s="53"/>
      <c r="E1227" s="53"/>
      <c r="F1227" s="67" t="s">
        <v>518</v>
      </c>
      <c r="G1227" s="81" t="s">
        <v>363</v>
      </c>
      <c r="H1227" s="67" t="s">
        <v>833</v>
      </c>
      <c r="I1227" s="67" t="s">
        <v>188</v>
      </c>
      <c r="J1227" s="83" t="s">
        <v>4507</v>
      </c>
      <c r="K1227" s="64" t="n">
        <v>42829</v>
      </c>
      <c r="L1227" s="64" t="n">
        <v>44145</v>
      </c>
      <c r="M1227" s="65"/>
      <c r="N1227" s="67" t="s">
        <v>833</v>
      </c>
      <c r="O1227" s="53"/>
      <c r="P1227" s="81" t="s">
        <v>150</v>
      </c>
      <c r="Q1227" s="56" t="s">
        <v>1006</v>
      </c>
      <c r="R1227" s="66" t="n">
        <f aca="false">YEAR(K1227)</f>
        <v>2017</v>
      </c>
      <c r="S1227" s="124"/>
    </row>
    <row r="1228" customFormat="false" ht="38.25" hidden="false" customHeight="false" outlineLevel="0" collapsed="false">
      <c r="A1228" s="67" t="s">
        <v>4505</v>
      </c>
      <c r="B1228" s="64" t="n">
        <v>42339</v>
      </c>
      <c r="C1228" s="86" t="s">
        <v>4506</v>
      </c>
      <c r="D1228" s="53"/>
      <c r="E1228" s="53"/>
      <c r="F1228" s="67" t="s">
        <v>24</v>
      </c>
      <c r="G1228" s="81" t="s">
        <v>363</v>
      </c>
      <c r="H1228" s="67" t="s">
        <v>833</v>
      </c>
      <c r="I1228" s="67" t="s">
        <v>188</v>
      </c>
      <c r="J1228" s="83" t="s">
        <v>148</v>
      </c>
      <c r="K1228" s="64" t="n">
        <v>42318</v>
      </c>
      <c r="L1228" s="64" t="n">
        <v>44145</v>
      </c>
      <c r="M1228" s="65"/>
      <c r="N1228" s="67" t="s">
        <v>833</v>
      </c>
      <c r="O1228" s="53"/>
      <c r="P1228" s="81" t="s">
        <v>150</v>
      </c>
      <c r="Q1228" s="56" t="s">
        <v>1006</v>
      </c>
      <c r="R1228" s="66" t="n">
        <f aca="false">YEAR(K1228)</f>
        <v>2015</v>
      </c>
      <c r="S1228" s="124" t="n">
        <f aca="false">IF($F1228="CO",SUMIFS($M:$M,$A:$A,$A1228)/COUNTIFS($A:$A,$A1228,$F:$F,"CO"),0)</f>
        <v>0</v>
      </c>
    </row>
    <row r="1229" customFormat="false" ht="38.25" hidden="false" customHeight="false" outlineLevel="0" collapsed="false">
      <c r="A1229" s="56" t="s">
        <v>4508</v>
      </c>
      <c r="B1229" s="64" t="n">
        <v>43980</v>
      </c>
      <c r="C1229" s="86" t="s">
        <v>4509</v>
      </c>
      <c r="D1229" s="59"/>
      <c r="E1229" s="59"/>
      <c r="F1229" s="66" t="s">
        <v>24</v>
      </c>
      <c r="G1229" s="69" t="s">
        <v>101</v>
      </c>
      <c r="H1229" s="67" t="s">
        <v>4510</v>
      </c>
      <c r="I1229" s="67" t="s">
        <v>188</v>
      </c>
      <c r="J1229" s="202" t="s">
        <v>148</v>
      </c>
      <c r="K1229" s="64" t="n">
        <v>44083</v>
      </c>
      <c r="L1229" s="64" t="n">
        <v>45909</v>
      </c>
      <c r="M1229" s="65"/>
      <c r="N1229" s="69" t="s">
        <v>4511</v>
      </c>
      <c r="O1229" s="59"/>
      <c r="P1229" s="69" t="s">
        <v>150</v>
      </c>
      <c r="Q1229" s="56" t="s">
        <v>1105</v>
      </c>
      <c r="R1229" s="66"/>
      <c r="S1229" s="54" t="n">
        <f aca="false">IF($F1229="CO",SUMIFS($M:$M,$A:$A,$A1229)/COUNTIFS($A:$A,$A1229,$F:$F,"CO"),0)</f>
        <v>0</v>
      </c>
    </row>
    <row r="1230" customFormat="false" ht="25.5" hidden="false" customHeight="false" outlineLevel="0" collapsed="false">
      <c r="A1230" s="112" t="s">
        <v>4512</v>
      </c>
      <c r="B1230" s="385" t="n">
        <v>42663</v>
      </c>
      <c r="C1230" s="384" t="s">
        <v>4513</v>
      </c>
      <c r="D1230" s="53"/>
      <c r="E1230" s="56"/>
      <c r="F1230" s="119" t="s">
        <v>24</v>
      </c>
      <c r="G1230" s="119" t="s">
        <v>101</v>
      </c>
      <c r="H1230" s="119" t="s">
        <v>4514</v>
      </c>
      <c r="I1230" s="119" t="s">
        <v>188</v>
      </c>
      <c r="J1230" s="271" t="s">
        <v>148</v>
      </c>
      <c r="K1230" s="385" t="n">
        <v>42696</v>
      </c>
      <c r="L1230" s="385" t="n">
        <v>44522</v>
      </c>
      <c r="M1230" s="96"/>
      <c r="N1230" s="67" t="s">
        <v>4515</v>
      </c>
      <c r="O1230" s="97"/>
      <c r="P1230" s="67" t="s">
        <v>150</v>
      </c>
      <c r="Q1230" s="67" t="s">
        <v>2319</v>
      </c>
      <c r="R1230" s="53" t="n">
        <f aca="false">YEAR(K1230)</f>
        <v>2016</v>
      </c>
      <c r="S1230" s="54" t="n">
        <f aca="false">IF($F1230="CO",SUMIFS($M:$M,$A:$A,$A1230)/COUNTIFS($A:$A,$A1230,$F:$F,"CO"),0)</f>
        <v>0</v>
      </c>
    </row>
    <row r="1231" customFormat="false" ht="51" hidden="false" customHeight="false" outlineLevel="0" collapsed="false">
      <c r="A1231" s="69" t="s">
        <v>4516</v>
      </c>
      <c r="B1231" s="95" t="n">
        <v>42509</v>
      </c>
      <c r="C1231" s="206" t="s">
        <v>4517</v>
      </c>
      <c r="D1231" s="95"/>
      <c r="E1231" s="56"/>
      <c r="F1231" s="69" t="s">
        <v>24</v>
      </c>
      <c r="G1231" s="67" t="s">
        <v>363</v>
      </c>
      <c r="H1231" s="67" t="s">
        <v>833</v>
      </c>
      <c r="I1231" s="95" t="s">
        <v>188</v>
      </c>
      <c r="J1231" s="94" t="s">
        <v>148</v>
      </c>
      <c r="K1231" s="203" t="n">
        <v>42509</v>
      </c>
      <c r="L1231" s="95" t="n">
        <v>44335</v>
      </c>
      <c r="M1231" s="56"/>
      <c r="N1231" s="67" t="s">
        <v>516</v>
      </c>
      <c r="O1231" s="56"/>
      <c r="P1231" s="67" t="s">
        <v>150</v>
      </c>
      <c r="Q1231" s="67" t="s">
        <v>2319</v>
      </c>
      <c r="R1231" s="53" t="n">
        <f aca="false">YEAR(K1231)</f>
        <v>2016</v>
      </c>
      <c r="S1231" s="54" t="n">
        <f aca="false">IF($F1231="CO",SUMIFS($M:$M,$A:$A,$A1231)/COUNTIFS($A:$A,$A1231,$F:$F,"CO"),0)</f>
        <v>0</v>
      </c>
    </row>
    <row r="1232" customFormat="false" ht="25.5" hidden="false" customHeight="false" outlineLevel="0" collapsed="false">
      <c r="A1232" s="67" t="s">
        <v>4518</v>
      </c>
      <c r="B1232" s="95" t="n">
        <v>42202</v>
      </c>
      <c r="C1232" s="94" t="s">
        <v>4519</v>
      </c>
      <c r="D1232" s="53"/>
      <c r="E1232" s="56"/>
      <c r="F1232" s="67" t="s">
        <v>24</v>
      </c>
      <c r="G1232" s="67" t="s">
        <v>66</v>
      </c>
      <c r="H1232" s="67" t="s">
        <v>4520</v>
      </c>
      <c r="I1232" s="95" t="s">
        <v>188</v>
      </c>
      <c r="J1232" s="94" t="s">
        <v>4521</v>
      </c>
      <c r="K1232" s="95" t="n">
        <v>42422</v>
      </c>
      <c r="L1232" s="95" t="n">
        <v>44249</v>
      </c>
      <c r="M1232" s="96"/>
      <c r="N1232" s="67" t="s">
        <v>4522</v>
      </c>
      <c r="O1232" s="97"/>
      <c r="P1232" s="67" t="s">
        <v>150</v>
      </c>
      <c r="Q1232" s="67" t="s">
        <v>2319</v>
      </c>
      <c r="R1232" s="48" t="n">
        <f aca="false">YEAR(K1232)</f>
        <v>2016</v>
      </c>
      <c r="S1232" s="102" t="n">
        <f aca="false">IF($F1232="CO",SUMIFS($M:$M,$A:$A,$A1232)/COUNTIFS($A:$A,$A1232,$F:$F,"CO"),0)</f>
        <v>0</v>
      </c>
    </row>
    <row r="1233" customFormat="false" ht="25.5" hidden="false" customHeight="false" outlineLevel="0" collapsed="false">
      <c r="A1233" s="55" t="s">
        <v>4523</v>
      </c>
      <c r="B1233" s="64" t="n">
        <v>43866</v>
      </c>
      <c r="C1233" s="195" t="s">
        <v>4524</v>
      </c>
      <c r="D1233" s="59"/>
      <c r="E1233" s="59"/>
      <c r="F1233" s="69" t="s">
        <v>24</v>
      </c>
      <c r="G1233" s="66" t="s">
        <v>51</v>
      </c>
      <c r="H1233" s="184" t="s">
        <v>1635</v>
      </c>
      <c r="I1233" s="67" t="s">
        <v>188</v>
      </c>
      <c r="J1233" s="94" t="s">
        <v>148</v>
      </c>
      <c r="K1233" s="64" t="n">
        <v>44242</v>
      </c>
      <c r="L1233" s="64" t="n">
        <v>46068</v>
      </c>
      <c r="M1233" s="59"/>
      <c r="N1233" s="69" t="s">
        <v>4525</v>
      </c>
      <c r="O1233" s="59"/>
      <c r="P1233" s="69" t="s">
        <v>150</v>
      </c>
      <c r="Q1233" s="93" t="s">
        <v>1105</v>
      </c>
      <c r="R1233" s="59"/>
      <c r="S1233" s="308"/>
    </row>
    <row r="1234" customFormat="false" ht="25.5" hidden="false" customHeight="false" outlineLevel="0" collapsed="false">
      <c r="A1234" s="55" t="s">
        <v>4526</v>
      </c>
      <c r="B1234" s="64" t="n">
        <v>43873</v>
      </c>
      <c r="C1234" s="86" t="s">
        <v>4527</v>
      </c>
      <c r="D1234" s="59"/>
      <c r="E1234" s="59"/>
      <c r="F1234" s="69" t="s">
        <v>24</v>
      </c>
      <c r="G1234" s="66" t="s">
        <v>66</v>
      </c>
      <c r="H1234" s="67" t="s">
        <v>4528</v>
      </c>
      <c r="I1234" s="67" t="s">
        <v>188</v>
      </c>
      <c r="J1234" s="90" t="s">
        <v>2827</v>
      </c>
      <c r="K1234" s="64" t="n">
        <v>44123</v>
      </c>
      <c r="L1234" s="64" t="n">
        <v>45949</v>
      </c>
      <c r="M1234" s="65"/>
      <c r="N1234" s="69" t="s">
        <v>4529</v>
      </c>
      <c r="O1234" s="59"/>
      <c r="P1234" s="69" t="s">
        <v>150</v>
      </c>
      <c r="Q1234" s="56" t="s">
        <v>4530</v>
      </c>
      <c r="R1234" s="66" t="n">
        <f aca="false">YEAR(K1234)</f>
        <v>2020</v>
      </c>
      <c r="S1234" s="54" t="n">
        <f aca="false">IF($F1234="CO",SUMIFS($M:$M,$A:$A,$A1234)/COUNTIFS($A:$A,$A1234,$F:$F,"CO"),0)</f>
        <v>0</v>
      </c>
      <c r="T1234" s="59"/>
    </row>
    <row r="1235" customFormat="false" ht="51" hidden="false" customHeight="false" outlineLevel="0" collapsed="false">
      <c r="A1235" s="87" t="s">
        <v>4531</v>
      </c>
      <c r="B1235" s="91" t="n">
        <v>41682</v>
      </c>
      <c r="C1235" s="218" t="s">
        <v>4532</v>
      </c>
      <c r="D1235" s="91"/>
      <c r="E1235" s="66"/>
      <c r="F1235" s="66" t="s">
        <v>24</v>
      </c>
      <c r="G1235" s="66" t="s">
        <v>363</v>
      </c>
      <c r="H1235" s="91" t="s">
        <v>513</v>
      </c>
      <c r="I1235" s="91" t="s">
        <v>188</v>
      </c>
      <c r="J1235" s="94" t="s">
        <v>4533</v>
      </c>
      <c r="K1235" s="91" t="n">
        <v>33792</v>
      </c>
      <c r="L1235" s="67" t="s">
        <v>943</v>
      </c>
      <c r="M1235" s="260"/>
      <c r="N1235" s="67" t="s">
        <v>4534</v>
      </c>
      <c r="O1235" s="66"/>
      <c r="P1235" s="91" t="s">
        <v>150</v>
      </c>
      <c r="Q1235" s="67" t="s">
        <v>4535</v>
      </c>
      <c r="R1235" s="59"/>
      <c r="S1235" s="59"/>
    </row>
    <row r="1236" customFormat="false" ht="25.5" hidden="false" customHeight="true" outlineLevel="0" collapsed="false">
      <c r="A1236" s="56" t="s">
        <v>4536</v>
      </c>
      <c r="B1236" s="64" t="n">
        <v>43621</v>
      </c>
      <c r="C1236" s="86" t="s">
        <v>4537</v>
      </c>
      <c r="D1236" s="59"/>
      <c r="E1236" s="59"/>
      <c r="F1236" s="66" t="s">
        <v>24</v>
      </c>
      <c r="G1236" s="69" t="s">
        <v>73</v>
      </c>
      <c r="H1236" s="56" t="s">
        <v>4538</v>
      </c>
      <c r="I1236" s="67" t="s">
        <v>4539</v>
      </c>
      <c r="J1236" s="79" t="s">
        <v>4540</v>
      </c>
      <c r="K1236" s="64" t="n">
        <v>43739</v>
      </c>
      <c r="L1236" s="64" t="n">
        <v>45566</v>
      </c>
      <c r="M1236" s="65"/>
      <c r="N1236" s="69" t="s">
        <v>4541</v>
      </c>
      <c r="O1236" s="59"/>
      <c r="P1236" s="67" t="s">
        <v>804</v>
      </c>
      <c r="Q1236" s="56" t="s">
        <v>2880</v>
      </c>
      <c r="R1236" s="66" t="n">
        <f aca="false">YEAR(K1236)</f>
        <v>2019</v>
      </c>
      <c r="S1236" s="54" t="n">
        <f aca="false">IF($F1236="CO",SUMIFS($M:$M,$A:$A,$A1236)/COUNTIFS($A:$A,$A1236,$F:$F,"CO"),0)</f>
        <v>0</v>
      </c>
    </row>
    <row r="1237" customFormat="false" ht="51" hidden="false" customHeight="false" outlineLevel="0" collapsed="false">
      <c r="A1237" s="56" t="s">
        <v>4542</v>
      </c>
      <c r="B1237" s="64" t="n">
        <v>43031</v>
      </c>
      <c r="C1237" s="86" t="s">
        <v>4543</v>
      </c>
      <c r="D1237" s="59"/>
      <c r="E1237" s="53"/>
      <c r="F1237" s="53" t="s">
        <v>24</v>
      </c>
      <c r="G1237" s="56" t="s">
        <v>59</v>
      </c>
      <c r="H1237" s="87" t="s">
        <v>4544</v>
      </c>
      <c r="I1237" s="87" t="s">
        <v>188</v>
      </c>
      <c r="J1237" s="79" t="s">
        <v>148</v>
      </c>
      <c r="K1237" s="64" t="n">
        <v>43344</v>
      </c>
      <c r="L1237" s="64" t="n">
        <v>45170</v>
      </c>
      <c r="M1237" s="88"/>
      <c r="N1237" s="56" t="s">
        <v>833</v>
      </c>
      <c r="O1237" s="53"/>
      <c r="P1237" s="56" t="s">
        <v>150</v>
      </c>
      <c r="Q1237" s="53"/>
      <c r="R1237" s="53"/>
      <c r="S1237" s="54" t="n">
        <f aca="false">IF($F1237="CO",SUMIFS($M:$M,$A:$A,$A1237)/COUNTIFS($A:$A,$A1237,$F:$F,"CO"),0)</f>
        <v>0</v>
      </c>
      <c r="T1237" s="59"/>
    </row>
    <row r="1238" customFormat="false" ht="51" hidden="false" customHeight="true" outlineLevel="0" collapsed="false">
      <c r="A1238" s="69" t="s">
        <v>4545</v>
      </c>
      <c r="B1238" s="64" t="n">
        <v>42636</v>
      </c>
      <c r="C1238" s="98" t="s">
        <v>4546</v>
      </c>
      <c r="D1238" s="53"/>
      <c r="E1238" s="53"/>
      <c r="F1238" s="67" t="s">
        <v>24</v>
      </c>
      <c r="G1238" s="53" t="s">
        <v>59</v>
      </c>
      <c r="H1238" s="84" t="s">
        <v>4547</v>
      </c>
      <c r="I1238" s="84" t="s">
        <v>188</v>
      </c>
      <c r="J1238" s="94" t="s">
        <v>148</v>
      </c>
      <c r="K1238" s="64" t="n">
        <v>42725</v>
      </c>
      <c r="L1238" s="64" t="n">
        <v>44551</v>
      </c>
      <c r="M1238" s="88"/>
      <c r="N1238" s="84" t="s">
        <v>4548</v>
      </c>
      <c r="O1238" s="59"/>
      <c r="P1238" s="53" t="s">
        <v>150</v>
      </c>
      <c r="Q1238" s="53" t="s">
        <v>4549</v>
      </c>
      <c r="R1238" s="53" t="n">
        <v>2017</v>
      </c>
      <c r="S1238" s="54" t="n">
        <f aca="false">IF($F1238="CO",SUMIFS($M:$M,$A:$A,$A1238)/COUNTIFS($A:$A,$A1238,$F:$F,"CO"),0)</f>
        <v>0</v>
      </c>
      <c r="T1238" s="59"/>
    </row>
    <row r="1239" customFormat="false" ht="25.5" hidden="false" customHeight="false" outlineLevel="0" collapsed="false">
      <c r="A1239" s="120" t="s">
        <v>4550</v>
      </c>
      <c r="B1239" s="64" t="n">
        <v>42842</v>
      </c>
      <c r="C1239" s="86" t="s">
        <v>4551</v>
      </c>
      <c r="D1239" s="59"/>
      <c r="E1239" s="53"/>
      <c r="F1239" s="56" t="s">
        <v>24</v>
      </c>
      <c r="G1239" s="56" t="s">
        <v>51</v>
      </c>
      <c r="H1239" s="56" t="s">
        <v>4552</v>
      </c>
      <c r="I1239" s="87" t="s">
        <v>147</v>
      </c>
      <c r="J1239" s="90" t="s">
        <v>148</v>
      </c>
      <c r="K1239" s="64" t="n">
        <v>42934</v>
      </c>
      <c r="L1239" s="64" t="n">
        <v>44760</v>
      </c>
      <c r="M1239" s="88"/>
      <c r="N1239" s="56" t="s">
        <v>189</v>
      </c>
      <c r="O1239" s="59"/>
      <c r="P1239" s="56" t="s">
        <v>150</v>
      </c>
      <c r="Q1239" s="59"/>
      <c r="R1239" s="59"/>
      <c r="S1239" s="59"/>
      <c r="T1239" s="59"/>
    </row>
    <row r="1240" customFormat="false" ht="25.5" hidden="false" customHeight="false" outlineLevel="0" collapsed="false">
      <c r="A1240" s="84" t="s">
        <v>4553</v>
      </c>
      <c r="B1240" s="95" t="n">
        <v>37414</v>
      </c>
      <c r="C1240" s="218" t="s">
        <v>4554</v>
      </c>
      <c r="D1240" s="91"/>
      <c r="E1240" s="66"/>
      <c r="F1240" s="66" t="s">
        <v>24</v>
      </c>
      <c r="G1240" s="66" t="s">
        <v>363</v>
      </c>
      <c r="H1240" s="66" t="s">
        <v>513</v>
      </c>
      <c r="I1240" s="91" t="s">
        <v>188</v>
      </c>
      <c r="J1240" s="94" t="s">
        <v>4555</v>
      </c>
      <c r="K1240" s="91" t="n">
        <v>37385</v>
      </c>
      <c r="L1240" s="67" t="s">
        <v>943</v>
      </c>
      <c r="M1240" s="404"/>
      <c r="N1240" s="67" t="s">
        <v>4556</v>
      </c>
      <c r="O1240" s="81"/>
      <c r="P1240" s="81" t="s">
        <v>150</v>
      </c>
      <c r="Q1240" s="67" t="s">
        <v>4557</v>
      </c>
      <c r="R1240" s="53" t="n">
        <f aca="false">YEAR(K1240)</f>
        <v>2002</v>
      </c>
      <c r="S1240" s="54" t="n">
        <f aca="false">IF($F1240="CO",SUMIFS($M:$M,$A:$A,$A1240)/COUNTIFS($A:$A,$A1240,$F:$F,"CO"),0)</f>
        <v>0</v>
      </c>
      <c r="T1240" s="59"/>
    </row>
    <row r="1241" customFormat="false" ht="51" hidden="false" customHeight="false" outlineLevel="0" collapsed="false">
      <c r="A1241" s="56" t="s">
        <v>4558</v>
      </c>
      <c r="B1241" s="64" t="n">
        <v>43259</v>
      </c>
      <c r="C1241" s="85" t="s">
        <v>4559</v>
      </c>
      <c r="D1241" s="59"/>
      <c r="E1241" s="53"/>
      <c r="F1241" s="56" t="s">
        <v>24</v>
      </c>
      <c r="G1241" s="56" t="s">
        <v>73</v>
      </c>
      <c r="H1241" s="87" t="s">
        <v>4560</v>
      </c>
      <c r="I1241" s="56" t="s">
        <v>1164</v>
      </c>
      <c r="J1241" s="79" t="s">
        <v>2827</v>
      </c>
      <c r="K1241" s="64" t="n">
        <v>43293</v>
      </c>
      <c r="L1241" s="64" t="n">
        <v>45119</v>
      </c>
      <c r="M1241" s="88"/>
      <c r="N1241" s="87" t="s">
        <v>4561</v>
      </c>
      <c r="O1241" s="59"/>
      <c r="P1241" s="56" t="s">
        <v>804</v>
      </c>
      <c r="Q1241" s="59"/>
      <c r="R1241" s="53" t="n">
        <f aca="false">YEAR(K1241)</f>
        <v>2018</v>
      </c>
      <c r="S1241" s="54" t="n">
        <f aca="false">IF($F1241="CO",SUMIFS($M:$M,$A:$A,$A1241)/COUNTIFS($A:$A,$A1241,$F:$F,"CO"),0)</f>
        <v>0</v>
      </c>
      <c r="T1241" s="59"/>
    </row>
    <row r="1242" customFormat="false" ht="25.5" hidden="false" customHeight="false" outlineLevel="0" collapsed="false">
      <c r="A1242" s="95" t="s">
        <v>4562</v>
      </c>
      <c r="B1242" s="95" t="n">
        <v>41214</v>
      </c>
      <c r="C1242" s="82" t="s">
        <v>4563</v>
      </c>
      <c r="D1242" s="69"/>
      <c r="E1242" s="74"/>
      <c r="F1242" s="67" t="s">
        <v>24</v>
      </c>
      <c r="G1242" s="67" t="s">
        <v>363</v>
      </c>
      <c r="H1242" s="67" t="s">
        <v>833</v>
      </c>
      <c r="I1242" s="95" t="s">
        <v>188</v>
      </c>
      <c r="J1242" s="82" t="s">
        <v>4564</v>
      </c>
      <c r="K1242" s="95" t="n">
        <v>41325</v>
      </c>
      <c r="L1242" s="95" t="s">
        <v>943</v>
      </c>
      <c r="M1242" s="163"/>
      <c r="N1242" s="67" t="s">
        <v>833</v>
      </c>
      <c r="O1242" s="67"/>
      <c r="P1242" s="67" t="s">
        <v>150</v>
      </c>
      <c r="Q1242" s="67" t="s">
        <v>1006</v>
      </c>
      <c r="R1242" s="287" t="n">
        <v>2019</v>
      </c>
      <c r="S1242" s="543" t="n">
        <f aca="false">IF($F1242="CO",SUMIFS($M:$M,$A:$A,$A1242)/COUNTIFS($A:$A,$A1242,$F:$F,"CO"),0)</f>
        <v>0</v>
      </c>
      <c r="T1242" s="59"/>
    </row>
    <row r="1243" customFormat="false" ht="38.25" hidden="false" customHeight="false" outlineLevel="0" collapsed="false">
      <c r="A1243" s="67" t="s">
        <v>4565</v>
      </c>
      <c r="B1243" s="95" t="n">
        <v>42299</v>
      </c>
      <c r="C1243" s="94" t="s">
        <v>4566</v>
      </c>
      <c r="D1243" s="53"/>
      <c r="E1243" s="56"/>
      <c r="F1243" s="67" t="s">
        <v>24</v>
      </c>
      <c r="G1243" s="67" t="s">
        <v>66</v>
      </c>
      <c r="H1243" s="67" t="s">
        <v>4520</v>
      </c>
      <c r="I1243" s="95" t="s">
        <v>188</v>
      </c>
      <c r="J1243" s="94" t="s">
        <v>4567</v>
      </c>
      <c r="K1243" s="95" t="n">
        <v>42796</v>
      </c>
      <c r="L1243" s="95" t="n">
        <v>44257</v>
      </c>
      <c r="M1243" s="96"/>
      <c r="N1243" s="67" t="s">
        <v>833</v>
      </c>
      <c r="O1243" s="97"/>
      <c r="P1243" s="67" t="s">
        <v>150</v>
      </c>
      <c r="Q1243" s="67" t="s">
        <v>2319</v>
      </c>
      <c r="R1243" s="53" t="n">
        <f aca="false">YEAR(K1243)</f>
        <v>2017</v>
      </c>
      <c r="S1243" s="54" t="n">
        <f aca="false">IF($F1243="CO",SUMIFS($M:$M,$A:$A,$A1243)/COUNTIFS($A:$A,$A1243,$F:$F,"CO"),0)</f>
        <v>0</v>
      </c>
      <c r="T1243" s="59"/>
    </row>
    <row r="1244" customFormat="false" ht="76.5" hidden="false" customHeight="false" outlineLevel="0" collapsed="false">
      <c r="A1244" s="56" t="s">
        <v>4568</v>
      </c>
      <c r="B1244" s="64" t="n">
        <v>44046</v>
      </c>
      <c r="C1244" s="83" t="s">
        <v>4569</v>
      </c>
      <c r="D1244" s="69" t="s">
        <v>4570</v>
      </c>
      <c r="E1244" s="59"/>
      <c r="F1244" s="66" t="s">
        <v>24</v>
      </c>
      <c r="G1244" s="69" t="s">
        <v>4571</v>
      </c>
      <c r="H1244" s="67" t="s">
        <v>4572</v>
      </c>
      <c r="I1244" s="69" t="s">
        <v>1158</v>
      </c>
      <c r="J1244" s="121" t="s">
        <v>4573</v>
      </c>
      <c r="K1244" s="64" t="n">
        <v>44077</v>
      </c>
      <c r="L1244" s="64" t="n">
        <v>44807</v>
      </c>
      <c r="M1244" s="65"/>
      <c r="N1244" s="69" t="s">
        <v>4572</v>
      </c>
      <c r="O1244" s="59"/>
      <c r="P1244" s="69" t="s">
        <v>97</v>
      </c>
      <c r="Q1244" s="59"/>
      <c r="R1244" s="536" t="n">
        <f aca="false">YEAR(K1244)</f>
        <v>2020</v>
      </c>
      <c r="S1244" s="102" t="n">
        <f aca="false">IF($F1244="CO",SUMIFS($M:$M,$A:$A,$A1244)/COUNTIFS($A:$A,$A1244,$F:$F,"CO"),0)</f>
        <v>0</v>
      </c>
      <c r="T1244" s="59"/>
    </row>
    <row r="1245" customFormat="false" ht="89.25" hidden="false" customHeight="false" outlineLevel="0" collapsed="false">
      <c r="A1245" s="56" t="s">
        <v>4574</v>
      </c>
      <c r="B1245" s="64" t="n">
        <v>43553</v>
      </c>
      <c r="C1245" s="86" t="s">
        <v>4575</v>
      </c>
      <c r="D1245" s="56" t="s">
        <v>4570</v>
      </c>
      <c r="E1245" s="59"/>
      <c r="F1245" s="56" t="s">
        <v>24</v>
      </c>
      <c r="G1245" s="56" t="s">
        <v>1010</v>
      </c>
      <c r="H1245" s="87" t="s">
        <v>2340</v>
      </c>
      <c r="I1245" s="56" t="s">
        <v>84</v>
      </c>
      <c r="J1245" s="94" t="s">
        <v>397</v>
      </c>
      <c r="K1245" s="64" t="n">
        <v>43579</v>
      </c>
      <c r="L1245" s="64" t="n">
        <v>45406</v>
      </c>
      <c r="M1245" s="88"/>
      <c r="N1245" s="56" t="s">
        <v>120</v>
      </c>
      <c r="O1245" s="59"/>
      <c r="P1245" s="56" t="s">
        <v>241</v>
      </c>
      <c r="Q1245" s="67"/>
      <c r="R1245" s="53" t="n">
        <f aca="false">YEAR(K1245)</f>
        <v>2019</v>
      </c>
      <c r="S1245" s="54" t="n">
        <f aca="false">IF($F1245="CO",SUMIFS($M:$M,$A:$A,$A1245)/COUNTIFS($A:$A,$A1245,$F:$F,"CO"),0)</f>
        <v>0</v>
      </c>
      <c r="T1245" s="59"/>
    </row>
    <row r="1246" customFormat="false" ht="127.5" hidden="false" customHeight="false" outlineLevel="0" collapsed="false">
      <c r="A1246" s="92" t="s">
        <v>4576</v>
      </c>
      <c r="B1246" s="64" t="n">
        <v>43454</v>
      </c>
      <c r="C1246" s="85" t="s">
        <v>4575</v>
      </c>
      <c r="D1246" s="56" t="s">
        <v>4570</v>
      </c>
      <c r="E1246" s="59"/>
      <c r="F1246" s="56" t="s">
        <v>24</v>
      </c>
      <c r="G1246" s="56" t="s">
        <v>59</v>
      </c>
      <c r="H1246" s="87" t="s">
        <v>4577</v>
      </c>
      <c r="I1246" s="56" t="s">
        <v>90</v>
      </c>
      <c r="J1246" s="544" t="s">
        <v>4578</v>
      </c>
      <c r="K1246" s="95" t="n">
        <v>43564</v>
      </c>
      <c r="L1246" s="95" t="n">
        <v>45391</v>
      </c>
      <c r="M1246" s="96"/>
      <c r="N1246" s="87" t="s">
        <v>4579</v>
      </c>
      <c r="O1246" s="59"/>
      <c r="P1246" s="56" t="s">
        <v>241</v>
      </c>
      <c r="Q1246" s="67"/>
      <c r="R1246" s="53" t="n">
        <f aca="false">YEAR(K1246)</f>
        <v>2019</v>
      </c>
      <c r="S1246" s="59" t="n">
        <f aca="false">IF($F1246="CO",SUMIFS($M:$M,$A:$A,$A1246)/COUNTIFS($A:$A,$A1246,$F:$F,"CO"),0)</f>
        <v>0</v>
      </c>
    </row>
    <row r="1247" customFormat="false" ht="76.5" hidden="false" customHeight="false" outlineLevel="0" collapsed="false">
      <c r="A1247" s="399" t="s">
        <v>4580</v>
      </c>
      <c r="B1247" s="445" t="n">
        <v>41674</v>
      </c>
      <c r="C1247" s="253" t="s">
        <v>4581</v>
      </c>
      <c r="D1247" s="252"/>
      <c r="E1247" s="256"/>
      <c r="F1247" s="399" t="s">
        <v>24</v>
      </c>
      <c r="G1247" s="399" t="s">
        <v>59</v>
      </c>
      <c r="H1247" s="399" t="s">
        <v>4582</v>
      </c>
      <c r="I1247" s="399" t="s">
        <v>188</v>
      </c>
      <c r="J1247" s="253" t="s">
        <v>4583</v>
      </c>
      <c r="K1247" s="445" t="n">
        <v>41787</v>
      </c>
      <c r="L1247" s="445" t="s">
        <v>943</v>
      </c>
      <c r="M1247" s="446"/>
      <c r="N1247" s="399" t="s">
        <v>4584</v>
      </c>
      <c r="O1247" s="447"/>
      <c r="P1247" s="399" t="s">
        <v>150</v>
      </c>
      <c r="Q1247" s="399" t="s">
        <v>2890</v>
      </c>
      <c r="R1247" s="252" t="n">
        <v>2019</v>
      </c>
      <c r="S1247" s="398" t="n">
        <f aca="false">IF($F1247="CO",SUMIFS($M:$M,$A:$A,$A1247)/COUNTIFS($A:$A,$A1247,$F:$F,"CO"),0)</f>
        <v>0</v>
      </c>
    </row>
    <row r="1248" customFormat="false" ht="51" hidden="false" customHeight="false" outlineLevel="0" collapsed="false">
      <c r="A1248" s="56" t="s">
        <v>4585</v>
      </c>
      <c r="B1248" s="64" t="n">
        <v>43454</v>
      </c>
      <c r="C1248" s="86" t="s">
        <v>4586</v>
      </c>
      <c r="D1248" s="56"/>
      <c r="E1248" s="53"/>
      <c r="F1248" s="56" t="s">
        <v>24</v>
      </c>
      <c r="G1248" s="87" t="s">
        <v>833</v>
      </c>
      <c r="H1248" s="87" t="s">
        <v>1880</v>
      </c>
      <c r="I1248" s="87" t="s">
        <v>147</v>
      </c>
      <c r="J1248" s="79" t="s">
        <v>4587</v>
      </c>
      <c r="K1248" s="64" t="n">
        <v>43515</v>
      </c>
      <c r="L1248" s="64" t="n">
        <v>45341</v>
      </c>
      <c r="M1248" s="88"/>
      <c r="N1248" s="56" t="s">
        <v>4588</v>
      </c>
      <c r="O1248" s="59"/>
      <c r="P1248" s="56" t="s">
        <v>804</v>
      </c>
      <c r="Q1248" s="59"/>
      <c r="R1248" s="53" t="n">
        <f aca="false">YEAR(K1248)</f>
        <v>2019</v>
      </c>
      <c r="S1248" s="54" t="n">
        <f aca="false">IF($F1248="CO",SUMIFS($M:$M,$A:$A,$A1248)/COUNTIFS($A:$A,$A1248,$F:$F,"CO"),0)</f>
        <v>0</v>
      </c>
      <c r="T1248" s="59"/>
    </row>
    <row r="1249" customFormat="false" ht="38.25" hidden="false" customHeight="false" outlineLevel="0" collapsed="false">
      <c r="A1249" s="56" t="s">
        <v>4589</v>
      </c>
      <c r="B1249" s="64" t="n">
        <v>43410</v>
      </c>
      <c r="C1249" s="79" t="s">
        <v>4590</v>
      </c>
      <c r="D1249" s="56"/>
      <c r="E1249" s="53"/>
      <c r="F1249" s="56" t="s">
        <v>24</v>
      </c>
      <c r="G1249" s="56" t="s">
        <v>51</v>
      </c>
      <c r="H1249" s="87" t="s">
        <v>4591</v>
      </c>
      <c r="I1249" s="87" t="s">
        <v>4592</v>
      </c>
      <c r="J1249" s="82" t="s">
        <v>4593</v>
      </c>
      <c r="K1249" s="64" t="n">
        <v>43381</v>
      </c>
      <c r="L1249" s="64" t="n">
        <v>45207</v>
      </c>
      <c r="M1249" s="88"/>
      <c r="N1249" s="87" t="s">
        <v>4594</v>
      </c>
      <c r="O1249" s="59"/>
      <c r="P1249" s="87" t="s">
        <v>804</v>
      </c>
      <c r="Q1249" s="59"/>
      <c r="R1249" s="53" t="n">
        <v>2019</v>
      </c>
      <c r="S1249" s="54" t="n">
        <f aca="false">IF($F1249="CO",SUMIFS($M:$M,$A:$A,$A1249)/COUNTIFS($A:$A,$A1249,$F:$F,"CO"),0)</f>
        <v>0</v>
      </c>
      <c r="T1249" s="59"/>
    </row>
    <row r="1250" customFormat="false" ht="76.5" hidden="false" customHeight="false" outlineLevel="0" collapsed="false">
      <c r="A1250" s="100" t="s">
        <v>4595</v>
      </c>
      <c r="B1250" s="64" t="n">
        <v>42649</v>
      </c>
      <c r="C1250" s="86" t="s">
        <v>4596</v>
      </c>
      <c r="D1250" s="93"/>
      <c r="E1250" s="93"/>
      <c r="F1250" s="67" t="s">
        <v>24</v>
      </c>
      <c r="G1250" s="81" t="s">
        <v>35</v>
      </c>
      <c r="H1250" s="95" t="s">
        <v>2825</v>
      </c>
      <c r="I1250" s="95" t="s">
        <v>188</v>
      </c>
      <c r="J1250" s="94" t="s">
        <v>148</v>
      </c>
      <c r="K1250" s="64" t="n">
        <v>42696</v>
      </c>
      <c r="L1250" s="64" t="n">
        <v>44522</v>
      </c>
      <c r="M1250" s="65"/>
      <c r="N1250" s="67" t="s">
        <v>1663</v>
      </c>
      <c r="O1250" s="93"/>
      <c r="P1250" s="81" t="s">
        <v>150</v>
      </c>
      <c r="Q1250" s="53" t="s">
        <v>1105</v>
      </c>
      <c r="R1250" s="53" t="n">
        <f aca="false">YEAR(K1250)</f>
        <v>2016</v>
      </c>
      <c r="S1250" s="54" t="n">
        <f aca="false">IF($F1250="CO",SUMIFS($M:$M,$A:$A,$A1250)/COUNTIFS($A:$A,$A1250,$F:$F,"CO"),0)</f>
        <v>0</v>
      </c>
      <c r="T1250" s="59"/>
    </row>
    <row r="1251" customFormat="false" ht="38.25" hidden="false" customHeight="false" outlineLevel="0" collapsed="false">
      <c r="A1251" s="67" t="s">
        <v>4597</v>
      </c>
      <c r="B1251" s="95" t="n">
        <v>40058</v>
      </c>
      <c r="C1251" s="94" t="s">
        <v>4598</v>
      </c>
      <c r="D1251" s="53"/>
      <c r="E1251" s="63"/>
      <c r="F1251" s="95" t="s">
        <v>24</v>
      </c>
      <c r="G1251" s="87" t="s">
        <v>101</v>
      </c>
      <c r="H1251" s="95" t="s">
        <v>4599</v>
      </c>
      <c r="I1251" s="95" t="s">
        <v>188</v>
      </c>
      <c r="J1251" s="94" t="s">
        <v>4600</v>
      </c>
      <c r="K1251" s="95" t="n">
        <v>40119</v>
      </c>
      <c r="L1251" s="67" t="s">
        <v>943</v>
      </c>
      <c r="M1251" s="217"/>
      <c r="N1251" s="67" t="s">
        <v>4601</v>
      </c>
      <c r="O1251" s="63"/>
      <c r="P1251" s="67" t="s">
        <v>150</v>
      </c>
      <c r="Q1251" s="67" t="s">
        <v>835</v>
      </c>
      <c r="R1251" s="53" t="n">
        <f aca="false">YEAR(K1251)</f>
        <v>2009</v>
      </c>
      <c r="S1251" s="54" t="n">
        <f aca="false">IF($F1251="CO",SUMIFS($M:$M,$A:$A,$A1251)/COUNTIFS($A:$A,$A1251,$F:$F,"CO"),0)</f>
        <v>0</v>
      </c>
    </row>
    <row r="1252" customFormat="false" ht="51" hidden="false" customHeight="false" outlineLevel="0" collapsed="false">
      <c r="A1252" s="118" t="s">
        <v>4602</v>
      </c>
      <c r="B1252" s="64" t="n">
        <v>43089</v>
      </c>
      <c r="C1252" s="85" t="s">
        <v>4603</v>
      </c>
      <c r="D1252" s="53"/>
      <c r="E1252" s="59"/>
      <c r="F1252" s="56" t="s">
        <v>24</v>
      </c>
      <c r="G1252" s="56" t="s">
        <v>101</v>
      </c>
      <c r="H1252" s="87" t="s">
        <v>4604</v>
      </c>
      <c r="I1252" s="87" t="s">
        <v>4605</v>
      </c>
      <c r="J1252" s="90" t="s">
        <v>4606</v>
      </c>
      <c r="K1252" s="113" t="n">
        <v>43454</v>
      </c>
      <c r="L1252" s="113" t="n">
        <v>44915</v>
      </c>
      <c r="M1252" s="88"/>
      <c r="N1252" s="56" t="s">
        <v>833</v>
      </c>
      <c r="O1252" s="59"/>
      <c r="P1252" s="56" t="s">
        <v>150</v>
      </c>
      <c r="Q1252" s="67"/>
      <c r="R1252" s="59"/>
      <c r="S1252" s="59"/>
    </row>
    <row r="1253" customFormat="false" ht="38.25" hidden="false" customHeight="true" outlineLevel="0" collapsed="false">
      <c r="A1253" s="67" t="s">
        <v>4607</v>
      </c>
      <c r="B1253" s="95" t="n">
        <v>43010</v>
      </c>
      <c r="C1253" s="94" t="s">
        <v>4608</v>
      </c>
      <c r="D1253" s="53"/>
      <c r="E1253" s="56"/>
      <c r="F1253" s="67" t="s">
        <v>24</v>
      </c>
      <c r="G1253" s="67" t="s">
        <v>35</v>
      </c>
      <c r="H1253" s="67" t="s">
        <v>4609</v>
      </c>
      <c r="I1253" s="95" t="s">
        <v>4610</v>
      </c>
      <c r="J1253" s="94" t="s">
        <v>4611</v>
      </c>
      <c r="K1253" s="95" t="n">
        <v>43018</v>
      </c>
      <c r="L1253" s="95" t="n">
        <v>44844</v>
      </c>
      <c r="M1253" s="96"/>
      <c r="N1253" s="67" t="s">
        <v>833</v>
      </c>
      <c r="O1253" s="97"/>
      <c r="P1253" s="67" t="s">
        <v>150</v>
      </c>
      <c r="Q1253" s="67" t="s">
        <v>4612</v>
      </c>
      <c r="R1253" s="59"/>
      <c r="S1253" s="59"/>
    </row>
    <row r="1254" customFormat="false" ht="63.75" hidden="false" customHeight="false" outlineLevel="0" collapsed="false">
      <c r="A1254" s="56" t="s">
        <v>4613</v>
      </c>
      <c r="B1254" s="64" t="n">
        <v>43084</v>
      </c>
      <c r="C1254" s="85" t="s">
        <v>4614</v>
      </c>
      <c r="D1254" s="59"/>
      <c r="E1254" s="53"/>
      <c r="F1254" s="53" t="s">
        <v>24</v>
      </c>
      <c r="G1254" s="56" t="s">
        <v>363</v>
      </c>
      <c r="H1254" s="56" t="s">
        <v>833</v>
      </c>
      <c r="I1254" s="56" t="s">
        <v>860</v>
      </c>
      <c r="J1254" s="90" t="s">
        <v>4615</v>
      </c>
      <c r="K1254" s="64" t="n">
        <v>43277</v>
      </c>
      <c r="L1254" s="64" t="n">
        <v>44738</v>
      </c>
      <c r="M1254" s="88"/>
      <c r="N1254" s="56" t="s">
        <v>833</v>
      </c>
      <c r="O1254" s="59"/>
      <c r="P1254" s="56" t="s">
        <v>150</v>
      </c>
      <c r="Q1254" s="59"/>
      <c r="R1254" s="53" t="n">
        <v>2019</v>
      </c>
      <c r="S1254" s="93"/>
    </row>
    <row r="1255" customFormat="false" ht="51" hidden="false" customHeight="false" outlineLevel="0" collapsed="false">
      <c r="A1255" s="69" t="s">
        <v>4616</v>
      </c>
      <c r="B1255" s="64" t="n">
        <v>42837</v>
      </c>
      <c r="C1255" s="98" t="s">
        <v>4617</v>
      </c>
      <c r="D1255" s="53" t="s">
        <v>2293</v>
      </c>
      <c r="E1255" s="53"/>
      <c r="F1255" s="53" t="s">
        <v>24</v>
      </c>
      <c r="G1255" s="53" t="s">
        <v>1010</v>
      </c>
      <c r="H1255" s="53" t="s">
        <v>1010</v>
      </c>
      <c r="I1255" s="53" t="s">
        <v>27</v>
      </c>
      <c r="J1255" s="83" t="s">
        <v>4618</v>
      </c>
      <c r="K1255" s="64" t="n">
        <v>42857</v>
      </c>
      <c r="L1255" s="64" t="n">
        <v>44683</v>
      </c>
      <c r="M1255" s="65"/>
      <c r="N1255" s="66" t="s">
        <v>47</v>
      </c>
      <c r="O1255" s="53"/>
      <c r="P1255" s="53" t="s">
        <v>40</v>
      </c>
      <c r="Q1255" s="53"/>
      <c r="R1255" s="48" t="n">
        <f aca="false">YEAR(K1255)</f>
        <v>2017</v>
      </c>
      <c r="S1255" s="102" t="n">
        <f aca="false">IF($F1255="CO",SUMIFS($M:$M,$A:$A,$A1255)/COUNTIFS($A:$A,$A1255,$F:$F,"CO"),0)</f>
        <v>0</v>
      </c>
    </row>
    <row r="1256" customFormat="false" ht="63.75" hidden="false" customHeight="false" outlineLevel="0" collapsed="false">
      <c r="A1256" s="67" t="s">
        <v>4619</v>
      </c>
      <c r="B1256" s="91" t="n">
        <v>41682</v>
      </c>
      <c r="C1256" s="218" t="s">
        <v>4620</v>
      </c>
      <c r="D1256" s="91"/>
      <c r="E1256" s="105"/>
      <c r="F1256" s="84" t="s">
        <v>24</v>
      </c>
      <c r="G1256" s="84" t="s">
        <v>589</v>
      </c>
      <c r="H1256" s="95" t="s">
        <v>833</v>
      </c>
      <c r="I1256" s="84" t="s">
        <v>188</v>
      </c>
      <c r="J1256" s="94" t="s">
        <v>4621</v>
      </c>
      <c r="K1256" s="91" t="n">
        <v>39902</v>
      </c>
      <c r="L1256" s="67" t="s">
        <v>943</v>
      </c>
      <c r="M1256" s="545"/>
      <c r="N1256" s="67" t="s">
        <v>4622</v>
      </c>
      <c r="O1256" s="84"/>
      <c r="P1256" s="81" t="s">
        <v>150</v>
      </c>
      <c r="Q1256" s="67" t="s">
        <v>945</v>
      </c>
      <c r="R1256" s="53" t="n">
        <f aca="false">YEAR(K1256)</f>
        <v>2009</v>
      </c>
      <c r="S1256" s="54"/>
      <c r="T1256" s="5"/>
    </row>
    <row r="1257" customFormat="false" ht="38.25" hidden="false" customHeight="false" outlineLevel="0" collapsed="false">
      <c r="A1257" s="67" t="s">
        <v>4623</v>
      </c>
      <c r="B1257" s="64" t="n">
        <v>41682</v>
      </c>
      <c r="C1257" s="82" t="s">
        <v>4624</v>
      </c>
      <c r="D1257" s="59"/>
      <c r="E1257" s="59"/>
      <c r="F1257" s="67" t="s">
        <v>24</v>
      </c>
      <c r="G1257" s="67" t="s">
        <v>363</v>
      </c>
      <c r="H1257" s="67" t="s">
        <v>833</v>
      </c>
      <c r="I1257" s="67" t="s">
        <v>188</v>
      </c>
      <c r="J1257" s="94" t="s">
        <v>4625</v>
      </c>
      <c r="K1257" s="64" t="n">
        <v>38946</v>
      </c>
      <c r="L1257" s="95" t="s">
        <v>1582</v>
      </c>
      <c r="M1257" s="96"/>
      <c r="N1257" s="67" t="s">
        <v>2894</v>
      </c>
      <c r="O1257" s="97"/>
      <c r="P1257" s="67" t="s">
        <v>150</v>
      </c>
      <c r="Q1257" s="67" t="s">
        <v>2890</v>
      </c>
      <c r="R1257" s="53" t="n">
        <f aca="false">YEAR(K1257)</f>
        <v>2006</v>
      </c>
      <c r="S1257" s="54" t="n">
        <f aca="false">IF($F1257="CO",SUMIFS($M:$M,$A:$A,$A1257)/COUNTIFS($A:$A,$A1257,$F:$F,"CO"),0)</f>
        <v>0</v>
      </c>
      <c r="T1257" s="73"/>
    </row>
    <row r="1258" customFormat="false" ht="76.5" hidden="false" customHeight="false" outlineLevel="0" collapsed="false">
      <c r="A1258" s="67" t="s">
        <v>4623</v>
      </c>
      <c r="B1258" s="64" t="n">
        <v>41682</v>
      </c>
      <c r="C1258" s="82" t="s">
        <v>4624</v>
      </c>
      <c r="D1258" s="59"/>
      <c r="E1258" s="59"/>
      <c r="F1258" s="67" t="s">
        <v>518</v>
      </c>
      <c r="G1258" s="67" t="s">
        <v>363</v>
      </c>
      <c r="H1258" s="67" t="s">
        <v>833</v>
      </c>
      <c r="I1258" s="67" t="s">
        <v>188</v>
      </c>
      <c r="J1258" s="94" t="s">
        <v>4626</v>
      </c>
      <c r="K1258" s="64" t="n">
        <v>40759</v>
      </c>
      <c r="L1258" s="95" t="s">
        <v>1582</v>
      </c>
      <c r="M1258" s="96"/>
      <c r="N1258" s="67" t="s">
        <v>2894</v>
      </c>
      <c r="O1258" s="97"/>
      <c r="P1258" s="67" t="s">
        <v>150</v>
      </c>
      <c r="Q1258" s="67" t="s">
        <v>2890</v>
      </c>
      <c r="R1258" s="48" t="n">
        <f aca="false">YEAR(K1258)</f>
        <v>2011</v>
      </c>
      <c r="S1258" s="102" t="n">
        <f aca="false">IF($F1258="CO",SUMIFS($M:$M,$A:$A,$A1258)/COUNTIFS($A:$A,$A1258,$F:$F,"CO"),0)</f>
        <v>0</v>
      </c>
      <c r="T1258" s="5"/>
    </row>
    <row r="1259" customFormat="false" ht="75" hidden="false" customHeight="false" outlineLevel="0" collapsed="false">
      <c r="A1259" s="67" t="s">
        <v>4623</v>
      </c>
      <c r="B1259" s="64" t="n">
        <v>41682</v>
      </c>
      <c r="C1259" s="82" t="s">
        <v>4624</v>
      </c>
      <c r="D1259" s="59"/>
      <c r="E1259" s="59"/>
      <c r="F1259" s="67" t="s">
        <v>519</v>
      </c>
      <c r="G1259" s="67" t="s">
        <v>363</v>
      </c>
      <c r="H1259" s="67" t="s">
        <v>833</v>
      </c>
      <c r="I1259" s="67" t="s">
        <v>188</v>
      </c>
      <c r="J1259" s="94" t="s">
        <v>4627</v>
      </c>
      <c r="K1259" s="64" t="n">
        <v>42398</v>
      </c>
      <c r="L1259" s="95" t="s">
        <v>943</v>
      </c>
      <c r="M1259" s="96"/>
      <c r="N1259" s="67" t="s">
        <v>2894</v>
      </c>
      <c r="O1259" s="97"/>
      <c r="P1259" s="67" t="s">
        <v>150</v>
      </c>
      <c r="Q1259" s="67" t="s">
        <v>2890</v>
      </c>
      <c r="R1259" s="53" t="n">
        <v>2019</v>
      </c>
      <c r="S1259" s="54" t="n">
        <f aca="false">IF($F1259="CO",SUMIFS($M:$M,$A:$A,$A1259)/COUNTIFS($A:$A,$A1259,$F:$F,"CO"),0)</f>
        <v>0</v>
      </c>
      <c r="T1259" s="73"/>
    </row>
    <row r="1260" customFormat="false" ht="38.25" hidden="false" customHeight="false" outlineLevel="0" collapsed="false">
      <c r="A1260" s="67" t="s">
        <v>4628</v>
      </c>
      <c r="B1260" s="95" t="n">
        <v>42048</v>
      </c>
      <c r="C1260" s="94" t="s">
        <v>4629</v>
      </c>
      <c r="D1260" s="53"/>
      <c r="E1260" s="59"/>
      <c r="F1260" s="67" t="s">
        <v>24</v>
      </c>
      <c r="G1260" s="67" t="s">
        <v>66</v>
      </c>
      <c r="H1260" s="67" t="s">
        <v>4520</v>
      </c>
      <c r="I1260" s="67" t="s">
        <v>188</v>
      </c>
      <c r="J1260" s="94" t="s">
        <v>4630</v>
      </c>
      <c r="K1260" s="95" t="n">
        <v>42237</v>
      </c>
      <c r="L1260" s="95" t="n">
        <v>44064</v>
      </c>
      <c r="M1260" s="96"/>
      <c r="N1260" s="67" t="s">
        <v>4631</v>
      </c>
      <c r="O1260" s="97"/>
      <c r="P1260" s="67" t="s">
        <v>150</v>
      </c>
      <c r="Q1260" s="67" t="s">
        <v>2890</v>
      </c>
      <c r="R1260" s="66" t="n">
        <f aca="false">YEAR(K1260)</f>
        <v>2015</v>
      </c>
      <c r="S1260" s="124" t="n">
        <f aca="false">IF($F1260="CO",SUMIFS($M:$M,$A:$A,$A1260)/COUNTIFS($A:$A,$A1260,$F:$F,"CO"),0)</f>
        <v>0</v>
      </c>
    </row>
    <row r="1261" customFormat="false" ht="51" hidden="false" customHeight="false" outlineLevel="0" collapsed="false">
      <c r="A1261" s="56" t="s">
        <v>4632</v>
      </c>
      <c r="B1261" s="64" t="n">
        <v>43595</v>
      </c>
      <c r="C1261" s="86" t="s">
        <v>4633</v>
      </c>
      <c r="D1261" s="59"/>
      <c r="E1261" s="59"/>
      <c r="F1261" s="53" t="s">
        <v>24</v>
      </c>
      <c r="G1261" s="56" t="s">
        <v>1151</v>
      </c>
      <c r="H1261" s="56" t="s">
        <v>4634</v>
      </c>
      <c r="I1261" s="56" t="s">
        <v>4635</v>
      </c>
      <c r="J1261" s="79" t="s">
        <v>4636</v>
      </c>
      <c r="K1261" s="64" t="n">
        <v>43740</v>
      </c>
      <c r="L1261" s="64" t="n">
        <v>44836</v>
      </c>
      <c r="M1261" s="65"/>
      <c r="N1261" s="69" t="s">
        <v>4637</v>
      </c>
      <c r="O1261" s="59"/>
      <c r="P1261" s="53" t="s">
        <v>804</v>
      </c>
      <c r="Q1261" s="56" t="s">
        <v>945</v>
      </c>
      <c r="R1261" s="66" t="n">
        <v>2019</v>
      </c>
      <c r="S1261" s="54" t="n">
        <f aca="false">IF($F1261="CO",SUMIFS($M:$M,$A:$A,$A1261)/COUNTIFS($A:$A,$A1261,$F:$F,"CO"),0)</f>
        <v>0</v>
      </c>
    </row>
    <row r="1262" customFormat="false" ht="12.75" hidden="false" customHeight="false" outlineLevel="0" collapsed="false">
      <c r="A1262" s="67" t="s">
        <v>4638</v>
      </c>
      <c r="B1262" s="95" t="n">
        <v>41460</v>
      </c>
      <c r="C1262" s="82" t="s">
        <v>4639</v>
      </c>
      <c r="D1262" s="66"/>
      <c r="E1262" s="66"/>
      <c r="F1262" s="67" t="s">
        <v>24</v>
      </c>
      <c r="G1262" s="81" t="s">
        <v>35</v>
      </c>
      <c r="H1262" s="95" t="s">
        <v>4640</v>
      </c>
      <c r="I1262" s="95" t="s">
        <v>188</v>
      </c>
      <c r="J1262" s="82" t="s">
        <v>4641</v>
      </c>
      <c r="K1262" s="95" t="n">
        <v>41619</v>
      </c>
      <c r="L1262" s="95" t="s">
        <v>943</v>
      </c>
      <c r="M1262" s="163"/>
      <c r="N1262" s="67" t="s">
        <v>4642</v>
      </c>
      <c r="O1262" s="95"/>
      <c r="P1262" s="81" t="s">
        <v>150</v>
      </c>
      <c r="Q1262" s="67" t="s">
        <v>945</v>
      </c>
      <c r="R1262" s="53" t="n">
        <f aca="false">YEAR(K1262)</f>
        <v>2013</v>
      </c>
      <c r="S1262" s="54"/>
    </row>
    <row r="1263" customFormat="false" ht="63.75" hidden="false" customHeight="false" outlineLevel="0" collapsed="false">
      <c r="A1263" s="56" t="s">
        <v>4643</v>
      </c>
      <c r="B1263" s="64" t="n">
        <v>43409</v>
      </c>
      <c r="C1263" s="85" t="s">
        <v>4644</v>
      </c>
      <c r="D1263" s="56" t="s">
        <v>4645</v>
      </c>
      <c r="E1263" s="53"/>
      <c r="F1263" s="56" t="s">
        <v>24</v>
      </c>
      <c r="G1263" s="56" t="s">
        <v>35</v>
      </c>
      <c r="H1263" s="87" t="s">
        <v>441</v>
      </c>
      <c r="I1263" s="56" t="s">
        <v>84</v>
      </c>
      <c r="J1263" s="90" t="s">
        <v>4646</v>
      </c>
      <c r="K1263" s="64" t="n">
        <v>43524</v>
      </c>
      <c r="L1263" s="64" t="n">
        <v>45350</v>
      </c>
      <c r="M1263" s="88"/>
      <c r="N1263" s="56" t="s">
        <v>47</v>
      </c>
      <c r="O1263" s="59"/>
      <c r="P1263" s="81" t="s">
        <v>221</v>
      </c>
      <c r="Q1263" s="59"/>
      <c r="R1263" s="53" t="n">
        <f aca="false">YEAR(K1263)</f>
        <v>2019</v>
      </c>
      <c r="S1263" s="54" t="n">
        <f aca="false">IF($F1263="CO",SUMIFS($M:$M,$A:$A,$A1263)/COUNTIFS($A:$A,$A1263,$F:$F,"CO"),0)</f>
        <v>0</v>
      </c>
    </row>
    <row r="1264" customFormat="false" ht="51" hidden="false" customHeight="false" outlineLevel="0" collapsed="false">
      <c r="A1264" s="67" t="s">
        <v>4647</v>
      </c>
      <c r="B1264" s="203" t="n">
        <v>38512</v>
      </c>
      <c r="C1264" s="218" t="s">
        <v>4648</v>
      </c>
      <c r="D1264" s="91"/>
      <c r="E1264" s="66"/>
      <c r="F1264" s="66" t="s">
        <v>24</v>
      </c>
      <c r="G1264" s="66" t="s">
        <v>44</v>
      </c>
      <c r="H1264" s="66" t="s">
        <v>4649</v>
      </c>
      <c r="I1264" s="91" t="s">
        <v>188</v>
      </c>
      <c r="J1264" s="94" t="s">
        <v>4650</v>
      </c>
      <c r="K1264" s="91" t="n">
        <v>38625</v>
      </c>
      <c r="L1264" s="67" t="s">
        <v>943</v>
      </c>
      <c r="M1264" s="404"/>
      <c r="N1264" s="95" t="s">
        <v>4651</v>
      </c>
      <c r="O1264" s="81"/>
      <c r="P1264" s="81" t="s">
        <v>150</v>
      </c>
      <c r="Q1264" s="67" t="s">
        <v>2319</v>
      </c>
      <c r="R1264" s="53" t="n">
        <f aca="false">YEAR(K1264)</f>
        <v>2005</v>
      </c>
      <c r="S1264" s="54" t="n">
        <f aca="false">IF($F1264="CO",SUMIFS($M:$M,$A:$A,$A1264)/COUNTIFS($A:$A,$A1264,$F:$F,"CO"),0)</f>
        <v>0</v>
      </c>
    </row>
    <row r="1265" customFormat="false" ht="51" hidden="false" customHeight="true" outlineLevel="0" collapsed="false">
      <c r="A1265" s="67" t="s">
        <v>4652</v>
      </c>
      <c r="B1265" s="95" t="n">
        <v>41704</v>
      </c>
      <c r="C1265" s="94" t="s">
        <v>4653</v>
      </c>
      <c r="D1265" s="53"/>
      <c r="E1265" s="59"/>
      <c r="F1265" s="67" t="s">
        <v>24</v>
      </c>
      <c r="G1265" s="84" t="s">
        <v>363</v>
      </c>
      <c r="H1265" s="67" t="s">
        <v>833</v>
      </c>
      <c r="I1265" s="67" t="s">
        <v>188</v>
      </c>
      <c r="J1265" s="94" t="s">
        <v>4654</v>
      </c>
      <c r="K1265" s="95" t="n">
        <v>41627</v>
      </c>
      <c r="L1265" s="95" t="n">
        <v>44756</v>
      </c>
      <c r="M1265" s="96"/>
      <c r="N1265" s="67" t="s">
        <v>4655</v>
      </c>
      <c r="O1265" s="97"/>
      <c r="P1265" s="67" t="s">
        <v>150</v>
      </c>
      <c r="Q1265" s="67" t="s">
        <v>1574</v>
      </c>
      <c r="R1265" s="53" t="n">
        <f aca="false">YEAR(K1265)</f>
        <v>2013</v>
      </c>
      <c r="S1265" s="54" t="n">
        <f aca="false">IF($F1265="CO",SUMIFS($M:$M,$A:$A,$A1265)/COUNTIFS($A:$A,$A1265,$F:$F,"CO"),0)</f>
        <v>0</v>
      </c>
    </row>
    <row r="1266" customFormat="false" ht="76.5" hidden="false" customHeight="false" outlineLevel="0" collapsed="false">
      <c r="A1266" s="67" t="s">
        <v>4656</v>
      </c>
      <c r="B1266" s="166" t="n">
        <v>42171</v>
      </c>
      <c r="C1266" s="86" t="s">
        <v>4657</v>
      </c>
      <c r="D1266" s="85"/>
      <c r="E1266" s="67"/>
      <c r="F1266" s="67" t="s">
        <v>24</v>
      </c>
      <c r="G1266" s="67" t="s">
        <v>59</v>
      </c>
      <c r="H1266" s="67" t="s">
        <v>1249</v>
      </c>
      <c r="I1266" s="67" t="s">
        <v>4658</v>
      </c>
      <c r="J1266" s="79" t="s">
        <v>4659</v>
      </c>
      <c r="K1266" s="166" t="n">
        <v>42347</v>
      </c>
      <c r="L1266" s="166" t="s">
        <v>943</v>
      </c>
      <c r="M1266" s="67"/>
      <c r="N1266" s="67" t="s">
        <v>4660</v>
      </c>
      <c r="O1266" s="56"/>
      <c r="P1266" s="66" t="s">
        <v>150</v>
      </c>
      <c r="Q1266" s="56" t="s">
        <v>2890</v>
      </c>
      <c r="R1266" s="53" t="n">
        <v>2019</v>
      </c>
      <c r="S1266" s="59"/>
    </row>
    <row r="1267" customFormat="false" ht="63.75" hidden="false" customHeight="false" outlineLevel="0" collapsed="false">
      <c r="A1267" s="67" t="s">
        <v>4661</v>
      </c>
      <c r="B1267" s="546" t="n">
        <v>39435</v>
      </c>
      <c r="C1267" s="218" t="s">
        <v>4662</v>
      </c>
      <c r="D1267" s="91"/>
      <c r="E1267" s="351"/>
      <c r="F1267" s="91" t="s">
        <v>24</v>
      </c>
      <c r="G1267" s="91" t="s">
        <v>363</v>
      </c>
      <c r="H1267" s="91" t="s">
        <v>513</v>
      </c>
      <c r="I1267" s="91" t="s">
        <v>188</v>
      </c>
      <c r="J1267" s="94" t="s">
        <v>4663</v>
      </c>
      <c r="K1267" s="91" t="n">
        <v>39727</v>
      </c>
      <c r="L1267" s="67" t="s">
        <v>943</v>
      </c>
      <c r="M1267" s="219"/>
      <c r="N1267" s="67" t="s">
        <v>4664</v>
      </c>
      <c r="O1267" s="220"/>
      <c r="P1267" s="81" t="s">
        <v>150</v>
      </c>
      <c r="Q1267" s="67" t="s">
        <v>2319</v>
      </c>
      <c r="R1267" s="48" t="n">
        <f aca="false">YEAR(K1267)</f>
        <v>2008</v>
      </c>
      <c r="S1267" s="102" t="n">
        <f aca="false">IF($F1267="CO",SUMIFS($M:$M,$A:$A,$A1267)/COUNTIFS($A:$A,$A1267,$F:$F,"CO"),0)</f>
        <v>0</v>
      </c>
    </row>
    <row r="1268" customFormat="false" ht="51" hidden="false" customHeight="false" outlineLevel="0" collapsed="false">
      <c r="A1268" s="56" t="s">
        <v>4665</v>
      </c>
      <c r="B1268" s="64" t="n">
        <v>43055</v>
      </c>
      <c r="C1268" s="85" t="s">
        <v>4666</v>
      </c>
      <c r="D1268" s="59"/>
      <c r="E1268" s="351"/>
      <c r="F1268" s="67" t="s">
        <v>24</v>
      </c>
      <c r="G1268" s="56" t="s">
        <v>66</v>
      </c>
      <c r="H1268" s="87" t="s">
        <v>4667</v>
      </c>
      <c r="I1268" s="87" t="s">
        <v>4668</v>
      </c>
      <c r="J1268" s="90" t="s">
        <v>4669</v>
      </c>
      <c r="K1268" s="64" t="n">
        <v>43439</v>
      </c>
      <c r="L1268" s="64" t="n">
        <v>45265</v>
      </c>
      <c r="M1268" s="88"/>
      <c r="N1268" s="56" t="s">
        <v>2808</v>
      </c>
      <c r="O1268" s="59"/>
      <c r="P1268" s="56" t="s">
        <v>804</v>
      </c>
      <c r="Q1268" s="67" t="s">
        <v>2319</v>
      </c>
      <c r="R1268" s="53" t="n">
        <v>2019</v>
      </c>
      <c r="S1268" s="54" t="n">
        <f aca="false">IF($F1268="CO",SUMIFS($M:$M,$A:$A,$A1268)/COUNTIFS($A:$A,$A1268,$F:$F,"CO"),0)</f>
        <v>0</v>
      </c>
    </row>
    <row r="1269" customFormat="false" ht="51" hidden="false" customHeight="false" outlineLevel="0" collapsed="false">
      <c r="A1269" s="67" t="s">
        <v>4670</v>
      </c>
      <c r="B1269" s="203" t="n">
        <v>43138</v>
      </c>
      <c r="C1269" s="94" t="s">
        <v>4671</v>
      </c>
      <c r="D1269" s="91"/>
      <c r="E1269" s="351"/>
      <c r="F1269" s="91" t="s">
        <v>24</v>
      </c>
      <c r="G1269" s="95" t="s">
        <v>59</v>
      </c>
      <c r="H1269" s="95" t="s">
        <v>4672</v>
      </c>
      <c r="I1269" s="91" t="s">
        <v>188</v>
      </c>
      <c r="J1269" s="79" t="s">
        <v>2827</v>
      </c>
      <c r="K1269" s="91" t="n">
        <v>43224</v>
      </c>
      <c r="L1269" s="95" t="n">
        <v>45050</v>
      </c>
      <c r="M1269" s="219"/>
      <c r="N1269" s="67" t="s">
        <v>4673</v>
      </c>
      <c r="O1269" s="220"/>
      <c r="P1269" s="81" t="s">
        <v>150</v>
      </c>
      <c r="Q1269" s="67" t="s">
        <v>4674</v>
      </c>
      <c r="R1269" s="53" t="n">
        <f aca="false">YEAR(K1269)</f>
        <v>2018</v>
      </c>
      <c r="S1269" s="54" t="n">
        <f aca="false">IF($F1269="CO",SUMIFS($M:$M,$A:$A,$A1269)/COUNTIFS($A:$A,$A1269,$F:$F,"CO"),0)</f>
        <v>0</v>
      </c>
    </row>
    <row r="1270" customFormat="false" ht="63.75" hidden="false" customHeight="false" outlineLevel="0" collapsed="false">
      <c r="A1270" s="69" t="s">
        <v>4675</v>
      </c>
      <c r="B1270" s="64" t="n">
        <v>42606</v>
      </c>
      <c r="C1270" s="98" t="s">
        <v>4676</v>
      </c>
      <c r="D1270" s="53"/>
      <c r="E1270" s="53"/>
      <c r="F1270" s="67" t="s">
        <v>24</v>
      </c>
      <c r="G1270" s="53" t="s">
        <v>51</v>
      </c>
      <c r="H1270" s="84" t="s">
        <v>1635</v>
      </c>
      <c r="I1270" s="84" t="s">
        <v>188</v>
      </c>
      <c r="J1270" s="184" t="s">
        <v>4677</v>
      </c>
      <c r="K1270" s="64" t="n">
        <v>42692</v>
      </c>
      <c r="L1270" s="64" t="n">
        <v>44518</v>
      </c>
      <c r="M1270" s="88"/>
      <c r="N1270" s="84" t="s">
        <v>4678</v>
      </c>
      <c r="O1270" s="59"/>
      <c r="P1270" s="53" t="s">
        <v>150</v>
      </c>
      <c r="Q1270" s="53" t="s">
        <v>4679</v>
      </c>
      <c r="R1270" s="53" t="n">
        <f aca="false">YEAR(K1270)</f>
        <v>2016</v>
      </c>
      <c r="S1270" s="54" t="n">
        <f aca="false">IF($F1270="CO",SUMIFS($M:$M,$A:$A,$A1270)/COUNTIFS($A:$A,$A1270,$F:$F,"CO"),0)</f>
        <v>0</v>
      </c>
    </row>
    <row r="1271" customFormat="false" ht="76.5" hidden="false" customHeight="false" outlineLevel="0" collapsed="false">
      <c r="A1271" s="399" t="s">
        <v>4680</v>
      </c>
      <c r="B1271" s="445" t="n">
        <v>42180</v>
      </c>
      <c r="C1271" s="253" t="s">
        <v>4681</v>
      </c>
      <c r="D1271" s="252"/>
      <c r="E1271" s="256"/>
      <c r="F1271" s="67" t="s">
        <v>24</v>
      </c>
      <c r="G1271" s="67" t="s">
        <v>363</v>
      </c>
      <c r="H1271" s="67" t="s">
        <v>833</v>
      </c>
      <c r="I1271" s="67" t="s">
        <v>188</v>
      </c>
      <c r="J1271" s="94" t="s">
        <v>4682</v>
      </c>
      <c r="K1271" s="95" t="n">
        <v>42278</v>
      </c>
      <c r="L1271" s="95" t="n">
        <v>44105</v>
      </c>
      <c r="M1271" s="96"/>
      <c r="N1271" s="67" t="s">
        <v>833</v>
      </c>
      <c r="O1271" s="97"/>
      <c r="P1271" s="67" t="s">
        <v>150</v>
      </c>
      <c r="Q1271" s="67" t="s">
        <v>1570</v>
      </c>
      <c r="R1271" s="53" t="n">
        <v>2019</v>
      </c>
      <c r="S1271" s="54" t="n">
        <f aca="false">IF($F1271="CO",SUMIFS($M:$M,$A:$A,$A1271)/COUNTIFS($A:$A,$A1271,$F:$F,"CO"),0)</f>
        <v>0</v>
      </c>
    </row>
    <row r="1272" customFormat="false" ht="51" hidden="false" customHeight="false" outlineLevel="0" collapsed="false">
      <c r="A1272" s="87" t="s">
        <v>4683</v>
      </c>
      <c r="B1272" s="95" t="n">
        <v>34957</v>
      </c>
      <c r="C1272" s="218" t="s">
        <v>4684</v>
      </c>
      <c r="D1272" s="91"/>
      <c r="E1272" s="91"/>
      <c r="F1272" s="547" t="s">
        <v>24</v>
      </c>
      <c r="G1272" s="91" t="s">
        <v>35</v>
      </c>
      <c r="H1272" s="95" t="s">
        <v>4685</v>
      </c>
      <c r="I1272" s="91" t="s">
        <v>188</v>
      </c>
      <c r="J1272" s="94" t="s">
        <v>4686</v>
      </c>
      <c r="K1272" s="91" t="n">
        <v>34939</v>
      </c>
      <c r="L1272" s="67" t="s">
        <v>943</v>
      </c>
      <c r="M1272" s="260"/>
      <c r="N1272" s="95" t="s">
        <v>4687</v>
      </c>
      <c r="O1272" s="66"/>
      <c r="P1272" s="91" t="s">
        <v>150</v>
      </c>
      <c r="Q1272" s="67" t="s">
        <v>1570</v>
      </c>
      <c r="R1272" s="66" t="n">
        <f aca="false">YEAR(K1272)</f>
        <v>1995</v>
      </c>
      <c r="S1272" s="124" t="n">
        <f aca="false">IF($F1272="CO",SUMIFS($M:$M,$A:$A,$A1272)/COUNTIFS($A:$A,$A1272,$F:$F,"CO"),0)</f>
        <v>0</v>
      </c>
    </row>
    <row r="1273" customFormat="false" ht="25.5" hidden="false" customHeight="false" outlineLevel="0" collapsed="false">
      <c r="A1273" s="67" t="s">
        <v>4688</v>
      </c>
      <c r="B1273" s="91" t="n">
        <v>41661</v>
      </c>
      <c r="C1273" s="218" t="s">
        <v>4689</v>
      </c>
      <c r="D1273" s="91"/>
      <c r="E1273" s="105"/>
      <c r="F1273" s="84" t="s">
        <v>24</v>
      </c>
      <c r="G1273" s="84" t="s">
        <v>589</v>
      </c>
      <c r="H1273" s="84" t="s">
        <v>528</v>
      </c>
      <c r="I1273" s="84" t="s">
        <v>188</v>
      </c>
      <c r="J1273" s="94" t="s">
        <v>4690</v>
      </c>
      <c r="K1273" s="548" t="n">
        <v>38233</v>
      </c>
      <c r="L1273" s="67" t="s">
        <v>943</v>
      </c>
      <c r="M1273" s="404"/>
      <c r="N1273" s="67" t="s">
        <v>4691</v>
      </c>
      <c r="O1273" s="405"/>
      <c r="P1273" s="81" t="s">
        <v>150</v>
      </c>
      <c r="Q1273" s="67" t="s">
        <v>4692</v>
      </c>
      <c r="R1273" s="59"/>
      <c r="S1273" s="59"/>
    </row>
    <row r="1274" customFormat="false" ht="51" hidden="false" customHeight="false" outlineLevel="0" collapsed="false">
      <c r="A1274" s="56" t="s">
        <v>4693</v>
      </c>
      <c r="B1274" s="64" t="n">
        <v>43151</v>
      </c>
      <c r="C1274" s="85" t="s">
        <v>4694</v>
      </c>
      <c r="D1274" s="59"/>
      <c r="E1274" s="53"/>
      <c r="F1274" s="56" t="s">
        <v>24</v>
      </c>
      <c r="G1274" s="56" t="s">
        <v>73</v>
      </c>
      <c r="H1274" s="87" t="s">
        <v>4695</v>
      </c>
      <c r="I1274" s="56" t="s">
        <v>4696</v>
      </c>
      <c r="J1274" s="90" t="s">
        <v>4697</v>
      </c>
      <c r="K1274" s="64" t="n">
        <v>43276</v>
      </c>
      <c r="L1274" s="64" t="n">
        <v>45102</v>
      </c>
      <c r="M1274" s="88"/>
      <c r="N1274" s="56" t="s">
        <v>4698</v>
      </c>
      <c r="O1274" s="59"/>
      <c r="P1274" s="56" t="s">
        <v>804</v>
      </c>
      <c r="Q1274" s="59"/>
      <c r="R1274" s="53" t="n">
        <f aca="false">YEAR(K1274)</f>
        <v>2018</v>
      </c>
      <c r="S1274" s="54" t="n">
        <f aca="false">IF($F1274="CO",SUMIFS($M:$M,$A:$A,$A1274)/COUNTIFS($A:$A,$A1274,$F:$F,"CO"),0)</f>
        <v>0</v>
      </c>
    </row>
    <row r="1275" customFormat="false" ht="63.75" hidden="false" customHeight="false" outlineLevel="0" collapsed="false">
      <c r="A1275" s="67" t="s">
        <v>4699</v>
      </c>
      <c r="B1275" s="91" t="n">
        <v>41029</v>
      </c>
      <c r="C1275" s="218" t="s">
        <v>4700</v>
      </c>
      <c r="D1275" s="53"/>
      <c r="E1275" s="53"/>
      <c r="F1275" s="53" t="s">
        <v>24</v>
      </c>
      <c r="G1275" s="87" t="s">
        <v>363</v>
      </c>
      <c r="H1275" s="95" t="s">
        <v>833</v>
      </c>
      <c r="I1275" s="84" t="s">
        <v>188</v>
      </c>
      <c r="J1275" s="94" t="s">
        <v>4701</v>
      </c>
      <c r="K1275" s="95" t="n">
        <v>41072</v>
      </c>
      <c r="L1275" s="67" t="s">
        <v>943</v>
      </c>
      <c r="M1275" s="65"/>
      <c r="N1275" s="67" t="s">
        <v>4642</v>
      </c>
      <c r="O1275" s="59"/>
      <c r="P1275" s="84" t="s">
        <v>150</v>
      </c>
      <c r="Q1275" s="56" t="s">
        <v>4702</v>
      </c>
      <c r="R1275" s="53" t="n">
        <f aca="false">YEAR(K1275)</f>
        <v>2012</v>
      </c>
      <c r="S1275" s="54" t="n">
        <f aca="false">IF($F1275="CO",SUMIFS($M:$M,$A:$A,$A1275)/COUNTIFS($A:$A,$A1275,$F:$F,"CO"),0)</f>
        <v>0</v>
      </c>
    </row>
    <row r="1276" customFormat="false" ht="63.75" hidden="false" customHeight="false" outlineLevel="0" collapsed="false">
      <c r="A1276" s="56" t="s">
        <v>4703</v>
      </c>
      <c r="B1276" s="64" t="n">
        <v>43539</v>
      </c>
      <c r="C1276" s="86" t="s">
        <v>4704</v>
      </c>
      <c r="D1276" s="59"/>
      <c r="E1276" s="53"/>
      <c r="F1276" s="56" t="s">
        <v>24</v>
      </c>
      <c r="G1276" s="56" t="s">
        <v>1535</v>
      </c>
      <c r="H1276" s="56" t="s">
        <v>4705</v>
      </c>
      <c r="I1276" s="87" t="s">
        <v>2630</v>
      </c>
      <c r="J1276" s="90" t="s">
        <v>148</v>
      </c>
      <c r="K1276" s="64" t="n">
        <v>43628</v>
      </c>
      <c r="L1276" s="64" t="n">
        <v>45455</v>
      </c>
      <c r="M1276" s="88"/>
      <c r="N1276" s="56" t="s">
        <v>4706</v>
      </c>
      <c r="O1276" s="59"/>
      <c r="P1276" s="56" t="s">
        <v>804</v>
      </c>
      <c r="Q1276" s="56" t="s">
        <v>4702</v>
      </c>
      <c r="R1276" s="53" t="n">
        <v>2019</v>
      </c>
      <c r="S1276" s="54" t="n">
        <f aca="false">IF($F1276="CO",SUMIFS($M:$M,$A:$A,$A1276)/COUNTIFS($A:$A,$A1276,$F:$F,"CO"),0)</f>
        <v>0</v>
      </c>
    </row>
    <row r="1277" customFormat="false" ht="51" hidden="false" customHeight="false" outlineLevel="0" collapsed="false">
      <c r="A1277" s="69" t="s">
        <v>4707</v>
      </c>
      <c r="B1277" s="64" t="n">
        <v>42774</v>
      </c>
      <c r="C1277" s="86" t="s">
        <v>4708</v>
      </c>
      <c r="D1277" s="56" t="s">
        <v>4709</v>
      </c>
      <c r="E1277" s="53"/>
      <c r="F1277" s="56" t="s">
        <v>24</v>
      </c>
      <c r="G1277" s="56" t="s">
        <v>35</v>
      </c>
      <c r="H1277" s="87" t="s">
        <v>441</v>
      </c>
      <c r="I1277" s="56" t="s">
        <v>27</v>
      </c>
      <c r="J1277" s="79" t="s">
        <v>4710</v>
      </c>
      <c r="K1277" s="64" t="n">
        <v>42800</v>
      </c>
      <c r="L1277" s="64" t="n">
        <v>44626</v>
      </c>
      <c r="M1277" s="65"/>
      <c r="N1277" s="87" t="s">
        <v>47</v>
      </c>
      <c r="O1277" s="53"/>
      <c r="P1277" s="56" t="s">
        <v>40</v>
      </c>
      <c r="Q1277" s="67"/>
      <c r="R1277" s="149"/>
      <c r="S1277" s="149"/>
    </row>
    <row r="1278" customFormat="false" ht="51" hidden="false" customHeight="false" outlineLevel="0" collapsed="false">
      <c r="A1278" s="56" t="s">
        <v>4711</v>
      </c>
      <c r="B1278" s="113" t="n">
        <v>43714</v>
      </c>
      <c r="C1278" s="114" t="s">
        <v>4708</v>
      </c>
      <c r="D1278" s="112" t="s">
        <v>4709</v>
      </c>
      <c r="E1278" s="112"/>
      <c r="F1278" s="112" t="s">
        <v>24</v>
      </c>
      <c r="G1278" s="112" t="s">
        <v>25</v>
      </c>
      <c r="H1278" s="119" t="s">
        <v>4712</v>
      </c>
      <c r="I1278" s="112" t="s">
        <v>27</v>
      </c>
      <c r="J1278" s="271" t="s">
        <v>4713</v>
      </c>
      <c r="K1278" s="113" t="n">
        <v>43781</v>
      </c>
      <c r="L1278" s="113" t="n">
        <v>45608</v>
      </c>
      <c r="M1278" s="225"/>
      <c r="N1278" s="112" t="s">
        <v>25</v>
      </c>
      <c r="O1278" s="115"/>
      <c r="P1278" s="112" t="s">
        <v>69</v>
      </c>
      <c r="Q1278" s="53" t="s">
        <v>233</v>
      </c>
      <c r="R1278" s="53" t="n">
        <v>2019</v>
      </c>
      <c r="S1278" s="59"/>
    </row>
    <row r="1279" customFormat="false" ht="51" hidden="false" customHeight="false" outlineLevel="0" collapsed="false">
      <c r="A1279" s="56" t="s">
        <v>4714</v>
      </c>
      <c r="B1279" s="113" t="n">
        <v>43705</v>
      </c>
      <c r="C1279" s="114" t="s">
        <v>4708</v>
      </c>
      <c r="D1279" s="112" t="s">
        <v>4715</v>
      </c>
      <c r="E1279" s="59"/>
      <c r="F1279" s="53" t="s">
        <v>24</v>
      </c>
      <c r="G1279" s="112" t="s">
        <v>59</v>
      </c>
      <c r="H1279" s="112" t="s">
        <v>2294</v>
      </c>
      <c r="I1279" s="112" t="s">
        <v>27</v>
      </c>
      <c r="J1279" s="271" t="s">
        <v>4716</v>
      </c>
      <c r="K1279" s="113" t="n">
        <v>43719</v>
      </c>
      <c r="L1279" s="113" t="n">
        <v>45546</v>
      </c>
      <c r="M1279" s="225"/>
      <c r="N1279" s="112" t="s">
        <v>231</v>
      </c>
      <c r="O1279" s="115"/>
      <c r="P1279" s="112" t="s">
        <v>69</v>
      </c>
      <c r="Q1279" s="53" t="s">
        <v>233</v>
      </c>
      <c r="R1279" s="53" t="n">
        <f aca="false">YEAR(K1279)</f>
        <v>2019</v>
      </c>
      <c r="S1279" s="54" t="n">
        <f aca="false">IF($F1279="CO",SUMIFS($M:$M,$A:$A,$A1279)/COUNTIFS($A:$A,$A1279,$F:$F,"CO"),0)</f>
        <v>0</v>
      </c>
    </row>
    <row r="1280" customFormat="false" ht="51" hidden="false" customHeight="false" outlineLevel="0" collapsed="false">
      <c r="A1280" s="56" t="s">
        <v>4717</v>
      </c>
      <c r="B1280" s="64" t="n">
        <v>42984</v>
      </c>
      <c r="C1280" s="85" t="s">
        <v>4718</v>
      </c>
      <c r="D1280" s="56" t="s">
        <v>4709</v>
      </c>
      <c r="E1280" s="53"/>
      <c r="F1280" s="56" t="s">
        <v>24</v>
      </c>
      <c r="G1280" s="56" t="s">
        <v>25</v>
      </c>
      <c r="H1280" s="56" t="s">
        <v>25</v>
      </c>
      <c r="I1280" s="56" t="s">
        <v>27</v>
      </c>
      <c r="J1280" s="94" t="s">
        <v>4719</v>
      </c>
      <c r="K1280" s="64" t="n">
        <v>42993</v>
      </c>
      <c r="L1280" s="64" t="n">
        <v>43723</v>
      </c>
      <c r="M1280" s="88"/>
      <c r="N1280" s="67" t="s">
        <v>25</v>
      </c>
      <c r="O1280" s="59"/>
      <c r="P1280" s="56" t="s">
        <v>40</v>
      </c>
      <c r="Q1280" s="59"/>
      <c r="R1280" s="59"/>
      <c r="S1280" s="59"/>
    </row>
    <row r="1281" customFormat="false" ht="51" hidden="false" customHeight="false" outlineLevel="0" collapsed="false">
      <c r="A1281" s="56" t="s">
        <v>4717</v>
      </c>
      <c r="B1281" s="64" t="n">
        <v>42984</v>
      </c>
      <c r="C1281" s="85" t="s">
        <v>4718</v>
      </c>
      <c r="D1281" s="56" t="s">
        <v>4709</v>
      </c>
      <c r="E1281" s="53"/>
      <c r="F1281" s="56" t="s">
        <v>518</v>
      </c>
      <c r="G1281" s="56" t="s">
        <v>25</v>
      </c>
      <c r="H1281" s="56" t="s">
        <v>25</v>
      </c>
      <c r="I1281" s="56" t="s">
        <v>27</v>
      </c>
      <c r="J1281" s="94" t="s">
        <v>4720</v>
      </c>
      <c r="K1281" s="64" t="n">
        <v>43719</v>
      </c>
      <c r="L1281" s="64" t="n">
        <v>44455</v>
      </c>
      <c r="M1281" s="88"/>
      <c r="N1281" s="67" t="s">
        <v>25</v>
      </c>
      <c r="O1281" s="59"/>
      <c r="P1281" s="56" t="s">
        <v>40</v>
      </c>
      <c r="Q1281" s="59"/>
      <c r="R1281" s="53" t="n">
        <f aca="false">YEAR(K1281)</f>
        <v>2019</v>
      </c>
      <c r="S1281" s="54" t="n">
        <f aca="false">IF($F1281="CO",SUMIFS($M:$M,$A:$A,$A1281)/COUNTIFS($A:$A,$A1281,$F:$F,"CO"),0)</f>
        <v>0</v>
      </c>
    </row>
    <row r="1282" customFormat="false" ht="38.25" hidden="false" customHeight="false" outlineLevel="0" collapsed="false">
      <c r="A1282" s="56" t="s">
        <v>4711</v>
      </c>
      <c r="B1282" s="64" t="n">
        <v>43714</v>
      </c>
      <c r="C1282" s="85" t="s">
        <v>4718</v>
      </c>
      <c r="D1282" s="56" t="s">
        <v>4709</v>
      </c>
      <c r="E1282" s="53"/>
      <c r="F1282" s="56" t="s">
        <v>24</v>
      </c>
      <c r="G1282" s="56" t="s">
        <v>25</v>
      </c>
      <c r="H1282" s="56" t="s">
        <v>29</v>
      </c>
      <c r="I1282" s="56" t="s">
        <v>27</v>
      </c>
      <c r="J1282" s="94" t="s">
        <v>4721</v>
      </c>
      <c r="K1282" s="64" t="n">
        <v>43720</v>
      </c>
      <c r="L1282" s="64" t="n">
        <v>44451</v>
      </c>
      <c r="M1282" s="65"/>
      <c r="N1282" s="66" t="s">
        <v>29</v>
      </c>
      <c r="O1282" s="53"/>
      <c r="P1282" s="56" t="s">
        <v>214</v>
      </c>
      <c r="Q1282" s="53"/>
      <c r="R1282" s="66" t="n">
        <v>2019</v>
      </c>
      <c r="S1282" s="59"/>
    </row>
    <row r="1283" customFormat="false" ht="51" hidden="false" customHeight="false" outlineLevel="0" collapsed="false">
      <c r="A1283" s="56" t="s">
        <v>4722</v>
      </c>
      <c r="B1283" s="64" t="n">
        <v>43236</v>
      </c>
      <c r="C1283" s="85" t="s">
        <v>4723</v>
      </c>
      <c r="D1283" s="59"/>
      <c r="E1283" s="53"/>
      <c r="F1283" s="56" t="s">
        <v>24</v>
      </c>
      <c r="G1283" s="56" t="s">
        <v>51</v>
      </c>
      <c r="H1283" s="56" t="s">
        <v>4724</v>
      </c>
      <c r="I1283" s="56" t="s">
        <v>84</v>
      </c>
      <c r="J1283" s="90" t="s">
        <v>4725</v>
      </c>
      <c r="K1283" s="64" t="n">
        <v>43374</v>
      </c>
      <c r="L1283" s="64" t="n">
        <v>45139</v>
      </c>
      <c r="M1283" s="88"/>
      <c r="N1283" s="56" t="s">
        <v>4726</v>
      </c>
      <c r="O1283" s="59"/>
      <c r="P1283" s="56" t="s">
        <v>804</v>
      </c>
      <c r="Q1283" s="59"/>
      <c r="R1283" s="48" t="n">
        <f aca="false">YEAR(K1283)</f>
        <v>2018</v>
      </c>
      <c r="S1283" s="102" t="n">
        <f aca="false">IF($F1283="CO",SUMIFS($M:$M,$A:$A,$A1283)/COUNTIFS($A:$A,$A1283,$F:$F,"CO"),0)</f>
        <v>0</v>
      </c>
    </row>
    <row r="1284" customFormat="false" ht="38.25" hidden="false" customHeight="false" outlineLevel="0" collapsed="false">
      <c r="A1284" s="112" t="s">
        <v>4727</v>
      </c>
      <c r="B1284" s="113" t="n">
        <v>33477</v>
      </c>
      <c r="C1284" s="114" t="s">
        <v>4728</v>
      </c>
      <c r="D1284" s="56"/>
      <c r="E1284" s="53"/>
      <c r="F1284" s="67" t="s">
        <v>24</v>
      </c>
      <c r="G1284" s="112" t="s">
        <v>589</v>
      </c>
      <c r="H1284" s="112" t="s">
        <v>513</v>
      </c>
      <c r="I1284" s="119" t="s">
        <v>147</v>
      </c>
      <c r="J1284" s="271" t="s">
        <v>4729</v>
      </c>
      <c r="K1284" s="113" t="n">
        <v>33478</v>
      </c>
      <c r="L1284" s="119" t="s">
        <v>4730</v>
      </c>
      <c r="M1284" s="88"/>
      <c r="N1284" s="67" t="s">
        <v>528</v>
      </c>
      <c r="O1284" s="59"/>
      <c r="P1284" s="56" t="s">
        <v>804</v>
      </c>
      <c r="Q1284" s="59"/>
      <c r="R1284" s="53" t="n">
        <f aca="false">YEAR(K1284)</f>
        <v>1991</v>
      </c>
      <c r="S1284" s="54" t="n">
        <f aca="false">IF($F1284="CO",SUMIFS($M:$M,$A:$A,$A1284)/COUNTIFS($A:$A,$A1284,$F:$F,"CO"),0)</f>
        <v>0</v>
      </c>
    </row>
    <row r="1285" customFormat="false" ht="51" hidden="false" customHeight="false" outlineLevel="0" collapsed="false">
      <c r="A1285" s="56" t="s">
        <v>4731</v>
      </c>
      <c r="B1285" s="64" t="n">
        <v>42374</v>
      </c>
      <c r="C1285" s="79" t="s">
        <v>4732</v>
      </c>
      <c r="D1285" s="56" t="s">
        <v>4733</v>
      </c>
      <c r="E1285" s="53"/>
      <c r="F1285" s="56" t="s">
        <v>24</v>
      </c>
      <c r="G1285" s="87" t="s">
        <v>35</v>
      </c>
      <c r="H1285" s="87" t="s">
        <v>229</v>
      </c>
      <c r="I1285" s="56" t="s">
        <v>27</v>
      </c>
      <c r="J1285" s="82" t="s">
        <v>172</v>
      </c>
      <c r="K1285" s="64" t="n">
        <v>42384</v>
      </c>
      <c r="L1285" s="64" t="n">
        <v>44211</v>
      </c>
      <c r="M1285" s="88"/>
      <c r="N1285" s="87" t="s">
        <v>47</v>
      </c>
      <c r="O1285" s="59"/>
      <c r="P1285" s="87" t="s">
        <v>221</v>
      </c>
      <c r="Q1285" s="59"/>
      <c r="R1285" s="53" t="n">
        <f aca="false">YEAR(K1285)</f>
        <v>2016</v>
      </c>
      <c r="S1285" s="54" t="n">
        <f aca="false">IF($F1285="CO",SUMIFS($M:$M,$A:$A,$A1285)/COUNTIFS($A:$A,$A1285,$F:$F,"CO"),0)</f>
        <v>0</v>
      </c>
    </row>
    <row r="1286" customFormat="false" ht="38.25" hidden="false" customHeight="true" outlineLevel="0" collapsed="false">
      <c r="A1286" s="66" t="s">
        <v>4734</v>
      </c>
      <c r="B1286" s="64" t="n">
        <v>42466</v>
      </c>
      <c r="C1286" s="98" t="s">
        <v>4735</v>
      </c>
      <c r="D1286" s="53"/>
      <c r="E1286" s="53"/>
      <c r="F1286" s="67" t="s">
        <v>518</v>
      </c>
      <c r="G1286" s="53" t="s">
        <v>59</v>
      </c>
      <c r="H1286" s="53" t="s">
        <v>4736</v>
      </c>
      <c r="I1286" s="84" t="s">
        <v>188</v>
      </c>
      <c r="J1286" s="82" t="s">
        <v>4737</v>
      </c>
      <c r="K1286" s="64" t="n">
        <v>42656</v>
      </c>
      <c r="L1286" s="64" t="n">
        <v>44117</v>
      </c>
      <c r="M1286" s="65"/>
      <c r="N1286" s="67" t="s">
        <v>516</v>
      </c>
      <c r="O1286" s="59"/>
      <c r="P1286" s="53" t="s">
        <v>150</v>
      </c>
      <c r="Q1286" s="53" t="s">
        <v>2319</v>
      </c>
      <c r="R1286" s="53" t="n">
        <f aca="false">YEAR(K1286)</f>
        <v>2016</v>
      </c>
      <c r="S1286" s="54" t="n">
        <f aca="false">IF($F1286="CO",SUMIFS($M:$M,$A:$A,$A1286)/COUNTIFS($A:$A,$A1286,$F:$F,"CO"),0)</f>
        <v>0</v>
      </c>
    </row>
    <row r="1287" customFormat="false" ht="102" hidden="false" customHeight="false" outlineLevel="0" collapsed="false">
      <c r="A1287" s="56" t="s">
        <v>4738</v>
      </c>
      <c r="B1287" s="113" t="n">
        <v>43577</v>
      </c>
      <c r="C1287" s="114" t="s">
        <v>4735</v>
      </c>
      <c r="D1287" s="112"/>
      <c r="E1287" s="59"/>
      <c r="F1287" s="53" t="s">
        <v>24</v>
      </c>
      <c r="G1287" s="112" t="s">
        <v>59</v>
      </c>
      <c r="H1287" s="119" t="s">
        <v>4739</v>
      </c>
      <c r="I1287" s="119" t="s">
        <v>4740</v>
      </c>
      <c r="J1287" s="549" t="s">
        <v>4741</v>
      </c>
      <c r="K1287" s="64" t="n">
        <v>43725</v>
      </c>
      <c r="L1287" s="64" t="n">
        <v>44821</v>
      </c>
      <c r="M1287" s="65"/>
      <c r="N1287" s="92" t="s">
        <v>516</v>
      </c>
      <c r="O1287" s="115"/>
      <c r="P1287" s="92" t="s">
        <v>150</v>
      </c>
      <c r="Q1287" s="56" t="s">
        <v>2319</v>
      </c>
      <c r="R1287" s="53" t="n">
        <f aca="false">YEAR(K1287)</f>
        <v>2019</v>
      </c>
      <c r="S1287" s="54" t="n">
        <f aca="false">IF($F1287="CO",SUMIFS($M:$M,$A:$A,$A1287)/COUNTIFS($A:$A,$A1287,$F:$F,"CO"),0)</f>
        <v>0</v>
      </c>
    </row>
    <row r="1288" customFormat="false" ht="51" hidden="false" customHeight="false" outlineLevel="0" collapsed="false">
      <c r="A1288" s="56" t="s">
        <v>4742</v>
      </c>
      <c r="B1288" s="64" t="n">
        <v>43705</v>
      </c>
      <c r="C1288" s="86" t="s">
        <v>4743</v>
      </c>
      <c r="D1288" s="69" t="s">
        <v>4715</v>
      </c>
      <c r="E1288" s="59"/>
      <c r="F1288" s="66" t="s">
        <v>24</v>
      </c>
      <c r="G1288" s="69" t="s">
        <v>101</v>
      </c>
      <c r="H1288" s="69" t="s">
        <v>2294</v>
      </c>
      <c r="I1288" s="69" t="s">
        <v>27</v>
      </c>
      <c r="J1288" s="271" t="s">
        <v>1436</v>
      </c>
      <c r="K1288" s="64" t="n">
        <v>43719</v>
      </c>
      <c r="L1288" s="64" t="n">
        <v>45546</v>
      </c>
      <c r="M1288" s="65"/>
      <c r="N1288" s="112" t="s">
        <v>120</v>
      </c>
      <c r="O1288" s="59"/>
      <c r="P1288" s="69" t="s">
        <v>40</v>
      </c>
      <c r="Q1288" s="59"/>
      <c r="R1288" s="53" t="n">
        <f aca="false">YEAR(K1288)</f>
        <v>2019</v>
      </c>
      <c r="S1288" s="54" t="n">
        <f aca="false">IF($F1288="CO",SUMIFS($M:$M,$A:$A,$A1288)/COUNTIFS($A:$A,$A1288,$F:$F,"CO"),0)</f>
        <v>0</v>
      </c>
    </row>
    <row r="1289" customFormat="false" ht="76.5" hidden="false" customHeight="false" outlineLevel="0" collapsed="false">
      <c r="A1289" s="112" t="s">
        <v>4744</v>
      </c>
      <c r="B1289" s="385" t="n">
        <v>42641</v>
      </c>
      <c r="C1289" s="384" t="s">
        <v>4745</v>
      </c>
      <c r="D1289" s="119" t="s">
        <v>4715</v>
      </c>
      <c r="E1289" s="53"/>
      <c r="F1289" s="119" t="s">
        <v>24</v>
      </c>
      <c r="G1289" s="119" t="s">
        <v>25</v>
      </c>
      <c r="H1289" s="119" t="s">
        <v>4572</v>
      </c>
      <c r="I1289" s="119" t="s">
        <v>27</v>
      </c>
      <c r="J1289" s="271" t="s">
        <v>4746</v>
      </c>
      <c r="K1289" s="385" t="n">
        <v>42646</v>
      </c>
      <c r="L1289" s="385" t="n">
        <v>43376</v>
      </c>
      <c r="M1289" s="88"/>
      <c r="N1289" s="119" t="s">
        <v>4572</v>
      </c>
      <c r="O1289" s="104"/>
      <c r="P1289" s="119" t="s">
        <v>232</v>
      </c>
      <c r="Q1289" s="59"/>
      <c r="R1289" s="53" t="n">
        <f aca="false">YEAR(K1289)</f>
        <v>2016</v>
      </c>
      <c r="S1289" s="54" t="n">
        <f aca="false">IF($F1289="CO",SUMIFS($M:$M,$A:$A,$A1289)/COUNTIFS($A:$A,$A1289,$F:$F,"CO"),0)</f>
        <v>0</v>
      </c>
    </row>
    <row r="1290" customFormat="false" ht="38.25" hidden="false" customHeight="false" outlineLevel="0" collapsed="false">
      <c r="A1290" s="112" t="s">
        <v>4744</v>
      </c>
      <c r="B1290" s="385" t="n">
        <v>42641</v>
      </c>
      <c r="C1290" s="384" t="s">
        <v>4745</v>
      </c>
      <c r="D1290" s="119" t="s">
        <v>4715</v>
      </c>
      <c r="E1290" s="53"/>
      <c r="F1290" s="119" t="s">
        <v>518</v>
      </c>
      <c r="G1290" s="119" t="s">
        <v>25</v>
      </c>
      <c r="H1290" s="119" t="s">
        <v>4572</v>
      </c>
      <c r="I1290" s="119" t="s">
        <v>27</v>
      </c>
      <c r="J1290" s="271" t="s">
        <v>4747</v>
      </c>
      <c r="K1290" s="385" t="n">
        <v>43374</v>
      </c>
      <c r="L1290" s="385" t="n">
        <v>44107</v>
      </c>
      <c r="M1290" s="88"/>
      <c r="N1290" s="119" t="s">
        <v>4572</v>
      </c>
      <c r="O1290" s="104"/>
      <c r="P1290" s="119" t="s">
        <v>232</v>
      </c>
      <c r="Q1290" s="59"/>
      <c r="R1290" s="53" t="n">
        <v>2019</v>
      </c>
      <c r="S1290" s="93"/>
    </row>
    <row r="1291" customFormat="false" ht="51" hidden="false" customHeight="false" outlineLevel="0" collapsed="false">
      <c r="A1291" s="55" t="s">
        <v>4748</v>
      </c>
      <c r="B1291" s="64" t="n">
        <v>44169</v>
      </c>
      <c r="C1291" s="85" t="s">
        <v>4749</v>
      </c>
      <c r="D1291" s="56" t="s">
        <v>4715</v>
      </c>
      <c r="E1291" s="59"/>
      <c r="F1291" s="69" t="s">
        <v>24</v>
      </c>
      <c r="G1291" s="66" t="s">
        <v>4571</v>
      </c>
      <c r="H1291" s="69" t="s">
        <v>4572</v>
      </c>
      <c r="I1291" s="67" t="s">
        <v>27</v>
      </c>
      <c r="J1291" s="63" t="s">
        <v>4750</v>
      </c>
      <c r="K1291" s="64" t="n">
        <v>44305</v>
      </c>
      <c r="L1291" s="64" t="n">
        <v>45035</v>
      </c>
      <c r="M1291" s="65"/>
      <c r="N1291" s="69" t="s">
        <v>4572</v>
      </c>
      <c r="O1291" s="59"/>
      <c r="P1291" s="56" t="s">
        <v>40</v>
      </c>
      <c r="Q1291" s="59"/>
      <c r="R1291" s="59"/>
      <c r="S1291" s="59"/>
    </row>
    <row r="1292" customFormat="false" ht="89.25" hidden="false" customHeight="false" outlineLevel="0" collapsed="false">
      <c r="A1292" s="70" t="s">
        <v>4751</v>
      </c>
      <c r="B1292" s="71" t="n">
        <v>44039</v>
      </c>
      <c r="C1292" s="550" t="s">
        <v>4752</v>
      </c>
      <c r="D1292" s="66" t="s">
        <v>4753</v>
      </c>
      <c r="E1292" s="73"/>
      <c r="F1292" s="69" t="s">
        <v>24</v>
      </c>
      <c r="G1292" s="81" t="s">
        <v>549</v>
      </c>
      <c r="H1292" s="81" t="s">
        <v>4754</v>
      </c>
      <c r="I1292" s="81" t="s">
        <v>37</v>
      </c>
      <c r="J1292" s="139" t="s">
        <v>4755</v>
      </c>
      <c r="K1292" s="71" t="n">
        <v>44216</v>
      </c>
      <c r="L1292" s="71" t="n">
        <v>44946</v>
      </c>
      <c r="M1292" s="73"/>
      <c r="N1292" s="273" t="s">
        <v>4756</v>
      </c>
      <c r="O1292" s="73"/>
      <c r="P1292" s="69" t="s">
        <v>221</v>
      </c>
      <c r="Q1292" s="73"/>
      <c r="R1292" s="59"/>
      <c r="S1292" s="59"/>
    </row>
    <row r="1293" customFormat="false" ht="51" hidden="false" customHeight="false" outlineLevel="0" collapsed="false">
      <c r="A1293" s="69" t="s">
        <v>4757</v>
      </c>
      <c r="B1293" s="166" t="n">
        <v>42766</v>
      </c>
      <c r="C1293" s="86" t="s">
        <v>4758</v>
      </c>
      <c r="D1293" s="56" t="s">
        <v>4753</v>
      </c>
      <c r="E1293" s="56"/>
      <c r="F1293" s="84" t="s">
        <v>24</v>
      </c>
      <c r="G1293" s="56" t="s">
        <v>101</v>
      </c>
      <c r="H1293" s="87" t="s">
        <v>4759</v>
      </c>
      <c r="I1293" s="87" t="s">
        <v>4760</v>
      </c>
      <c r="J1293" s="83" t="s">
        <v>4761</v>
      </c>
      <c r="K1293" s="166" t="n">
        <v>42832</v>
      </c>
      <c r="L1293" s="166" t="n">
        <v>44658</v>
      </c>
      <c r="M1293" s="96"/>
      <c r="N1293" s="87" t="s">
        <v>4759</v>
      </c>
      <c r="O1293" s="56"/>
      <c r="P1293" s="56" t="s">
        <v>2222</v>
      </c>
      <c r="Q1293" s="56"/>
      <c r="R1293" s="59"/>
      <c r="S1293" s="59"/>
    </row>
    <row r="1294" customFormat="false" ht="38.25" hidden="false" customHeight="false" outlineLevel="0" collapsed="false">
      <c r="A1294" s="56" t="s">
        <v>4762</v>
      </c>
      <c r="B1294" s="64" t="n">
        <v>43151</v>
      </c>
      <c r="C1294" s="85" t="s">
        <v>4758</v>
      </c>
      <c r="D1294" s="56" t="s">
        <v>4753</v>
      </c>
      <c r="E1294" s="53"/>
      <c r="F1294" s="53" t="s">
        <v>24</v>
      </c>
      <c r="G1294" s="56" t="s">
        <v>101</v>
      </c>
      <c r="H1294" s="53" t="s">
        <v>2430</v>
      </c>
      <c r="I1294" s="56" t="s">
        <v>84</v>
      </c>
      <c r="J1294" s="90" t="s">
        <v>4763</v>
      </c>
      <c r="K1294" s="64" t="n">
        <v>43222</v>
      </c>
      <c r="L1294" s="64" t="n">
        <v>45048</v>
      </c>
      <c r="M1294" s="88"/>
      <c r="N1294" s="56" t="s">
        <v>47</v>
      </c>
      <c r="O1294" s="59"/>
      <c r="P1294" s="56" t="s">
        <v>69</v>
      </c>
      <c r="Q1294" s="59"/>
      <c r="R1294" s="149"/>
      <c r="S1294" s="149"/>
    </row>
    <row r="1295" customFormat="false" ht="76.5" hidden="false" customHeight="false" outlineLevel="0" collapsed="false">
      <c r="A1295" s="56" t="s">
        <v>4764</v>
      </c>
      <c r="B1295" s="113" t="n">
        <v>43714</v>
      </c>
      <c r="C1295" s="114" t="s">
        <v>4765</v>
      </c>
      <c r="D1295" s="112" t="s">
        <v>4753</v>
      </c>
      <c r="E1295" s="59"/>
      <c r="F1295" s="112" t="s">
        <v>24</v>
      </c>
      <c r="G1295" s="112" t="s">
        <v>35</v>
      </c>
      <c r="H1295" s="112" t="s">
        <v>441</v>
      </c>
      <c r="I1295" s="112" t="s">
        <v>27</v>
      </c>
      <c r="J1295" s="271" t="s">
        <v>4766</v>
      </c>
      <c r="K1295" s="113" t="n">
        <v>43739</v>
      </c>
      <c r="L1295" s="113" t="n">
        <v>45566</v>
      </c>
      <c r="M1295" s="225"/>
      <c r="N1295" s="112" t="s">
        <v>120</v>
      </c>
      <c r="O1295" s="115"/>
      <c r="P1295" s="112" t="s">
        <v>69</v>
      </c>
      <c r="Q1295" s="112"/>
      <c r="R1295" s="53"/>
      <c r="S1295" s="54" t="n">
        <f aca="false">IF($F1295="CO",SUMIFS($M:$M,$A:$A,$A1295)/COUNTIFS($A:$A,$A1295,$F:$F,"CO"),0)</f>
        <v>0</v>
      </c>
    </row>
    <row r="1296" customFormat="false" ht="51" hidden="false" customHeight="false" outlineLevel="0" collapsed="false">
      <c r="A1296" s="66" t="s">
        <v>4767</v>
      </c>
      <c r="B1296" s="64" t="n">
        <v>42611</v>
      </c>
      <c r="C1296" s="83" t="s">
        <v>4768</v>
      </c>
      <c r="D1296" s="53" t="s">
        <v>4753</v>
      </c>
      <c r="E1296" s="53"/>
      <c r="F1296" s="67" t="s">
        <v>24</v>
      </c>
      <c r="G1296" s="53" t="s">
        <v>629</v>
      </c>
      <c r="H1296" s="84" t="s">
        <v>4085</v>
      </c>
      <c r="I1296" s="67" t="s">
        <v>27</v>
      </c>
      <c r="J1296" s="79" t="s">
        <v>4769</v>
      </c>
      <c r="K1296" s="64" t="n">
        <v>42621</v>
      </c>
      <c r="L1296" s="64" t="n">
        <v>44447</v>
      </c>
      <c r="M1296" s="88"/>
      <c r="N1296" s="67" t="s">
        <v>47</v>
      </c>
      <c r="O1296" s="59"/>
      <c r="P1296" s="84" t="s">
        <v>221</v>
      </c>
      <c r="Q1296" s="59"/>
      <c r="R1296" s="59"/>
      <c r="S1296" s="59"/>
    </row>
    <row r="1297" customFormat="false" ht="38.25" hidden="false" customHeight="false" outlineLevel="0" collapsed="false">
      <c r="A1297" s="179" t="s">
        <v>4770</v>
      </c>
      <c r="B1297" s="250" t="n">
        <v>43994</v>
      </c>
      <c r="C1297" s="413" t="s">
        <v>4771</v>
      </c>
      <c r="D1297" s="170" t="s">
        <v>4772</v>
      </c>
      <c r="E1297" s="256"/>
      <c r="F1297" s="170" t="s">
        <v>24</v>
      </c>
      <c r="G1297" s="170" t="s">
        <v>35</v>
      </c>
      <c r="H1297" s="399" t="s">
        <v>4773</v>
      </c>
      <c r="I1297" s="170" t="s">
        <v>27</v>
      </c>
      <c r="J1297" s="459" t="s">
        <v>4774</v>
      </c>
      <c r="K1297" s="250" t="n">
        <v>44096</v>
      </c>
      <c r="L1297" s="250" t="n">
        <v>45922</v>
      </c>
      <c r="M1297" s="358"/>
      <c r="N1297" s="255" t="s">
        <v>47</v>
      </c>
      <c r="O1297" s="256"/>
      <c r="P1297" s="170" t="s">
        <v>55</v>
      </c>
      <c r="Q1297" s="256"/>
      <c r="R1297" s="252" t="n">
        <f aca="false">YEAR(K1297)</f>
        <v>2020</v>
      </c>
      <c r="S1297" s="530" t="n">
        <f aca="false">IF($F1297="CO",SUMIFS($M:$M,$A:$A,$A1297)/COUNTIFS($A:$A,$A1297,$F:$F,"CO"),0)</f>
        <v>0</v>
      </c>
    </row>
    <row r="1298" customFormat="false" ht="38.25" hidden="false" customHeight="false" outlineLevel="0" collapsed="false">
      <c r="A1298" s="56" t="s">
        <v>4775</v>
      </c>
      <c r="B1298" s="64" t="n">
        <v>43194</v>
      </c>
      <c r="C1298" s="85" t="s">
        <v>4776</v>
      </c>
      <c r="D1298" s="56" t="s">
        <v>4753</v>
      </c>
      <c r="E1298" s="53"/>
      <c r="F1298" s="53" t="s">
        <v>24</v>
      </c>
      <c r="G1298" s="56" t="s">
        <v>35</v>
      </c>
      <c r="H1298" s="56" t="s">
        <v>240</v>
      </c>
      <c r="I1298" s="56" t="s">
        <v>84</v>
      </c>
      <c r="J1298" s="90" t="s">
        <v>4777</v>
      </c>
      <c r="K1298" s="64" t="n">
        <v>43216</v>
      </c>
      <c r="L1298" s="64" t="n">
        <v>45042</v>
      </c>
      <c r="M1298" s="88"/>
      <c r="N1298" s="56" t="s">
        <v>47</v>
      </c>
      <c r="O1298" s="59"/>
      <c r="P1298" s="56" t="s">
        <v>221</v>
      </c>
      <c r="Q1298" s="59"/>
      <c r="R1298" s="53" t="n">
        <f aca="false">YEAR(K1298)</f>
        <v>2018</v>
      </c>
      <c r="S1298" s="54" t="n">
        <f aca="false">IF($F1298="CO",SUMIFS($M:$M,$A:$A,$A1298)/COUNTIFS($A:$A,$A1298,$F:$F,"CO"),0)</f>
        <v>0</v>
      </c>
    </row>
    <row r="1299" customFormat="false" ht="204" hidden="false" customHeight="false" outlineLevel="0" collapsed="false">
      <c r="A1299" s="112" t="s">
        <v>4778</v>
      </c>
      <c r="B1299" s="113" t="n">
        <v>43608</v>
      </c>
      <c r="C1299" s="384" t="s">
        <v>4779</v>
      </c>
      <c r="D1299" s="53"/>
      <c r="E1299" s="59"/>
      <c r="F1299" s="92" t="s">
        <v>24</v>
      </c>
      <c r="G1299" s="112" t="s">
        <v>66</v>
      </c>
      <c r="H1299" s="119" t="s">
        <v>4667</v>
      </c>
      <c r="I1299" s="119" t="s">
        <v>4780</v>
      </c>
      <c r="J1299" s="104" t="s">
        <v>4781</v>
      </c>
      <c r="K1299" s="113" t="n">
        <v>43782</v>
      </c>
      <c r="L1299" s="113" t="n">
        <v>45243</v>
      </c>
      <c r="M1299" s="225"/>
      <c r="N1299" s="112" t="s">
        <v>4782</v>
      </c>
      <c r="O1299" s="59"/>
      <c r="P1299" s="53" t="s">
        <v>150</v>
      </c>
      <c r="Q1299" s="53" t="s">
        <v>2319</v>
      </c>
      <c r="R1299" s="53" t="n">
        <f aca="false">YEAR(K1299)</f>
        <v>2019</v>
      </c>
      <c r="S1299" s="54" t="n">
        <f aca="false">IF($F1299="CO",SUMIFS($M:$M,$A:$A,$A1299)/COUNTIFS($A:$A,$A1299,$F:$F,"CO"),0)</f>
        <v>0</v>
      </c>
    </row>
    <row r="1300" customFormat="false" ht="76.5" hidden="false" customHeight="false" outlineLevel="0" collapsed="false">
      <c r="A1300" s="92" t="s">
        <v>4783</v>
      </c>
      <c r="B1300" s="64" t="n">
        <v>43423</v>
      </c>
      <c r="C1300" s="85" t="s">
        <v>4784</v>
      </c>
      <c r="D1300" s="59"/>
      <c r="E1300" s="53"/>
      <c r="F1300" s="56" t="s">
        <v>24</v>
      </c>
      <c r="G1300" s="56" t="s">
        <v>101</v>
      </c>
      <c r="H1300" s="56" t="s">
        <v>421</v>
      </c>
      <c r="I1300" s="87" t="s">
        <v>90</v>
      </c>
      <c r="J1300" s="63" t="s">
        <v>148</v>
      </c>
      <c r="K1300" s="64" t="n">
        <v>43808</v>
      </c>
      <c r="L1300" s="64" t="n">
        <v>45635</v>
      </c>
      <c r="M1300" s="88"/>
      <c r="N1300" s="87" t="s">
        <v>4785</v>
      </c>
      <c r="O1300" s="59"/>
      <c r="P1300" s="56" t="s">
        <v>150</v>
      </c>
      <c r="Q1300" s="53" t="s">
        <v>4535</v>
      </c>
      <c r="R1300" s="66" t="n">
        <f aca="false">YEAR(K1300)</f>
        <v>2019</v>
      </c>
      <c r="S1300" s="124" t="n">
        <f aca="false">IF($F1300="CO",SUMIFS($M:$M,$A:$A,$A1300)/COUNTIFS($A:$A,$A1300,$F:$F,"CO"),0)</f>
        <v>0</v>
      </c>
    </row>
    <row r="1301" customFormat="false" ht="51" hidden="false" customHeight="false" outlineLevel="0" collapsed="false">
      <c r="A1301" s="92" t="s">
        <v>4783</v>
      </c>
      <c r="B1301" s="64" t="n">
        <v>43423</v>
      </c>
      <c r="C1301" s="85" t="s">
        <v>4784</v>
      </c>
      <c r="D1301" s="59"/>
      <c r="E1301" s="53"/>
      <c r="F1301" s="56" t="s">
        <v>2802</v>
      </c>
      <c r="G1301" s="56" t="s">
        <v>101</v>
      </c>
      <c r="H1301" s="56" t="s">
        <v>421</v>
      </c>
      <c r="I1301" s="87" t="s">
        <v>90</v>
      </c>
      <c r="J1301" s="63" t="s">
        <v>4786</v>
      </c>
      <c r="K1301" s="64" t="n">
        <v>43852</v>
      </c>
      <c r="L1301" s="64" t="n">
        <v>45635</v>
      </c>
      <c r="M1301" s="88"/>
      <c r="N1301" s="87" t="s">
        <v>4785</v>
      </c>
      <c r="O1301" s="59"/>
      <c r="P1301" s="56" t="s">
        <v>150</v>
      </c>
      <c r="Q1301" s="53" t="s">
        <v>4535</v>
      </c>
      <c r="R1301" s="53" t="n">
        <f aca="false">YEAR(K1301)</f>
        <v>2020</v>
      </c>
      <c r="S1301" s="54" t="n">
        <f aca="false">IF($F1301="CO",SUMIFS($M:$M,$A:$A,$A1301)/COUNTIFS($A:$A,$A1301,$F:$F,"CO"),0)</f>
        <v>0</v>
      </c>
    </row>
    <row r="1302" customFormat="false" ht="114.75" hidden="false" customHeight="false" outlineLevel="0" collapsed="false">
      <c r="A1302" s="56" t="s">
        <v>4787</v>
      </c>
      <c r="B1302" s="64" t="n">
        <v>43608</v>
      </c>
      <c r="C1302" s="86" t="s">
        <v>4788</v>
      </c>
      <c r="D1302" s="59"/>
      <c r="E1302" s="59"/>
      <c r="F1302" s="66" t="s">
        <v>24</v>
      </c>
      <c r="G1302" s="66" t="s">
        <v>73</v>
      </c>
      <c r="H1302" s="67" t="s">
        <v>4385</v>
      </c>
      <c r="I1302" s="87" t="s">
        <v>188</v>
      </c>
      <c r="J1302" s="90" t="s">
        <v>4789</v>
      </c>
      <c r="K1302" s="64" t="n">
        <v>43852</v>
      </c>
      <c r="L1302" s="64" t="n">
        <v>45679</v>
      </c>
      <c r="M1302" s="65"/>
      <c r="N1302" s="69" t="s">
        <v>4790</v>
      </c>
      <c r="O1302" s="59"/>
      <c r="P1302" s="69" t="s">
        <v>150</v>
      </c>
      <c r="Q1302" s="53" t="s">
        <v>1574</v>
      </c>
      <c r="R1302" s="53" t="n">
        <f aca="false">YEAR(K1302)</f>
        <v>2020</v>
      </c>
      <c r="S1302" s="54" t="n">
        <f aca="false">IF($F1302="CO",SUMIFS($M:$M,$A:$A,$A1302)/COUNTIFS($A:$A,$A1302,$F:$F,"CO"),0)</f>
        <v>0</v>
      </c>
    </row>
    <row r="1303" customFormat="false" ht="38.25" hidden="false" customHeight="true" outlineLevel="0" collapsed="false">
      <c r="A1303" s="49" t="s">
        <v>4791</v>
      </c>
      <c r="B1303" s="390" t="s">
        <v>4792</v>
      </c>
      <c r="C1303" s="189" t="s">
        <v>4793</v>
      </c>
      <c r="D1303" s="48"/>
      <c r="E1303" s="48"/>
      <c r="F1303" s="45" t="s">
        <v>24</v>
      </c>
      <c r="G1303" s="49" t="s">
        <v>4794</v>
      </c>
      <c r="H1303" s="188" t="s">
        <v>4795</v>
      </c>
      <c r="I1303" s="49" t="s">
        <v>188</v>
      </c>
      <c r="J1303" s="189" t="s">
        <v>4796</v>
      </c>
      <c r="K1303" s="188" t="n">
        <v>37047</v>
      </c>
      <c r="L1303" s="188" t="n">
        <v>42526</v>
      </c>
      <c r="M1303" s="147"/>
      <c r="N1303" s="49" t="s">
        <v>4797</v>
      </c>
      <c r="O1303" s="52"/>
      <c r="P1303" s="49" t="s">
        <v>150</v>
      </c>
      <c r="Q1303" s="49" t="s">
        <v>2319</v>
      </c>
      <c r="R1303" s="59"/>
      <c r="S1303" s="59"/>
    </row>
    <row r="1304" customFormat="false" ht="63.75" hidden="false" customHeight="false" outlineLevel="0" collapsed="false">
      <c r="A1304" s="49" t="s">
        <v>4791</v>
      </c>
      <c r="B1304" s="390" t="s">
        <v>4792</v>
      </c>
      <c r="C1304" s="313" t="s">
        <v>4793</v>
      </c>
      <c r="D1304" s="48"/>
      <c r="E1304" s="48"/>
      <c r="F1304" s="45" t="s">
        <v>518</v>
      </c>
      <c r="G1304" s="49" t="s">
        <v>4794</v>
      </c>
      <c r="H1304" s="188" t="s">
        <v>4798</v>
      </c>
      <c r="I1304" s="49" t="s">
        <v>188</v>
      </c>
      <c r="J1304" s="189" t="s">
        <v>4799</v>
      </c>
      <c r="K1304" s="188" t="n">
        <v>41582</v>
      </c>
      <c r="L1304" s="188" t="n">
        <v>43773</v>
      </c>
      <c r="M1304" s="147"/>
      <c r="N1304" s="49" t="s">
        <v>4797</v>
      </c>
      <c r="O1304" s="52"/>
      <c r="P1304" s="49" t="s">
        <v>150</v>
      </c>
      <c r="Q1304" s="49" t="s">
        <v>2319</v>
      </c>
      <c r="R1304" s="59"/>
      <c r="S1304" s="59"/>
    </row>
    <row r="1305" customFormat="false" ht="89.25" hidden="false" customHeight="false" outlineLevel="0" collapsed="false">
      <c r="A1305" s="56" t="s">
        <v>4800</v>
      </c>
      <c r="B1305" s="64" t="n">
        <v>43326</v>
      </c>
      <c r="C1305" s="85" t="s">
        <v>4801</v>
      </c>
      <c r="D1305" s="59"/>
      <c r="E1305" s="53"/>
      <c r="F1305" s="56" t="s">
        <v>24</v>
      </c>
      <c r="G1305" s="53" t="s">
        <v>35</v>
      </c>
      <c r="H1305" s="53" t="s">
        <v>4802</v>
      </c>
      <c r="I1305" s="93" t="s">
        <v>147</v>
      </c>
      <c r="J1305" s="83" t="s">
        <v>2827</v>
      </c>
      <c r="K1305" s="64" t="n">
        <v>43377</v>
      </c>
      <c r="L1305" s="64" t="n">
        <v>44838</v>
      </c>
      <c r="M1305" s="88"/>
      <c r="N1305" s="56" t="s">
        <v>4803</v>
      </c>
      <c r="O1305" s="59"/>
      <c r="P1305" s="53" t="s">
        <v>150</v>
      </c>
      <c r="Q1305" s="59"/>
      <c r="R1305" s="66" t="n">
        <f aca="false">YEAR(K1305)</f>
        <v>2018</v>
      </c>
      <c r="S1305" s="54" t="n">
        <f aca="false">IF($F1305="CO",SUMIFS($M:$M,$A:$A,$A1305)/COUNTIFS($A:$A,$A1305,$F:$F,"CO"),0)</f>
        <v>0</v>
      </c>
    </row>
    <row r="1306" customFormat="false" ht="38.25" hidden="false" customHeight="false" outlineLevel="0" collapsed="false">
      <c r="A1306" s="69" t="s">
        <v>4804</v>
      </c>
      <c r="B1306" s="64" t="n">
        <v>42983</v>
      </c>
      <c r="C1306" s="86" t="s">
        <v>4805</v>
      </c>
      <c r="D1306" s="59"/>
      <c r="E1306" s="59"/>
      <c r="F1306" s="69" t="s">
        <v>24</v>
      </c>
      <c r="G1306" s="56" t="s">
        <v>363</v>
      </c>
      <c r="H1306" s="56" t="s">
        <v>833</v>
      </c>
      <c r="I1306" s="56" t="s">
        <v>147</v>
      </c>
      <c r="J1306" s="79" t="s">
        <v>148</v>
      </c>
      <c r="K1306" s="64" t="n">
        <v>42990</v>
      </c>
      <c r="L1306" s="64" t="n">
        <v>44816</v>
      </c>
      <c r="M1306" s="65"/>
      <c r="N1306" s="67" t="s">
        <v>833</v>
      </c>
      <c r="O1306" s="59"/>
      <c r="P1306" s="69" t="s">
        <v>150</v>
      </c>
      <c r="Q1306" s="56" t="s">
        <v>4806</v>
      </c>
      <c r="R1306" s="53" t="n">
        <v>2018</v>
      </c>
      <c r="S1306" s="54" t="n">
        <f aca="false">IF($F1306="CO",SUMIFS($M:$M,$A:$A,$A1306)/COUNTIFS($A:$A,$A1306,$F:$F,"CO"),0)</f>
        <v>0</v>
      </c>
    </row>
    <row r="1307" customFormat="false" ht="51" hidden="false" customHeight="false" outlineLevel="0" collapsed="false">
      <c r="A1307" s="69" t="s">
        <v>4804</v>
      </c>
      <c r="B1307" s="64" t="n">
        <v>42983</v>
      </c>
      <c r="C1307" s="86" t="s">
        <v>4805</v>
      </c>
      <c r="D1307" s="59"/>
      <c r="E1307" s="59"/>
      <c r="F1307" s="69" t="s">
        <v>518</v>
      </c>
      <c r="G1307" s="56" t="s">
        <v>363</v>
      </c>
      <c r="H1307" s="56" t="s">
        <v>833</v>
      </c>
      <c r="I1307" s="87" t="s">
        <v>147</v>
      </c>
      <c r="J1307" s="79" t="s">
        <v>4807</v>
      </c>
      <c r="K1307" s="64" t="n">
        <v>43453</v>
      </c>
      <c r="L1307" s="64" t="n">
        <v>44816</v>
      </c>
      <c r="M1307" s="65"/>
      <c r="N1307" s="67" t="s">
        <v>4808</v>
      </c>
      <c r="O1307" s="59"/>
      <c r="P1307" s="69" t="s">
        <v>150</v>
      </c>
      <c r="Q1307" s="56" t="s">
        <v>4806</v>
      </c>
      <c r="R1307" s="59"/>
      <c r="S1307" s="59"/>
    </row>
    <row r="1308" customFormat="false" ht="38.25" hidden="false" customHeight="false" outlineLevel="0" collapsed="false">
      <c r="A1308" s="56" t="s">
        <v>4809</v>
      </c>
      <c r="B1308" s="64" t="n">
        <v>42340</v>
      </c>
      <c r="C1308" s="85" t="s">
        <v>4810</v>
      </c>
      <c r="D1308" s="53"/>
      <c r="E1308" s="53"/>
      <c r="F1308" s="67" t="s">
        <v>24</v>
      </c>
      <c r="G1308" s="56" t="s">
        <v>101</v>
      </c>
      <c r="H1308" s="87" t="s">
        <v>4811</v>
      </c>
      <c r="I1308" s="87" t="s">
        <v>188</v>
      </c>
      <c r="J1308" s="94" t="s">
        <v>148</v>
      </c>
      <c r="K1308" s="64" t="n">
        <v>42500</v>
      </c>
      <c r="L1308" s="64" t="n">
        <v>44326</v>
      </c>
      <c r="M1308" s="88"/>
      <c r="N1308" s="87" t="s">
        <v>4812</v>
      </c>
      <c r="O1308" s="53"/>
      <c r="P1308" s="87" t="s">
        <v>150</v>
      </c>
      <c r="Q1308" s="56" t="s">
        <v>1105</v>
      </c>
      <c r="R1308" s="53" t="n">
        <f aca="false">YEAR(K1308)</f>
        <v>2016</v>
      </c>
      <c r="S1308" s="54" t="n">
        <f aca="false">IF($F1308="CO",SUMIFS($M:$M,$A:$A,$A1308)/COUNTIFS($A:$A,$A1308,$F:$F,"CO"),0)</f>
        <v>0</v>
      </c>
    </row>
    <row r="1309" customFormat="false" ht="114.75" hidden="false" customHeight="false" outlineLevel="0" collapsed="false">
      <c r="A1309" s="55" t="s">
        <v>4437</v>
      </c>
      <c r="B1309" s="64" t="n">
        <v>44082</v>
      </c>
      <c r="C1309" s="85" t="s">
        <v>4813</v>
      </c>
      <c r="D1309" s="56" t="s">
        <v>2299</v>
      </c>
      <c r="E1309" s="59"/>
      <c r="F1309" s="60" t="s">
        <v>24</v>
      </c>
      <c r="G1309" s="60" t="s">
        <v>1151</v>
      </c>
      <c r="H1309" s="69" t="s">
        <v>4814</v>
      </c>
      <c r="I1309" s="62" t="s">
        <v>37</v>
      </c>
      <c r="J1309" s="63" t="s">
        <v>4443</v>
      </c>
      <c r="K1309" s="64" t="n">
        <v>44313</v>
      </c>
      <c r="L1309" s="64" t="n">
        <v>45409</v>
      </c>
      <c r="M1309" s="65"/>
      <c r="N1309" s="61" t="s">
        <v>4442</v>
      </c>
      <c r="O1309" s="59"/>
      <c r="P1309" s="60" t="s">
        <v>221</v>
      </c>
      <c r="Q1309" s="59"/>
      <c r="R1309" s="59"/>
      <c r="S1309" s="59"/>
    </row>
    <row r="1310" customFormat="false" ht="89.25" hidden="false" customHeight="false" outlineLevel="0" collapsed="false">
      <c r="A1310" s="67" t="s">
        <v>4815</v>
      </c>
      <c r="B1310" s="64" t="n">
        <v>42290</v>
      </c>
      <c r="C1310" s="98" t="s">
        <v>4816</v>
      </c>
      <c r="D1310" s="93"/>
      <c r="E1310" s="93"/>
      <c r="F1310" s="67" t="s">
        <v>24</v>
      </c>
      <c r="G1310" s="81" t="s">
        <v>363</v>
      </c>
      <c r="H1310" s="67" t="s">
        <v>833</v>
      </c>
      <c r="I1310" s="67" t="s">
        <v>188</v>
      </c>
      <c r="J1310" s="83" t="s">
        <v>4303</v>
      </c>
      <c r="K1310" s="64" t="n">
        <v>42324</v>
      </c>
      <c r="L1310" s="64" t="n">
        <v>44151</v>
      </c>
      <c r="M1310" s="65"/>
      <c r="N1310" s="67" t="s">
        <v>833</v>
      </c>
      <c r="O1310" s="93"/>
      <c r="P1310" s="81" t="s">
        <v>150</v>
      </c>
      <c r="Q1310" s="53" t="s">
        <v>2890</v>
      </c>
      <c r="R1310" s="53" t="n">
        <f aca="false">YEAR(K1310)</f>
        <v>2015</v>
      </c>
      <c r="S1310" s="54" t="n">
        <f aca="false">IF($F1310="CO",SUMIFS($M:$M,$A:$A,$A1310)/COUNTIFS($A:$A,$A1310,$F:$F,"CO"),0)</f>
        <v>0</v>
      </c>
    </row>
    <row r="1311" customFormat="false" ht="63.75" hidden="false" customHeight="false" outlineLevel="0" collapsed="false">
      <c r="A1311" s="69" t="s">
        <v>4815</v>
      </c>
      <c r="B1311" s="64" t="n">
        <v>42290</v>
      </c>
      <c r="C1311" s="86" t="s">
        <v>4817</v>
      </c>
      <c r="D1311" s="53"/>
      <c r="E1311" s="53"/>
      <c r="F1311" s="56" t="s">
        <v>518</v>
      </c>
      <c r="G1311" s="56" t="s">
        <v>363</v>
      </c>
      <c r="H1311" s="56" t="s">
        <v>833</v>
      </c>
      <c r="I1311" s="84" t="s">
        <v>188</v>
      </c>
      <c r="J1311" s="83" t="s">
        <v>4818</v>
      </c>
      <c r="K1311" s="64" t="n">
        <v>42887</v>
      </c>
      <c r="L1311" s="64" t="n">
        <v>44151</v>
      </c>
      <c r="M1311" s="65"/>
      <c r="N1311" s="56" t="s">
        <v>833</v>
      </c>
      <c r="O1311" s="53"/>
      <c r="P1311" s="56" t="s">
        <v>150</v>
      </c>
      <c r="Q1311" s="56" t="s">
        <v>2890</v>
      </c>
      <c r="R1311" s="53" t="n">
        <f aca="false">YEAR(K1311)</f>
        <v>2017</v>
      </c>
      <c r="S1311" s="54" t="n">
        <f aca="false">IF($F1311="CO",SUMIFS($M:$M,$A:$A,$A1311)/COUNTIFS($A:$A,$A1311,$F:$F,"CO"),0)</f>
        <v>0</v>
      </c>
    </row>
    <row r="1312" customFormat="false" ht="89.25" hidden="false" customHeight="false" outlineLevel="0" collapsed="false">
      <c r="A1312" s="67" t="s">
        <v>4819</v>
      </c>
      <c r="B1312" s="91" t="n">
        <v>41661</v>
      </c>
      <c r="C1312" s="218" t="s">
        <v>4820</v>
      </c>
      <c r="D1312" s="91"/>
      <c r="E1312" s="81"/>
      <c r="F1312" s="84" t="s">
        <v>24</v>
      </c>
      <c r="G1312" s="84" t="s">
        <v>589</v>
      </c>
      <c r="H1312" s="87" t="s">
        <v>833</v>
      </c>
      <c r="I1312" s="84" t="s">
        <v>188</v>
      </c>
      <c r="J1312" s="94" t="s">
        <v>4821</v>
      </c>
      <c r="K1312" s="548" t="n">
        <v>33948</v>
      </c>
      <c r="L1312" s="67" t="s">
        <v>943</v>
      </c>
      <c r="M1312" s="219"/>
      <c r="N1312" s="67" t="s">
        <v>833</v>
      </c>
      <c r="O1312" s="220"/>
      <c r="P1312" s="81" t="s">
        <v>150</v>
      </c>
      <c r="Q1312" s="67" t="s">
        <v>2890</v>
      </c>
      <c r="R1312" s="53" t="n">
        <f aca="false">YEAR(K1312)</f>
        <v>1992</v>
      </c>
      <c r="S1312" s="54" t="n">
        <f aca="false">IF($F1312="CO",SUMIFS($M:$M,$A:$A,$A1312)/COUNTIFS($A:$A,$A1312,$F:$F,"CO"),0)</f>
        <v>0</v>
      </c>
    </row>
    <row r="1313" customFormat="false" ht="51" hidden="false" customHeight="false" outlineLevel="0" collapsed="false">
      <c r="A1313" s="55" t="s">
        <v>4822</v>
      </c>
      <c r="B1313" s="64" t="n">
        <v>43700</v>
      </c>
      <c r="C1313" s="86" t="s">
        <v>4823</v>
      </c>
      <c r="D1313" s="69" t="s">
        <v>4824</v>
      </c>
      <c r="E1313" s="59"/>
      <c r="F1313" s="69" t="s">
        <v>24</v>
      </c>
      <c r="G1313" s="81" t="s">
        <v>59</v>
      </c>
      <c r="H1313" s="81" t="s">
        <v>4577</v>
      </c>
      <c r="I1313" s="67" t="s">
        <v>37</v>
      </c>
      <c r="J1313" s="111" t="s">
        <v>4825</v>
      </c>
      <c r="K1313" s="64" t="n">
        <v>43990</v>
      </c>
      <c r="L1313" s="64" t="n">
        <v>45451</v>
      </c>
      <c r="M1313" s="65"/>
      <c r="N1313" s="69" t="s">
        <v>4826</v>
      </c>
      <c r="O1313" s="59"/>
      <c r="P1313" s="69" t="s">
        <v>40</v>
      </c>
      <c r="Q1313" s="59"/>
      <c r="R1313" s="59"/>
      <c r="S1313" s="59"/>
    </row>
    <row r="1314" customFormat="false" ht="38.25" hidden="false" customHeight="false" outlineLevel="0" collapsed="false">
      <c r="A1314" s="69" t="s">
        <v>4827</v>
      </c>
      <c r="B1314" s="64" t="n">
        <v>42837</v>
      </c>
      <c r="C1314" s="98" t="s">
        <v>4828</v>
      </c>
      <c r="D1314" s="53" t="s">
        <v>4829</v>
      </c>
      <c r="E1314" s="53"/>
      <c r="F1314" s="56" t="s">
        <v>24</v>
      </c>
      <c r="G1314" s="53" t="s">
        <v>51</v>
      </c>
      <c r="H1314" s="53" t="s">
        <v>4830</v>
      </c>
      <c r="I1314" s="53" t="s">
        <v>4831</v>
      </c>
      <c r="J1314" s="84" t="s">
        <v>4832</v>
      </c>
      <c r="K1314" s="64" t="n">
        <v>42884</v>
      </c>
      <c r="L1314" s="64" t="n">
        <v>44710</v>
      </c>
      <c r="M1314" s="65"/>
      <c r="N1314" s="84" t="s">
        <v>4833</v>
      </c>
      <c r="O1314" s="53"/>
      <c r="P1314" s="53" t="s">
        <v>1830</v>
      </c>
      <c r="Q1314" s="53"/>
      <c r="R1314" s="301"/>
      <c r="S1314" s="301"/>
    </row>
    <row r="1315" customFormat="false" ht="51" hidden="false" customHeight="false" outlineLevel="0" collapsed="false">
      <c r="A1315" s="69" t="s">
        <v>4834</v>
      </c>
      <c r="B1315" s="71" t="n">
        <v>43024</v>
      </c>
      <c r="C1315" s="182" t="s">
        <v>4835</v>
      </c>
      <c r="D1315" s="69" t="s">
        <v>4836</v>
      </c>
      <c r="E1315" s="66"/>
      <c r="F1315" s="69" t="s">
        <v>24</v>
      </c>
      <c r="G1315" s="69" t="s">
        <v>35</v>
      </c>
      <c r="H1315" s="67" t="s">
        <v>441</v>
      </c>
      <c r="I1315" s="69" t="s">
        <v>84</v>
      </c>
      <c r="J1315" s="206" t="s">
        <v>4837</v>
      </c>
      <c r="K1315" s="71" t="n">
        <v>43066</v>
      </c>
      <c r="L1315" s="71" t="n">
        <v>44892</v>
      </c>
      <c r="M1315" s="140"/>
      <c r="N1315" s="67" t="s">
        <v>333</v>
      </c>
      <c r="O1315" s="73"/>
      <c r="P1315" s="69" t="s">
        <v>55</v>
      </c>
      <c r="Q1315" s="73"/>
      <c r="R1315" s="53" t="n">
        <f aca="false">YEAR(K1315)</f>
        <v>2017</v>
      </c>
      <c r="S1315" s="54" t="n">
        <f aca="false">IF($F1315="CO",SUMIFS($M:$M,$A:$A,$A1315)/COUNTIFS($A:$A,$A1315,$F:$F,"CO"),0)</f>
        <v>0</v>
      </c>
    </row>
    <row r="1316" customFormat="false" ht="51" hidden="false" customHeight="false" outlineLevel="0" collapsed="false">
      <c r="A1316" s="100" t="s">
        <v>4838</v>
      </c>
      <c r="B1316" s="64" t="n">
        <v>42775</v>
      </c>
      <c r="C1316" s="98" t="s">
        <v>4839</v>
      </c>
      <c r="D1316" s="66" t="s">
        <v>4840</v>
      </c>
      <c r="E1316" s="59"/>
      <c r="F1316" s="67" t="s">
        <v>24</v>
      </c>
      <c r="G1316" s="81" t="s">
        <v>35</v>
      </c>
      <c r="H1316" s="95" t="s">
        <v>4841</v>
      </c>
      <c r="I1316" s="67" t="s">
        <v>27</v>
      </c>
      <c r="J1316" s="79" t="s">
        <v>4842</v>
      </c>
      <c r="K1316" s="64" t="n">
        <v>42712</v>
      </c>
      <c r="L1316" s="64" t="n">
        <v>44538</v>
      </c>
      <c r="M1316" s="65"/>
      <c r="N1316" s="67" t="s">
        <v>47</v>
      </c>
      <c r="O1316" s="59"/>
      <c r="P1316" s="81" t="s">
        <v>55</v>
      </c>
      <c r="Q1316" s="59"/>
      <c r="R1316" s="53" t="n">
        <f aca="false">YEAR(K1316)</f>
        <v>2016</v>
      </c>
      <c r="S1316" s="54" t="n">
        <f aca="false">IF($F1316="CO",SUMIFS($M:$M,$A:$A,$A1316)/COUNTIFS($A:$A,$A1316,$F:$F,"CO"),0)</f>
        <v>0</v>
      </c>
    </row>
    <row r="1317" customFormat="false" ht="63.75" hidden="false" customHeight="false" outlineLevel="0" collapsed="false">
      <c r="A1317" s="56" t="s">
        <v>4843</v>
      </c>
      <c r="B1317" s="64" t="n">
        <v>43994</v>
      </c>
      <c r="C1317" s="98" t="s">
        <v>4844</v>
      </c>
      <c r="D1317" s="66" t="s">
        <v>4845</v>
      </c>
      <c r="E1317" s="59"/>
      <c r="F1317" s="69" t="s">
        <v>24</v>
      </c>
      <c r="G1317" s="66" t="s">
        <v>101</v>
      </c>
      <c r="H1317" s="81" t="s">
        <v>2294</v>
      </c>
      <c r="I1317" s="56" t="s">
        <v>27</v>
      </c>
      <c r="J1317" s="121" t="s">
        <v>4846</v>
      </c>
      <c r="K1317" s="64" t="n">
        <v>44088</v>
      </c>
      <c r="L1317" s="64" t="n">
        <v>45914</v>
      </c>
      <c r="M1317" s="65"/>
      <c r="N1317" s="56" t="s">
        <v>47</v>
      </c>
      <c r="O1317" s="59"/>
      <c r="P1317" s="69" t="s">
        <v>221</v>
      </c>
      <c r="Q1317" s="59"/>
      <c r="R1317" s="53" t="n">
        <f aca="false">YEAR(K1317)</f>
        <v>2020</v>
      </c>
      <c r="S1317" s="59" t="n">
        <f aca="false">IF($F1317="CO",SUMIFS($M:$M,$A:$A,$A1317)/COUNTIFS($A:$A,$A1317,$F:$F,"CO"),0)</f>
        <v>0</v>
      </c>
    </row>
    <row r="1318" customFormat="false" ht="165.75" hidden="false" customHeight="false" outlineLevel="0" collapsed="false">
      <c r="A1318" s="66" t="s">
        <v>4847</v>
      </c>
      <c r="B1318" s="71" t="n">
        <v>42429</v>
      </c>
      <c r="C1318" s="310" t="s">
        <v>4848</v>
      </c>
      <c r="D1318" s="81" t="s">
        <v>4849</v>
      </c>
      <c r="E1318" s="53"/>
      <c r="F1318" s="67" t="s">
        <v>24</v>
      </c>
      <c r="G1318" s="53" t="s">
        <v>35</v>
      </c>
      <c r="H1318" s="84" t="s">
        <v>4850</v>
      </c>
      <c r="I1318" s="67" t="s">
        <v>27</v>
      </c>
      <c r="J1318" s="79" t="s">
        <v>4851</v>
      </c>
      <c r="K1318" s="64" t="n">
        <v>42873</v>
      </c>
      <c r="L1318" s="64" t="n">
        <v>44699</v>
      </c>
      <c r="M1318" s="88"/>
      <c r="N1318" s="67" t="s">
        <v>47</v>
      </c>
      <c r="O1318" s="59"/>
      <c r="P1318" s="84" t="s">
        <v>221</v>
      </c>
      <c r="Q1318" s="59"/>
      <c r="R1318" s="53" t="n">
        <f aca="false">YEAR(K1318)</f>
        <v>2017</v>
      </c>
      <c r="S1318" s="54" t="n">
        <f aca="false">IF($F1318="CO",SUMIFS($M:$M,$A:$A,$A1318)/COUNTIFS($A:$A,$A1318,$F:$F,"CO"),0)</f>
        <v>0</v>
      </c>
    </row>
    <row r="1319" customFormat="false" ht="89.25" hidden="false" customHeight="false" outlineLevel="0" collapsed="false">
      <c r="A1319" s="56" t="s">
        <v>4852</v>
      </c>
      <c r="B1319" s="64" t="n">
        <v>43577</v>
      </c>
      <c r="C1319" s="90" t="s">
        <v>4853</v>
      </c>
      <c r="D1319" s="56" t="s">
        <v>4854</v>
      </c>
      <c r="E1319" s="53"/>
      <c r="F1319" s="56" t="s">
        <v>24</v>
      </c>
      <c r="G1319" s="56" t="s">
        <v>4855</v>
      </c>
      <c r="H1319" s="87" t="s">
        <v>2340</v>
      </c>
      <c r="I1319" s="56" t="s">
        <v>84</v>
      </c>
      <c r="J1319" s="94" t="s">
        <v>397</v>
      </c>
      <c r="K1319" s="64" t="n">
        <v>43593</v>
      </c>
      <c r="L1319" s="64" t="n">
        <v>45420</v>
      </c>
      <c r="M1319" s="88"/>
      <c r="N1319" s="56" t="s">
        <v>120</v>
      </c>
      <c r="O1319" s="59"/>
      <c r="P1319" s="56" t="s">
        <v>69</v>
      </c>
      <c r="Q1319" s="59"/>
      <c r="R1319" s="66" t="n">
        <v>2019</v>
      </c>
      <c r="S1319" s="59"/>
    </row>
    <row r="1320" customFormat="false" ht="89.25" hidden="false" customHeight="false" outlineLevel="0" collapsed="false">
      <c r="A1320" s="69" t="s">
        <v>4856</v>
      </c>
      <c r="B1320" s="64" t="n">
        <v>42782</v>
      </c>
      <c r="C1320" s="182" t="s">
        <v>4857</v>
      </c>
      <c r="D1320" s="66" t="s">
        <v>4858</v>
      </c>
      <c r="E1320" s="59"/>
      <c r="F1320" s="69" t="s">
        <v>24</v>
      </c>
      <c r="G1320" s="67" t="s">
        <v>391</v>
      </c>
      <c r="H1320" s="67" t="s">
        <v>4859</v>
      </c>
      <c r="I1320" s="69" t="s">
        <v>3512</v>
      </c>
      <c r="J1320" s="206" t="s">
        <v>4860</v>
      </c>
      <c r="K1320" s="64" t="n">
        <v>42790</v>
      </c>
      <c r="L1320" s="64" t="n">
        <v>44616</v>
      </c>
      <c r="M1320" s="59"/>
      <c r="N1320" s="67" t="s">
        <v>4861</v>
      </c>
      <c r="O1320" s="59"/>
      <c r="P1320" s="69" t="s">
        <v>69</v>
      </c>
      <c r="Q1320" s="67"/>
      <c r="R1320" s="53" t="n">
        <f aca="false">YEAR(K1320)</f>
        <v>2017</v>
      </c>
      <c r="S1320" s="54" t="n">
        <f aca="false">IF($F1320="CO",SUMIFS($M:$M,$A:$A,$A1320)/COUNTIFS($A:$A,$A1320,$F:$F,"CO"),0)</f>
        <v>0</v>
      </c>
    </row>
    <row r="1321" customFormat="false" ht="76.5" hidden="false" customHeight="false" outlineLevel="0" collapsed="false">
      <c r="A1321" s="56" t="s">
        <v>4862</v>
      </c>
      <c r="B1321" s="64" t="n">
        <v>43259</v>
      </c>
      <c r="C1321" s="86" t="s">
        <v>4863</v>
      </c>
      <c r="D1321" s="56" t="s">
        <v>4858</v>
      </c>
      <c r="E1321" s="53"/>
      <c r="F1321" s="56" t="s">
        <v>24</v>
      </c>
      <c r="G1321" s="87" t="s">
        <v>1115</v>
      </c>
      <c r="H1321" s="87" t="s">
        <v>3248</v>
      </c>
      <c r="I1321" s="87" t="s">
        <v>4864</v>
      </c>
      <c r="J1321" s="79" t="s">
        <v>4865</v>
      </c>
      <c r="K1321" s="64" t="n">
        <v>43377</v>
      </c>
      <c r="L1321" s="64" t="n">
        <v>45203</v>
      </c>
      <c r="M1321" s="88"/>
      <c r="N1321" s="56" t="s">
        <v>4866</v>
      </c>
      <c r="O1321" s="59"/>
      <c r="P1321" s="56" t="s">
        <v>69</v>
      </c>
      <c r="Q1321" s="59"/>
      <c r="R1321" s="53" t="n">
        <f aca="false">YEAR(K1321)</f>
        <v>2018</v>
      </c>
      <c r="S1321" s="54" t="n">
        <f aca="false">IF($F1321="CO",SUMIFS($M:$M,$A:$A,$A1321)/COUNTIFS($A:$A,$A1321,$F:$F,"CO"),0)</f>
        <v>0</v>
      </c>
    </row>
    <row r="1322" customFormat="false" ht="51" hidden="false" customHeight="false" outlineLevel="0" collapsed="false">
      <c r="A1322" s="56" t="s">
        <v>4862</v>
      </c>
      <c r="B1322" s="64" t="n">
        <v>43259</v>
      </c>
      <c r="C1322" s="86" t="s">
        <v>4863</v>
      </c>
      <c r="D1322" s="56" t="s">
        <v>4858</v>
      </c>
      <c r="E1322" s="53"/>
      <c r="F1322" s="56" t="s">
        <v>1501</v>
      </c>
      <c r="G1322" s="87" t="s">
        <v>1115</v>
      </c>
      <c r="H1322" s="87" t="s">
        <v>3248</v>
      </c>
      <c r="I1322" s="87" t="s">
        <v>4864</v>
      </c>
      <c r="J1322" s="79" t="s">
        <v>4867</v>
      </c>
      <c r="K1322" s="64" t="n">
        <v>44154</v>
      </c>
      <c r="L1322" s="64" t="n">
        <v>45203</v>
      </c>
      <c r="M1322" s="88"/>
      <c r="N1322" s="56" t="s">
        <v>4866</v>
      </c>
      <c r="O1322" s="59"/>
      <c r="P1322" s="56" t="s">
        <v>69</v>
      </c>
      <c r="Q1322" s="59"/>
      <c r="R1322" s="59"/>
      <c r="S1322" s="59"/>
    </row>
    <row r="1323" customFormat="false" ht="51" hidden="false" customHeight="false" outlineLevel="0" collapsed="false">
      <c r="A1323" s="56" t="s">
        <v>4862</v>
      </c>
      <c r="B1323" s="64" t="n">
        <v>43259</v>
      </c>
      <c r="C1323" s="86" t="s">
        <v>4863</v>
      </c>
      <c r="D1323" s="56" t="s">
        <v>4858</v>
      </c>
      <c r="E1323" s="53"/>
      <c r="F1323" s="56" t="s">
        <v>4868</v>
      </c>
      <c r="G1323" s="87" t="s">
        <v>4869</v>
      </c>
      <c r="H1323" s="87" t="s">
        <v>4870</v>
      </c>
      <c r="I1323" s="87" t="s">
        <v>4864</v>
      </c>
      <c r="J1323" s="79" t="s">
        <v>4871</v>
      </c>
      <c r="K1323" s="64" t="n">
        <v>44246</v>
      </c>
      <c r="L1323" s="64" t="n">
        <v>45203</v>
      </c>
      <c r="M1323" s="88"/>
      <c r="N1323" s="56" t="s">
        <v>4872</v>
      </c>
      <c r="O1323" s="59"/>
      <c r="P1323" s="56" t="s">
        <v>69</v>
      </c>
      <c r="Q1323" s="59"/>
      <c r="R1323" s="53" t="n">
        <f aca="false">YEAR(K1323)</f>
        <v>2021</v>
      </c>
      <c r="S1323" s="54" t="n">
        <f aca="false">IF($F1323="CO",SUMIFS($M:$M,$A:$A,$A1323)/COUNTIFS($A:$A,$A1323,$F:$F,"CO"),0)</f>
        <v>0</v>
      </c>
    </row>
    <row r="1324" customFormat="false" ht="102" hidden="false" customHeight="false" outlineLevel="0" collapsed="false">
      <c r="A1324" s="53" t="s">
        <v>4873</v>
      </c>
      <c r="B1324" s="64" t="n">
        <v>42293</v>
      </c>
      <c r="C1324" s="93" t="s">
        <v>4874</v>
      </c>
      <c r="D1324" s="53" t="s">
        <v>4858</v>
      </c>
      <c r="E1324" s="53"/>
      <c r="F1324" s="67" t="s">
        <v>24</v>
      </c>
      <c r="G1324" s="53" t="s">
        <v>66</v>
      </c>
      <c r="H1324" s="84" t="s">
        <v>4447</v>
      </c>
      <c r="I1324" s="95" t="s">
        <v>996</v>
      </c>
      <c r="J1324" s="83" t="s">
        <v>4875</v>
      </c>
      <c r="K1324" s="64" t="n">
        <v>42475</v>
      </c>
      <c r="L1324" s="64" t="n">
        <v>44301</v>
      </c>
      <c r="M1324" s="88"/>
      <c r="N1324" s="84" t="s">
        <v>4876</v>
      </c>
      <c r="O1324" s="53"/>
      <c r="P1324" s="67" t="s">
        <v>69</v>
      </c>
      <c r="Q1324" s="59"/>
      <c r="R1324" s="53" t="n">
        <f aca="false">YEAR(K1324)</f>
        <v>2016</v>
      </c>
      <c r="S1324" s="54" t="n">
        <f aca="false">IF($F1324="CO",SUMIFS($M:$M,$A:$A,$A1324)/COUNTIFS($A:$A,$A1324,$F:$F,"CO"),0)</f>
        <v>0</v>
      </c>
    </row>
    <row r="1325" customFormat="false" ht="38.25" hidden="false" customHeight="false" outlineLevel="0" collapsed="false">
      <c r="A1325" s="55" t="s">
        <v>4877</v>
      </c>
      <c r="B1325" s="64" t="n">
        <v>44211</v>
      </c>
      <c r="C1325" s="85" t="s">
        <v>4878</v>
      </c>
      <c r="D1325" s="56" t="s">
        <v>4879</v>
      </c>
      <c r="E1325" s="59"/>
      <c r="F1325" s="60" t="s">
        <v>24</v>
      </c>
      <c r="G1325" s="60" t="s">
        <v>35</v>
      </c>
      <c r="H1325" s="56" t="s">
        <v>316</v>
      </c>
      <c r="I1325" s="62" t="s">
        <v>27</v>
      </c>
      <c r="J1325" s="68" t="s">
        <v>46</v>
      </c>
      <c r="K1325" s="64" t="n">
        <v>44414</v>
      </c>
      <c r="L1325" s="64" t="n">
        <v>46240</v>
      </c>
      <c r="M1325" s="65"/>
      <c r="N1325" s="69" t="s">
        <v>47</v>
      </c>
      <c r="O1325" s="59"/>
      <c r="P1325" s="60" t="s">
        <v>221</v>
      </c>
      <c r="Q1325" s="59"/>
      <c r="R1325" s="59"/>
      <c r="S1325" s="59"/>
    </row>
    <row r="1326" customFormat="false" ht="38.25" hidden="false" customHeight="false" outlineLevel="0" collapsed="false">
      <c r="A1326" s="56" t="s">
        <v>4880</v>
      </c>
      <c r="B1326" s="64" t="n">
        <v>43608</v>
      </c>
      <c r="C1326" s="86" t="s">
        <v>4881</v>
      </c>
      <c r="D1326" s="56" t="s">
        <v>4882</v>
      </c>
      <c r="E1326" s="53"/>
      <c r="F1326" s="56" t="s">
        <v>24</v>
      </c>
      <c r="G1326" s="56" t="s">
        <v>101</v>
      </c>
      <c r="H1326" s="87" t="s">
        <v>4883</v>
      </c>
      <c r="I1326" s="56" t="s">
        <v>84</v>
      </c>
      <c r="J1326" s="90" t="s">
        <v>504</v>
      </c>
      <c r="K1326" s="64" t="n">
        <v>43649</v>
      </c>
      <c r="L1326" s="64" t="n">
        <v>45476</v>
      </c>
      <c r="M1326" s="88"/>
      <c r="N1326" s="56" t="s">
        <v>120</v>
      </c>
      <c r="O1326" s="59"/>
      <c r="P1326" s="56" t="s">
        <v>221</v>
      </c>
      <c r="Q1326" s="67"/>
      <c r="R1326" s="53" t="n">
        <f aca="false">YEAR(K1326)</f>
        <v>2019</v>
      </c>
      <c r="S1326" s="54" t="n">
        <f aca="false">IF($F1326="CO",SUMIFS($M:$M,$A:$A,$A1326)/COUNTIFS($A:$A,$A1326,$F:$F,"CO"),0)</f>
        <v>0</v>
      </c>
    </row>
    <row r="1327" customFormat="false" ht="38.25" hidden="false" customHeight="false" outlineLevel="0" collapsed="false">
      <c r="A1327" s="55" t="s">
        <v>4884</v>
      </c>
      <c r="B1327" s="64" t="n">
        <v>44208</v>
      </c>
      <c r="C1327" s="86" t="s">
        <v>4885</v>
      </c>
      <c r="D1327" s="87" t="s">
        <v>4886</v>
      </c>
      <c r="E1327" s="59"/>
      <c r="F1327" s="69" t="s">
        <v>24</v>
      </c>
      <c r="G1327" s="69" t="s">
        <v>66</v>
      </c>
      <c r="H1327" s="61" t="s">
        <v>4887</v>
      </c>
      <c r="I1327" s="69" t="s">
        <v>37</v>
      </c>
      <c r="J1327" s="111" t="s">
        <v>4888</v>
      </c>
      <c r="K1327" s="64" t="n">
        <v>44278</v>
      </c>
      <c r="L1327" s="64" t="n">
        <v>45008</v>
      </c>
      <c r="M1327" s="65"/>
      <c r="N1327" s="69" t="s">
        <v>4889</v>
      </c>
      <c r="O1327" s="59"/>
      <c r="P1327" s="66" t="s">
        <v>221</v>
      </c>
      <c r="Q1327" s="59"/>
      <c r="R1327" s="53" t="n">
        <f aca="false">YEAR(K1327)</f>
        <v>2021</v>
      </c>
      <c r="S1327" s="54" t="n">
        <f aca="false">IF($F1327="CO",SUMIFS($M:$M,$A:$A,$A1327)/COUNTIFS($A:$A,$A1327,$F:$F,"CO"),0)</f>
        <v>0</v>
      </c>
    </row>
    <row r="1328" customFormat="false" ht="51" hidden="false" customHeight="false" outlineLevel="0" collapsed="false">
      <c r="A1328" s="66" t="s">
        <v>4890</v>
      </c>
      <c r="B1328" s="64" t="n">
        <v>42314</v>
      </c>
      <c r="C1328" s="93" t="s">
        <v>4891</v>
      </c>
      <c r="D1328" s="53" t="s">
        <v>4886</v>
      </c>
      <c r="E1328" s="53"/>
      <c r="F1328" s="67" t="s">
        <v>24</v>
      </c>
      <c r="G1328" s="53" t="s">
        <v>35</v>
      </c>
      <c r="H1328" s="87" t="s">
        <v>4892</v>
      </c>
      <c r="I1328" s="53" t="s">
        <v>1429</v>
      </c>
      <c r="J1328" s="94" t="s">
        <v>4893</v>
      </c>
      <c r="K1328" s="64" t="n">
        <v>42460</v>
      </c>
      <c r="L1328" s="64" t="n">
        <v>44286</v>
      </c>
      <c r="M1328" s="88"/>
      <c r="N1328" s="87" t="s">
        <v>1624</v>
      </c>
      <c r="O1328" s="53"/>
      <c r="P1328" s="87" t="s">
        <v>221</v>
      </c>
      <c r="Q1328" s="59"/>
      <c r="R1328" s="53" t="n">
        <v>2019</v>
      </c>
      <c r="S1328" s="54" t="n">
        <f aca="false">IF($F1328="CO",SUMIFS($M:$M,$A:$A,$A1328)/COUNTIFS($A:$A,$A1328,$F:$F,"CO"),0)</f>
        <v>0</v>
      </c>
    </row>
    <row r="1329" customFormat="false" ht="63.75" hidden="false" customHeight="false" outlineLevel="0" collapsed="false">
      <c r="A1329" s="56" t="s">
        <v>4894</v>
      </c>
      <c r="B1329" s="64" t="n">
        <v>43689</v>
      </c>
      <c r="C1329" s="98" t="s">
        <v>4891</v>
      </c>
      <c r="D1329" s="53" t="s">
        <v>4886</v>
      </c>
      <c r="E1329" s="59"/>
      <c r="F1329" s="53" t="s">
        <v>24</v>
      </c>
      <c r="G1329" s="53" t="s">
        <v>35</v>
      </c>
      <c r="H1329" s="53" t="s">
        <v>441</v>
      </c>
      <c r="I1329" s="67" t="s">
        <v>27</v>
      </c>
      <c r="J1329" s="94" t="s">
        <v>4895</v>
      </c>
      <c r="K1329" s="64" t="n">
        <v>43706</v>
      </c>
      <c r="L1329" s="64" t="n">
        <v>45533</v>
      </c>
      <c r="M1329" s="65"/>
      <c r="N1329" s="67" t="s">
        <v>47</v>
      </c>
      <c r="O1329" s="59"/>
      <c r="P1329" s="53" t="s">
        <v>221</v>
      </c>
      <c r="Q1329" s="53"/>
      <c r="R1329" s="53"/>
      <c r="S1329" s="54"/>
    </row>
    <row r="1330" customFormat="false" ht="114.75" hidden="false" customHeight="false" outlineLevel="0" collapsed="false">
      <c r="A1330" s="213" t="s">
        <v>4896</v>
      </c>
      <c r="B1330" s="551" t="n">
        <v>43875</v>
      </c>
      <c r="C1330" s="552" t="s">
        <v>4897</v>
      </c>
      <c r="D1330" s="213" t="s">
        <v>4898</v>
      </c>
      <c r="E1330" s="232"/>
      <c r="F1330" s="213" t="s">
        <v>24</v>
      </c>
      <c r="G1330" s="199" t="s">
        <v>363</v>
      </c>
      <c r="H1330" s="214" t="s">
        <v>2704</v>
      </c>
      <c r="I1330" s="230" t="s">
        <v>4899</v>
      </c>
      <c r="J1330" s="553" t="s">
        <v>4900</v>
      </c>
      <c r="K1330" s="551" t="n">
        <v>43992</v>
      </c>
      <c r="L1330" s="551" t="n">
        <v>44722</v>
      </c>
      <c r="M1330" s="554"/>
      <c r="N1330" s="213" t="s">
        <v>2704</v>
      </c>
      <c r="O1330" s="232"/>
      <c r="P1330" s="213" t="s">
        <v>221</v>
      </c>
      <c r="Q1330" s="232"/>
      <c r="R1330" s="53" t="n">
        <v>2019</v>
      </c>
      <c r="S1330" s="59" t="n">
        <v>0</v>
      </c>
    </row>
    <row r="1331" customFormat="false" ht="120" hidden="false" customHeight="false" outlineLevel="0" collapsed="false">
      <c r="A1331" s="69" t="s">
        <v>4901</v>
      </c>
      <c r="B1331" s="64" t="n">
        <v>42964</v>
      </c>
      <c r="C1331" s="85" t="s">
        <v>4902</v>
      </c>
      <c r="D1331" s="56" t="s">
        <v>4903</v>
      </c>
      <c r="E1331" s="53"/>
      <c r="F1331" s="56" t="s">
        <v>24</v>
      </c>
      <c r="G1331" s="56" t="s">
        <v>4855</v>
      </c>
      <c r="H1331" s="56" t="s">
        <v>4855</v>
      </c>
      <c r="I1331" s="56" t="s">
        <v>27</v>
      </c>
      <c r="J1331" s="94" t="s">
        <v>4904</v>
      </c>
      <c r="K1331" s="64" t="n">
        <v>42982</v>
      </c>
      <c r="L1331" s="64" t="n">
        <v>44808</v>
      </c>
      <c r="M1331" s="88"/>
      <c r="N1331" s="56" t="s">
        <v>1010</v>
      </c>
      <c r="O1331" s="59"/>
      <c r="P1331" s="56" t="s">
        <v>2708</v>
      </c>
      <c r="Q1331" s="59"/>
      <c r="R1331" s="73"/>
      <c r="S1331" s="59"/>
    </row>
    <row r="1332" customFormat="false" ht="165" hidden="false" customHeight="false" outlineLevel="0" collapsed="false">
      <c r="A1332" s="56" t="s">
        <v>4905</v>
      </c>
      <c r="B1332" s="64" t="n">
        <v>43356</v>
      </c>
      <c r="C1332" s="85" t="s">
        <v>4906</v>
      </c>
      <c r="D1332" s="56" t="s">
        <v>4907</v>
      </c>
      <c r="E1332" s="53"/>
      <c r="F1332" s="56" t="s">
        <v>24</v>
      </c>
      <c r="G1332" s="87" t="s">
        <v>35</v>
      </c>
      <c r="H1332" s="87" t="s">
        <v>441</v>
      </c>
      <c r="I1332" s="56" t="s">
        <v>84</v>
      </c>
      <c r="J1332" s="90" t="s">
        <v>4908</v>
      </c>
      <c r="K1332" s="64" t="n">
        <v>43392</v>
      </c>
      <c r="L1332" s="64" t="n">
        <v>45218</v>
      </c>
      <c r="M1332" s="88"/>
      <c r="N1332" s="56" t="s">
        <v>47</v>
      </c>
      <c r="O1332" s="59"/>
      <c r="P1332" s="56" t="s">
        <v>214</v>
      </c>
      <c r="Q1332" s="59"/>
      <c r="R1332" s="53" t="n">
        <f aca="false">YEAR(K1332)</f>
        <v>2018</v>
      </c>
      <c r="S1332" s="54" t="n">
        <f aca="false">IF($F1332="CO",SUMIFS($M:$M,$A:$A,$A1332)/COUNTIFS($A:$A,$A1332,$F:$F,"CO"),0)</f>
        <v>0</v>
      </c>
    </row>
    <row r="1333" customFormat="false" ht="94.5" hidden="false" customHeight="false" outlineLevel="0" collapsed="false">
      <c r="A1333" s="56" t="s">
        <v>4909</v>
      </c>
      <c r="B1333" s="64" t="n">
        <v>42444</v>
      </c>
      <c r="C1333" s="86" t="s">
        <v>4910</v>
      </c>
      <c r="D1333" s="56" t="s">
        <v>426</v>
      </c>
      <c r="E1333" s="53"/>
      <c r="F1333" s="67" t="s">
        <v>24</v>
      </c>
      <c r="G1333" s="56" t="s">
        <v>35</v>
      </c>
      <c r="H1333" s="56" t="s">
        <v>4911</v>
      </c>
      <c r="I1333" s="56" t="s">
        <v>645</v>
      </c>
      <c r="J1333" s="79" t="s">
        <v>4912</v>
      </c>
      <c r="K1333" s="64" t="n">
        <v>43378</v>
      </c>
      <c r="L1333" s="64" t="n">
        <v>45204</v>
      </c>
      <c r="M1333" s="88"/>
      <c r="N1333" s="56" t="s">
        <v>4913</v>
      </c>
      <c r="O1333" s="59"/>
      <c r="P1333" s="87" t="s">
        <v>214</v>
      </c>
      <c r="Q1333" s="59"/>
      <c r="R1333" s="59"/>
      <c r="S1333" s="59"/>
    </row>
    <row r="1334" customFormat="false" ht="89.25" hidden="false" customHeight="false" outlineLevel="0" collapsed="false">
      <c r="A1334" s="69" t="s">
        <v>4914</v>
      </c>
      <c r="B1334" s="64" t="n">
        <v>42871</v>
      </c>
      <c r="C1334" s="86" t="s">
        <v>4915</v>
      </c>
      <c r="D1334" s="56" t="s">
        <v>4916</v>
      </c>
      <c r="E1334" s="53"/>
      <c r="F1334" s="56" t="s">
        <v>24</v>
      </c>
      <c r="G1334" s="56" t="s">
        <v>35</v>
      </c>
      <c r="H1334" s="87" t="s">
        <v>4917</v>
      </c>
      <c r="I1334" s="56" t="s">
        <v>27</v>
      </c>
      <c r="J1334" s="94" t="s">
        <v>68</v>
      </c>
      <c r="K1334" s="64" t="n">
        <v>42888</v>
      </c>
      <c r="L1334" s="64" t="n">
        <v>44714</v>
      </c>
      <c r="M1334" s="65"/>
      <c r="N1334" s="87" t="s">
        <v>47</v>
      </c>
      <c r="O1334" s="53"/>
      <c r="P1334" s="56" t="s">
        <v>1610</v>
      </c>
      <c r="Q1334" s="53"/>
      <c r="R1334" s="59"/>
      <c r="S1334" s="59"/>
    </row>
    <row r="1335" customFormat="false" ht="150" hidden="false" customHeight="false" outlineLevel="0" collapsed="false">
      <c r="A1335" s="67" t="s">
        <v>4918</v>
      </c>
      <c r="B1335" s="95" t="n">
        <v>42320</v>
      </c>
      <c r="C1335" s="94" t="s">
        <v>4919</v>
      </c>
      <c r="D1335" s="53" t="s">
        <v>4920</v>
      </c>
      <c r="E1335" s="56"/>
      <c r="F1335" s="67" t="s">
        <v>24</v>
      </c>
      <c r="G1335" s="67" t="s">
        <v>35</v>
      </c>
      <c r="H1335" s="67" t="s">
        <v>2878</v>
      </c>
      <c r="I1335" s="67" t="s">
        <v>27</v>
      </c>
      <c r="J1335" s="94" t="s">
        <v>4921</v>
      </c>
      <c r="K1335" s="95" t="n">
        <v>42360</v>
      </c>
      <c r="L1335" s="95" t="n">
        <v>44187</v>
      </c>
      <c r="M1335" s="96"/>
      <c r="N1335" s="67" t="s">
        <v>47</v>
      </c>
      <c r="O1335" s="97"/>
      <c r="P1335" s="67" t="s">
        <v>221</v>
      </c>
      <c r="Q1335" s="67"/>
      <c r="R1335" s="53" t="n">
        <v>2020</v>
      </c>
      <c r="S1335" s="97"/>
    </row>
    <row r="1336" customFormat="false" ht="76.5" hidden="false" customHeight="false" outlineLevel="0" collapsed="false">
      <c r="A1336" s="56" t="s">
        <v>4922</v>
      </c>
      <c r="B1336" s="64" t="n">
        <v>43342</v>
      </c>
      <c r="C1336" s="86" t="s">
        <v>4923</v>
      </c>
      <c r="D1336" s="56" t="s">
        <v>4920</v>
      </c>
      <c r="E1336" s="53"/>
      <c r="F1336" s="56" t="s">
        <v>24</v>
      </c>
      <c r="G1336" s="56" t="s">
        <v>35</v>
      </c>
      <c r="H1336" s="56" t="s">
        <v>2825</v>
      </c>
      <c r="I1336" s="56" t="s">
        <v>4924</v>
      </c>
      <c r="J1336" s="90" t="s">
        <v>4925</v>
      </c>
      <c r="K1336" s="64" t="n">
        <v>43644</v>
      </c>
      <c r="L1336" s="64" t="n">
        <v>45471</v>
      </c>
      <c r="M1336" s="88"/>
      <c r="N1336" s="99" t="s">
        <v>4926</v>
      </c>
      <c r="O1336" s="59"/>
      <c r="P1336" s="56" t="s">
        <v>214</v>
      </c>
      <c r="Q1336" s="67"/>
      <c r="R1336" s="53" t="n">
        <f aca="false">YEAR(K1336)</f>
        <v>2019</v>
      </c>
      <c r="S1336" s="54" t="n">
        <f aca="false">IF($F1336="CO",SUMIFS($M:$M,$A:$A,$A1336)/COUNTIFS($A:$A,$A1336,$F:$F,"CO"),0)</f>
        <v>0</v>
      </c>
    </row>
    <row r="1337" customFormat="false" ht="25.5" hidden="false" customHeight="false" outlineLevel="0" collapsed="false">
      <c r="A1337" s="69" t="s">
        <v>4927</v>
      </c>
      <c r="B1337" s="64" t="n">
        <v>43990</v>
      </c>
      <c r="C1337" s="136" t="s">
        <v>4928</v>
      </c>
      <c r="D1337" s="69" t="s">
        <v>4920</v>
      </c>
      <c r="E1337" s="59"/>
      <c r="F1337" s="69" t="s">
        <v>24</v>
      </c>
      <c r="G1337" s="66" t="s">
        <v>363</v>
      </c>
      <c r="H1337" s="81" t="s">
        <v>364</v>
      </c>
      <c r="I1337" s="67" t="s">
        <v>37</v>
      </c>
      <c r="J1337" s="105" t="s">
        <v>4929</v>
      </c>
      <c r="K1337" s="64" t="n">
        <v>44145</v>
      </c>
      <c r="L1337" s="64" t="n">
        <v>45971</v>
      </c>
      <c r="M1337" s="59"/>
      <c r="N1337" s="69" t="s">
        <v>364</v>
      </c>
      <c r="O1337" s="59"/>
      <c r="P1337" s="69" t="s">
        <v>221</v>
      </c>
      <c r="Q1337" s="59"/>
      <c r="R1337" s="53" t="n">
        <f aca="false">YEAR(K1337)</f>
        <v>2020</v>
      </c>
      <c r="S1337" s="54" t="n">
        <f aca="false">IF($F1337="CO",SUMIFS($M:$M,$A:$A,$A1337)/COUNTIFS($A:$A,$A1337,$F:$F,"CO"),0)</f>
        <v>0</v>
      </c>
    </row>
    <row r="1338" customFormat="false" ht="51" hidden="false" customHeight="false" outlineLevel="0" collapsed="false">
      <c r="A1338" s="55" t="s">
        <v>4930</v>
      </c>
      <c r="B1338" s="64" t="n">
        <v>44126</v>
      </c>
      <c r="C1338" s="86" t="s">
        <v>4928</v>
      </c>
      <c r="D1338" s="56" t="s">
        <v>4920</v>
      </c>
      <c r="E1338" s="59"/>
      <c r="F1338" s="69" t="s">
        <v>24</v>
      </c>
      <c r="G1338" s="66" t="s">
        <v>35</v>
      </c>
      <c r="H1338" s="67" t="s">
        <v>4931</v>
      </c>
      <c r="I1338" s="69" t="s">
        <v>27</v>
      </c>
      <c r="J1338" s="63" t="s">
        <v>4932</v>
      </c>
      <c r="K1338" s="64" t="n">
        <v>44393</v>
      </c>
      <c r="L1338" s="64" t="n">
        <v>46219</v>
      </c>
      <c r="M1338" s="65"/>
      <c r="N1338" s="69" t="s">
        <v>47</v>
      </c>
      <c r="O1338" s="59"/>
      <c r="P1338" s="69" t="s">
        <v>221</v>
      </c>
      <c r="Q1338" s="59"/>
      <c r="R1338" s="59"/>
      <c r="S1338" s="59"/>
    </row>
    <row r="1339" customFormat="false" ht="51" hidden="false" customHeight="false" outlineLevel="0" collapsed="false">
      <c r="A1339" s="56" t="s">
        <v>4933</v>
      </c>
      <c r="B1339" s="56" t="s">
        <v>4934</v>
      </c>
      <c r="C1339" s="90" t="s">
        <v>4935</v>
      </c>
      <c r="D1339" s="56" t="s">
        <v>4920</v>
      </c>
      <c r="E1339" s="53"/>
      <c r="F1339" s="53" t="s">
        <v>24</v>
      </c>
      <c r="G1339" s="56" t="s">
        <v>35</v>
      </c>
      <c r="H1339" s="56" t="s">
        <v>4936</v>
      </c>
      <c r="I1339" s="56" t="s">
        <v>37</v>
      </c>
      <c r="J1339" s="90" t="s">
        <v>4937</v>
      </c>
      <c r="K1339" s="64" t="n">
        <v>43035</v>
      </c>
      <c r="L1339" s="64" t="n">
        <v>44861</v>
      </c>
      <c r="M1339" s="65"/>
      <c r="N1339" s="56" t="s">
        <v>4938</v>
      </c>
      <c r="O1339" s="53"/>
      <c r="P1339" s="56" t="s">
        <v>214</v>
      </c>
      <c r="Q1339" s="59"/>
      <c r="R1339" s="59"/>
      <c r="S1339" s="59"/>
    </row>
    <row r="1340" customFormat="false" ht="63.75" hidden="false" customHeight="false" outlineLevel="0" collapsed="false">
      <c r="A1340" s="69" t="s">
        <v>4939</v>
      </c>
      <c r="B1340" s="64" t="n">
        <v>42657</v>
      </c>
      <c r="C1340" s="98" t="s">
        <v>4940</v>
      </c>
      <c r="D1340" s="66" t="s">
        <v>4481</v>
      </c>
      <c r="E1340" s="59"/>
      <c r="F1340" s="67" t="s">
        <v>24</v>
      </c>
      <c r="G1340" s="81" t="s">
        <v>101</v>
      </c>
      <c r="H1340" s="95" t="s">
        <v>2294</v>
      </c>
      <c r="I1340" s="67" t="s">
        <v>27</v>
      </c>
      <c r="J1340" s="83" t="s">
        <v>4941</v>
      </c>
      <c r="K1340" s="64" t="n">
        <v>42842</v>
      </c>
      <c r="L1340" s="64" t="n">
        <v>44668</v>
      </c>
      <c r="M1340" s="65"/>
      <c r="N1340" s="67" t="s">
        <v>47</v>
      </c>
      <c r="O1340" s="59"/>
      <c r="P1340" s="81" t="s">
        <v>221</v>
      </c>
      <c r="Q1340" s="59"/>
      <c r="R1340" s="53" t="n">
        <f aca="false">YEAR(K1340)</f>
        <v>2017</v>
      </c>
      <c r="S1340" s="54" t="n">
        <f aca="false">IF($F1340="CO",SUMIFS($M:$M,$A:$A,$A1340)/COUNTIFS($A:$A,$A1340,$F:$F,"CO"),0)</f>
        <v>0</v>
      </c>
    </row>
    <row r="1341" customFormat="false" ht="51" hidden="false" customHeight="false" outlineLevel="0" collapsed="false">
      <c r="A1341" s="66" t="s">
        <v>4942</v>
      </c>
      <c r="B1341" s="64" t="n">
        <v>42521</v>
      </c>
      <c r="C1341" s="98" t="s">
        <v>4943</v>
      </c>
      <c r="D1341" s="53" t="s">
        <v>4944</v>
      </c>
      <c r="E1341" s="53"/>
      <c r="F1341" s="67" t="s">
        <v>24</v>
      </c>
      <c r="G1341" s="53" t="s">
        <v>35</v>
      </c>
      <c r="H1341" s="84" t="s">
        <v>4850</v>
      </c>
      <c r="I1341" s="67" t="s">
        <v>27</v>
      </c>
      <c r="J1341" s="94" t="s">
        <v>4945</v>
      </c>
      <c r="K1341" s="64" t="n">
        <v>42535</v>
      </c>
      <c r="L1341" s="64" t="n">
        <v>44361</v>
      </c>
      <c r="M1341" s="88"/>
      <c r="N1341" s="67" t="s">
        <v>47</v>
      </c>
      <c r="O1341" s="59"/>
      <c r="P1341" s="84" t="s">
        <v>221</v>
      </c>
      <c r="Q1341" s="59"/>
      <c r="R1341" s="59"/>
      <c r="S1341" s="59"/>
    </row>
    <row r="1342" customFormat="false" ht="38.25" hidden="false" customHeight="false" outlineLevel="0" collapsed="false">
      <c r="A1342" s="179" t="s">
        <v>4946</v>
      </c>
      <c r="B1342" s="250" t="n">
        <v>43389</v>
      </c>
      <c r="C1342" s="251" t="s">
        <v>4947</v>
      </c>
      <c r="D1342" s="179" t="s">
        <v>4948</v>
      </c>
      <c r="E1342" s="252"/>
      <c r="F1342" s="252" t="s">
        <v>24</v>
      </c>
      <c r="G1342" s="179" t="s">
        <v>35</v>
      </c>
      <c r="H1342" s="255" t="s">
        <v>441</v>
      </c>
      <c r="I1342" s="252" t="s">
        <v>27</v>
      </c>
      <c r="J1342" s="253" t="s">
        <v>68</v>
      </c>
      <c r="K1342" s="250" t="n">
        <v>43351</v>
      </c>
      <c r="L1342" s="250" t="n">
        <v>45177</v>
      </c>
      <c r="M1342" s="254"/>
      <c r="N1342" s="397" t="s">
        <v>47</v>
      </c>
      <c r="O1342" s="256"/>
      <c r="P1342" s="179" t="s">
        <v>221</v>
      </c>
      <c r="Q1342" s="256"/>
      <c r="R1342" s="252" t="n">
        <f aca="false">YEAR(K1342)</f>
        <v>2018</v>
      </c>
      <c r="S1342" s="398" t="n">
        <f aca="false">IF($F1342="CO",SUMIFS($M:$M,$A:$A,$A1342)/COUNTIFS($A:$A,$A1342,$F:$F,"CO"),0)</f>
        <v>0</v>
      </c>
    </row>
    <row r="1343" customFormat="false" ht="51" hidden="false" customHeight="false" outlineLevel="0" collapsed="false">
      <c r="A1343" s="56" t="s">
        <v>4949</v>
      </c>
      <c r="B1343" s="64" t="n">
        <v>43056</v>
      </c>
      <c r="C1343" s="85" t="s">
        <v>4950</v>
      </c>
      <c r="D1343" s="56" t="s">
        <v>4951</v>
      </c>
      <c r="E1343" s="53"/>
      <c r="F1343" s="53" t="s">
        <v>24</v>
      </c>
      <c r="G1343" s="56" t="s">
        <v>35</v>
      </c>
      <c r="H1343" s="56" t="s">
        <v>4952</v>
      </c>
      <c r="I1343" s="56" t="s">
        <v>84</v>
      </c>
      <c r="J1343" s="94" t="s">
        <v>4953</v>
      </c>
      <c r="K1343" s="64" t="n">
        <v>43201</v>
      </c>
      <c r="L1343" s="64" t="n">
        <v>45027</v>
      </c>
      <c r="M1343" s="88"/>
      <c r="N1343" s="56" t="s">
        <v>47</v>
      </c>
      <c r="O1343" s="59"/>
      <c r="P1343" s="56" t="s">
        <v>214</v>
      </c>
      <c r="Q1343" s="59"/>
      <c r="R1343" s="53" t="n">
        <f aca="false">YEAR(K1343)</f>
        <v>2018</v>
      </c>
      <c r="S1343" s="54" t="n">
        <f aca="false">IF($F1343="CO",SUMIFS($M:$M,$A:$A,$A1343)/COUNTIFS($A:$A,$A1343,$F:$F,"CO"),0)</f>
        <v>0</v>
      </c>
    </row>
    <row r="1344" customFormat="false" ht="114.75" hidden="false" customHeight="false" outlineLevel="0" collapsed="false">
      <c r="A1344" s="66" t="s">
        <v>4954</v>
      </c>
      <c r="B1344" s="64" t="n">
        <v>42534</v>
      </c>
      <c r="C1344" s="98" t="s">
        <v>4955</v>
      </c>
      <c r="D1344" s="53" t="s">
        <v>4956</v>
      </c>
      <c r="E1344" s="53"/>
      <c r="F1344" s="67" t="s">
        <v>24</v>
      </c>
      <c r="G1344" s="53" t="s">
        <v>363</v>
      </c>
      <c r="H1344" s="53" t="s">
        <v>833</v>
      </c>
      <c r="I1344" s="53" t="s">
        <v>1429</v>
      </c>
      <c r="J1344" s="82" t="s">
        <v>4957</v>
      </c>
      <c r="K1344" s="64" t="n">
        <v>42548</v>
      </c>
      <c r="L1344" s="64" t="n">
        <v>44374</v>
      </c>
      <c r="M1344" s="88"/>
      <c r="N1344" s="53" t="s">
        <v>833</v>
      </c>
      <c r="O1344" s="59"/>
      <c r="P1344" s="84" t="s">
        <v>221</v>
      </c>
      <c r="Q1344" s="59"/>
      <c r="R1344" s="66" t="n">
        <f aca="false">YEAR(K1344)</f>
        <v>2016</v>
      </c>
      <c r="S1344" s="54" t="n">
        <f aca="false">IF($F1344="CO",SUMIFS($M:$M,$A:$A,$A1344)/COUNTIFS($A:$A,$A1344,$F:$F,"CO"),0)</f>
        <v>0</v>
      </c>
    </row>
    <row r="1345" customFormat="false" ht="51" hidden="false" customHeight="false" outlineLevel="0" collapsed="false">
      <c r="A1345" s="92" t="s">
        <v>4954</v>
      </c>
      <c r="B1345" s="64" t="n">
        <v>42534</v>
      </c>
      <c r="C1345" s="86" t="s">
        <v>4958</v>
      </c>
      <c r="D1345" s="53" t="s">
        <v>4956</v>
      </c>
      <c r="E1345" s="53"/>
      <c r="F1345" s="112" t="s">
        <v>518</v>
      </c>
      <c r="G1345" s="53" t="s">
        <v>363</v>
      </c>
      <c r="H1345" s="53" t="s">
        <v>833</v>
      </c>
      <c r="I1345" s="53" t="s">
        <v>1429</v>
      </c>
      <c r="J1345" s="339" t="s">
        <v>4959</v>
      </c>
      <c r="K1345" s="64" t="n">
        <v>43644</v>
      </c>
      <c r="L1345" s="64" t="n">
        <v>44374</v>
      </c>
      <c r="M1345" s="65"/>
      <c r="N1345" s="87" t="s">
        <v>4826</v>
      </c>
      <c r="O1345" s="59"/>
      <c r="P1345" s="56" t="s">
        <v>221</v>
      </c>
      <c r="Q1345" s="59"/>
      <c r="R1345" s="53" t="n">
        <f aca="false">YEAR(K1345)</f>
        <v>2019</v>
      </c>
      <c r="S1345" s="54" t="n">
        <f aca="false">IF($F1345="CO",SUMIFS($M:$M,$A:$A,$A1345)/COUNTIFS($A:$A,$A1345,$F:$F,"CO"),0)</f>
        <v>0</v>
      </c>
    </row>
    <row r="1346" customFormat="false" ht="51" hidden="false" customHeight="false" outlineLevel="0" collapsed="false">
      <c r="A1346" s="56" t="s">
        <v>4960</v>
      </c>
      <c r="B1346" s="64" t="n">
        <v>43388</v>
      </c>
      <c r="C1346" s="85" t="s">
        <v>4961</v>
      </c>
      <c r="D1346" s="56" t="s">
        <v>4962</v>
      </c>
      <c r="E1346" s="53"/>
      <c r="F1346" s="53" t="s">
        <v>24</v>
      </c>
      <c r="G1346" s="87" t="s">
        <v>66</v>
      </c>
      <c r="H1346" s="87" t="s">
        <v>4963</v>
      </c>
      <c r="I1346" s="56" t="s">
        <v>90</v>
      </c>
      <c r="J1346" s="90" t="s">
        <v>4964</v>
      </c>
      <c r="K1346" s="113" t="n">
        <v>43543</v>
      </c>
      <c r="L1346" s="113" t="n">
        <v>44274</v>
      </c>
      <c r="M1346" s="88"/>
      <c r="N1346" s="56" t="s">
        <v>2704</v>
      </c>
      <c r="O1346" s="59"/>
      <c r="P1346" s="56" t="s">
        <v>221</v>
      </c>
      <c r="Q1346" s="67"/>
      <c r="R1346" s="59"/>
      <c r="S1346" s="59"/>
    </row>
    <row r="1347" customFormat="false" ht="51" hidden="false" customHeight="false" outlineLevel="0" collapsed="false">
      <c r="A1347" s="56" t="s">
        <v>4965</v>
      </c>
      <c r="B1347" s="64" t="n">
        <v>43654</v>
      </c>
      <c r="C1347" s="98" t="s">
        <v>4966</v>
      </c>
      <c r="D1347" s="53" t="s">
        <v>4967</v>
      </c>
      <c r="E1347" s="53"/>
      <c r="F1347" s="53" t="s">
        <v>24</v>
      </c>
      <c r="G1347" s="53" t="s">
        <v>35</v>
      </c>
      <c r="H1347" s="84" t="s">
        <v>441</v>
      </c>
      <c r="I1347" s="53" t="s">
        <v>84</v>
      </c>
      <c r="J1347" s="184" t="s">
        <v>4968</v>
      </c>
      <c r="K1347" s="64" t="n">
        <v>43705</v>
      </c>
      <c r="L1347" s="64" t="n">
        <v>45532</v>
      </c>
      <c r="M1347" s="88"/>
      <c r="N1347" s="53" t="s">
        <v>120</v>
      </c>
      <c r="O1347" s="59"/>
      <c r="P1347" s="53" t="s">
        <v>214</v>
      </c>
      <c r="Q1347" s="59"/>
      <c r="R1347" s="53" t="n">
        <f aca="false">YEAR(K1347)</f>
        <v>2019</v>
      </c>
      <c r="S1347" s="54" t="n">
        <f aca="false">IF($F1347="CO",SUMIFS($M:$M,$A:$A,$A1347)/COUNTIFS($A:$A,$A1347,$F:$F,"CO"),0)</f>
        <v>0</v>
      </c>
    </row>
    <row r="1348" customFormat="false" ht="51" hidden="false" customHeight="false" outlineLevel="0" collapsed="false">
      <c r="A1348" s="56" t="s">
        <v>4965</v>
      </c>
      <c r="B1348" s="64" t="n">
        <v>43654</v>
      </c>
      <c r="C1348" s="98" t="s">
        <v>4966</v>
      </c>
      <c r="D1348" s="53" t="s">
        <v>4967</v>
      </c>
      <c r="E1348" s="59"/>
      <c r="F1348" s="53" t="s">
        <v>24</v>
      </c>
      <c r="G1348" s="53" t="s">
        <v>35</v>
      </c>
      <c r="H1348" s="53" t="s">
        <v>441</v>
      </c>
      <c r="I1348" s="53" t="s">
        <v>27</v>
      </c>
      <c r="J1348" s="83" t="s">
        <v>4968</v>
      </c>
      <c r="K1348" s="53" t="s">
        <v>4969</v>
      </c>
      <c r="L1348" s="64" t="n">
        <v>45532</v>
      </c>
      <c r="M1348" s="65"/>
      <c r="N1348" s="66" t="s">
        <v>47</v>
      </c>
      <c r="O1348" s="59"/>
      <c r="P1348" s="53" t="s">
        <v>97</v>
      </c>
      <c r="Q1348" s="59"/>
      <c r="R1348" s="53" t="e">
        <f aca="false">YEAR(K1348)</f>
        <v>#VALUE!</v>
      </c>
      <c r="S1348" s="54" t="n">
        <f aca="false">IF($F1348="CO",SUMIFS($M:$M,$A:$A,$A1348)/COUNTIFS($A:$A,$A1348,$F:$F,"CO"),0)</f>
        <v>0</v>
      </c>
    </row>
    <row r="1349" customFormat="false" ht="76.5" hidden="false" customHeight="false" outlineLevel="0" collapsed="false">
      <c r="A1349" s="56" t="s">
        <v>4970</v>
      </c>
      <c r="B1349" s="64" t="n">
        <v>42970</v>
      </c>
      <c r="C1349" s="86" t="s">
        <v>4971</v>
      </c>
      <c r="D1349" s="56" t="s">
        <v>4972</v>
      </c>
      <c r="E1349" s="53"/>
      <c r="F1349" s="56" t="s">
        <v>24</v>
      </c>
      <c r="G1349" s="56" t="s">
        <v>101</v>
      </c>
      <c r="H1349" s="56" t="s">
        <v>2294</v>
      </c>
      <c r="I1349" s="56" t="s">
        <v>27</v>
      </c>
      <c r="J1349" s="90" t="s">
        <v>4973</v>
      </c>
      <c r="K1349" s="64" t="n">
        <v>42996</v>
      </c>
      <c r="L1349" s="64" t="n">
        <v>44822</v>
      </c>
      <c r="M1349" s="88"/>
      <c r="N1349" s="87" t="s">
        <v>47</v>
      </c>
      <c r="O1349" s="59"/>
      <c r="P1349" s="56" t="s">
        <v>1610</v>
      </c>
      <c r="Q1349" s="67"/>
      <c r="R1349" s="59"/>
      <c r="S1349" s="308"/>
    </row>
    <row r="1350" customFormat="false" ht="229.5" hidden="false" customHeight="false" outlineLevel="0" collapsed="false">
      <c r="A1350" s="53" t="s">
        <v>4974</v>
      </c>
      <c r="B1350" s="64" t="n">
        <v>43346</v>
      </c>
      <c r="C1350" s="93" t="s">
        <v>4971</v>
      </c>
      <c r="D1350" s="53" t="s">
        <v>4972</v>
      </c>
      <c r="E1350" s="53"/>
      <c r="F1350" s="56" t="s">
        <v>24</v>
      </c>
      <c r="G1350" s="53" t="s">
        <v>1010</v>
      </c>
      <c r="H1350" s="53" t="s">
        <v>1010</v>
      </c>
      <c r="I1350" s="56" t="s">
        <v>84</v>
      </c>
      <c r="J1350" s="83" t="s">
        <v>4975</v>
      </c>
      <c r="K1350" s="64" t="n">
        <v>43370</v>
      </c>
      <c r="L1350" s="64" t="n">
        <v>45196</v>
      </c>
      <c r="M1350" s="88"/>
      <c r="N1350" s="56" t="s">
        <v>47</v>
      </c>
      <c r="O1350" s="59"/>
      <c r="P1350" s="53" t="s">
        <v>221</v>
      </c>
      <c r="Q1350" s="59"/>
      <c r="R1350" s="59"/>
      <c r="S1350" s="308"/>
    </row>
    <row r="1351" customFormat="false" ht="51" hidden="false" customHeight="false" outlineLevel="0" collapsed="false">
      <c r="A1351" s="66" t="s">
        <v>4976</v>
      </c>
      <c r="B1351" s="64" t="n">
        <v>42635</v>
      </c>
      <c r="C1351" s="98" t="s">
        <v>4977</v>
      </c>
      <c r="D1351" s="53" t="s">
        <v>4978</v>
      </c>
      <c r="E1351" s="53"/>
      <c r="F1351" s="67" t="s">
        <v>24</v>
      </c>
      <c r="G1351" s="53" t="s">
        <v>35</v>
      </c>
      <c r="H1351" s="53" t="s">
        <v>316</v>
      </c>
      <c r="I1351" s="67" t="s">
        <v>27</v>
      </c>
      <c r="J1351" s="384" t="s">
        <v>4979</v>
      </c>
      <c r="K1351" s="64" t="n">
        <v>42656</v>
      </c>
      <c r="L1351" s="64" t="n">
        <v>44482</v>
      </c>
      <c r="M1351" s="88"/>
      <c r="N1351" s="67" t="s">
        <v>47</v>
      </c>
      <c r="O1351" s="59"/>
      <c r="P1351" s="84" t="s">
        <v>221</v>
      </c>
      <c r="Q1351" s="59"/>
      <c r="R1351" s="53" t="n">
        <f aca="false">YEAR(K1351)</f>
        <v>2016</v>
      </c>
      <c r="S1351" s="530" t="n">
        <f aca="false">IF($F1351="CO",SUMIFS($M:$M,$A:$A,$A1351)/COUNTIFS($A:$A,$A1351,$F:$F,"CO"),0)</f>
        <v>0</v>
      </c>
    </row>
    <row r="1352" customFormat="false" ht="25.5" hidden="false" customHeight="false" outlineLevel="0" collapsed="false">
      <c r="A1352" s="56" t="s">
        <v>4980</v>
      </c>
      <c r="B1352" s="64" t="n">
        <v>43454</v>
      </c>
      <c r="C1352" s="86" t="s">
        <v>4977</v>
      </c>
      <c r="D1352" s="56" t="s">
        <v>4978</v>
      </c>
      <c r="E1352" s="53"/>
      <c r="F1352" s="56" t="s">
        <v>24</v>
      </c>
      <c r="G1352" s="56" t="s">
        <v>59</v>
      </c>
      <c r="H1352" s="87" t="s">
        <v>4577</v>
      </c>
      <c r="I1352" s="56" t="s">
        <v>90</v>
      </c>
      <c r="J1352" s="555" t="s">
        <v>4981</v>
      </c>
      <c r="K1352" s="64" t="n">
        <v>43564</v>
      </c>
      <c r="L1352" s="64" t="n">
        <v>45391</v>
      </c>
      <c r="M1352" s="88"/>
      <c r="N1352" s="87" t="s">
        <v>4579</v>
      </c>
      <c r="O1352" s="59"/>
      <c r="P1352" s="56" t="s">
        <v>214</v>
      </c>
      <c r="Q1352" s="59"/>
      <c r="R1352" s="53" t="n">
        <f aca="false">YEAR(K1352)</f>
        <v>2019</v>
      </c>
      <c r="S1352" s="530" t="n">
        <f aca="false">IF($F1352="CO",SUMIFS($M:$M,$A:$A,$A1352)/COUNTIFS($A:$A,$A1352,$F:$F,"CO"),0)</f>
        <v>0</v>
      </c>
    </row>
    <row r="1353" customFormat="false" ht="76.5" hidden="false" customHeight="false" outlineLevel="0" collapsed="false">
      <c r="A1353" s="69" t="s">
        <v>4982</v>
      </c>
      <c r="B1353" s="64" t="n">
        <v>42731</v>
      </c>
      <c r="C1353" s="86" t="s">
        <v>4983</v>
      </c>
      <c r="D1353" s="56" t="s">
        <v>4984</v>
      </c>
      <c r="E1353" s="53"/>
      <c r="F1353" s="56" t="s">
        <v>24</v>
      </c>
      <c r="G1353" s="69" t="s">
        <v>363</v>
      </c>
      <c r="H1353" s="56" t="s">
        <v>2704</v>
      </c>
      <c r="I1353" s="56" t="s">
        <v>37</v>
      </c>
      <c r="J1353" s="94" t="s">
        <v>4985</v>
      </c>
      <c r="K1353" s="64" t="n">
        <v>42772</v>
      </c>
      <c r="L1353" s="64" t="n">
        <v>44598</v>
      </c>
      <c r="M1353" s="88"/>
      <c r="N1353" s="56" t="s">
        <v>2704</v>
      </c>
      <c r="O1353" s="59"/>
      <c r="P1353" s="56" t="s">
        <v>214</v>
      </c>
      <c r="Q1353" s="59"/>
      <c r="R1353" s="53" t="n">
        <f aca="false">YEAR(K1353)</f>
        <v>2017</v>
      </c>
      <c r="S1353" s="530" t="n">
        <f aca="false">IF($F1353="CO",SUMIFS($M:$M,$A:$A,$A1353)/COUNTIFS($A:$A,$A1353,$F:$F,"CO"),0)</f>
        <v>0</v>
      </c>
    </row>
    <row r="1354" customFormat="false" ht="51" hidden="false" customHeight="false" outlineLevel="0" collapsed="false">
      <c r="A1354" s="56" t="s">
        <v>4986</v>
      </c>
      <c r="B1354" s="64" t="n">
        <v>43390</v>
      </c>
      <c r="C1354" s="85" t="s">
        <v>4983</v>
      </c>
      <c r="D1354" s="56" t="s">
        <v>4984</v>
      </c>
      <c r="E1354" s="53"/>
      <c r="F1354" s="53" t="s">
        <v>24</v>
      </c>
      <c r="G1354" s="56" t="s">
        <v>35</v>
      </c>
      <c r="H1354" s="56" t="s">
        <v>240</v>
      </c>
      <c r="I1354" s="56" t="s">
        <v>27</v>
      </c>
      <c r="J1354" s="83" t="s">
        <v>46</v>
      </c>
      <c r="K1354" s="64" t="n">
        <v>43389</v>
      </c>
      <c r="L1354" s="64" t="n">
        <v>45215</v>
      </c>
      <c r="M1354" s="88"/>
      <c r="N1354" s="56" t="s">
        <v>47</v>
      </c>
      <c r="O1354" s="59"/>
      <c r="P1354" s="56" t="s">
        <v>214</v>
      </c>
      <c r="Q1354" s="59"/>
      <c r="R1354" s="53" t="n">
        <f aca="false">YEAR(K1354)</f>
        <v>2018</v>
      </c>
      <c r="S1354" s="530" t="n">
        <f aca="false">IF($F1354="CO",SUMIFS($M:$M,$A:$A,$A1354)/COUNTIFS($A:$A,$A1354,$F:$F,"CO"),0)</f>
        <v>0</v>
      </c>
    </row>
    <row r="1355" customFormat="false" ht="51" hidden="false" customHeight="false" outlineLevel="0" collapsed="false">
      <c r="A1355" s="49" t="s">
        <v>4987</v>
      </c>
      <c r="B1355" s="188" t="n">
        <v>41681</v>
      </c>
      <c r="C1355" s="189" t="s">
        <v>4988</v>
      </c>
      <c r="D1355" s="48" t="s">
        <v>4451</v>
      </c>
      <c r="E1355" s="52"/>
      <c r="F1355" s="49" t="s">
        <v>24</v>
      </c>
      <c r="G1355" s="49" t="s">
        <v>66</v>
      </c>
      <c r="H1355" s="49" t="s">
        <v>4447</v>
      </c>
      <c r="I1355" s="188" t="s">
        <v>996</v>
      </c>
      <c r="J1355" s="189" t="s">
        <v>4989</v>
      </c>
      <c r="K1355" s="188" t="n">
        <v>42228</v>
      </c>
      <c r="L1355" s="188" t="n">
        <v>43830</v>
      </c>
      <c r="M1355" s="190"/>
      <c r="N1355" s="49" t="s">
        <v>4990</v>
      </c>
      <c r="O1355" s="110"/>
      <c r="P1355" s="49" t="s">
        <v>69</v>
      </c>
      <c r="Q1355" s="49"/>
      <c r="R1355" s="53" t="n">
        <v>2019</v>
      </c>
      <c r="S1355" s="556"/>
    </row>
    <row r="1356" customFormat="false" ht="63.75" hidden="false" customHeight="false" outlineLevel="0" collapsed="false">
      <c r="A1356" s="69" t="s">
        <v>4991</v>
      </c>
      <c r="B1356" s="64" t="n">
        <v>42531</v>
      </c>
      <c r="C1356" s="93" t="s">
        <v>4988</v>
      </c>
      <c r="D1356" s="66" t="s">
        <v>4451</v>
      </c>
      <c r="E1356" s="59"/>
      <c r="F1356" s="67" t="s">
        <v>24</v>
      </c>
      <c r="G1356" s="81" t="s">
        <v>508</v>
      </c>
      <c r="H1356" s="95" t="s">
        <v>1315</v>
      </c>
      <c r="I1356" s="67" t="s">
        <v>860</v>
      </c>
      <c r="J1356" s="83" t="s">
        <v>4992</v>
      </c>
      <c r="K1356" s="64" t="n">
        <v>42859</v>
      </c>
      <c r="L1356" s="64" t="n">
        <v>44685</v>
      </c>
      <c r="M1356" s="65"/>
      <c r="N1356" s="66" t="s">
        <v>508</v>
      </c>
      <c r="O1356" s="59"/>
      <c r="P1356" s="81" t="s">
        <v>221</v>
      </c>
      <c r="Q1356" s="59"/>
      <c r="R1356" s="59"/>
      <c r="S1356" s="308"/>
    </row>
    <row r="1357" customFormat="false" ht="38.25" hidden="false" customHeight="false" outlineLevel="0" collapsed="false">
      <c r="A1357" s="56" t="s">
        <v>4993</v>
      </c>
      <c r="B1357" s="64" t="n">
        <v>43231</v>
      </c>
      <c r="C1357" s="85" t="s">
        <v>4994</v>
      </c>
      <c r="D1357" s="56" t="s">
        <v>4451</v>
      </c>
      <c r="E1357" s="53"/>
      <c r="F1357" s="67" t="s">
        <v>24</v>
      </c>
      <c r="G1357" s="56" t="s">
        <v>59</v>
      </c>
      <c r="H1357" s="56" t="s">
        <v>4995</v>
      </c>
      <c r="I1357" s="56" t="s">
        <v>37</v>
      </c>
      <c r="J1357" s="90" t="s">
        <v>4996</v>
      </c>
      <c r="K1357" s="64" t="n">
        <v>43396</v>
      </c>
      <c r="L1357" s="64" t="n">
        <v>45222</v>
      </c>
      <c r="M1357" s="88"/>
      <c r="N1357" s="87" t="s">
        <v>4997</v>
      </c>
      <c r="O1357" s="59"/>
      <c r="P1357" s="56" t="s">
        <v>214</v>
      </c>
      <c r="Q1357" s="59"/>
      <c r="R1357" s="53"/>
      <c r="S1357" s="530" t="n">
        <f aca="false">IF($F1357="CO",SUMIFS($M:$M,$A:$A,$A1357)/COUNTIFS($A:$A,$A1357,$F:$F,"CO"),0)</f>
        <v>0</v>
      </c>
    </row>
    <row r="1358" customFormat="false" ht="63.75" hidden="false" customHeight="false" outlineLevel="0" collapsed="false">
      <c r="A1358" s="112" t="s">
        <v>4998</v>
      </c>
      <c r="B1358" s="113" t="n">
        <v>43476</v>
      </c>
      <c r="C1358" s="114" t="s">
        <v>4999</v>
      </c>
      <c r="D1358" s="112" t="s">
        <v>5000</v>
      </c>
      <c r="E1358" s="59"/>
      <c r="F1358" s="112" t="s">
        <v>24</v>
      </c>
      <c r="G1358" s="112" t="s">
        <v>59</v>
      </c>
      <c r="H1358" s="119" t="s">
        <v>5001</v>
      </c>
      <c r="I1358" s="112" t="s">
        <v>1164</v>
      </c>
      <c r="J1358" s="271" t="s">
        <v>5002</v>
      </c>
      <c r="K1358" s="113" t="n">
        <v>43623</v>
      </c>
      <c r="L1358" s="113" t="n">
        <v>44719</v>
      </c>
      <c r="M1358" s="96"/>
      <c r="N1358" s="112" t="s">
        <v>5003</v>
      </c>
      <c r="O1358" s="97"/>
      <c r="P1358" s="67" t="s">
        <v>221</v>
      </c>
      <c r="Q1358" s="67"/>
      <c r="R1358" s="59"/>
      <c r="S1358" s="530" t="n">
        <f aca="false">IF($F1358="CO",SUMIFS($M:$M,$A:$A,$A1358)/COUNTIFS($A:$A,$A1358,$F:$F,"CO"),0)</f>
        <v>0</v>
      </c>
    </row>
    <row r="1359" customFormat="false" ht="89.25" hidden="false" customHeight="false" outlineLevel="0" collapsed="false">
      <c r="A1359" s="56" t="s">
        <v>5004</v>
      </c>
      <c r="B1359" s="64" t="n">
        <v>43454</v>
      </c>
      <c r="C1359" s="86" t="s">
        <v>4999</v>
      </c>
      <c r="D1359" s="56" t="s">
        <v>4451</v>
      </c>
      <c r="E1359" s="53"/>
      <c r="F1359" s="56" t="s">
        <v>24</v>
      </c>
      <c r="G1359" s="56" t="s">
        <v>59</v>
      </c>
      <c r="H1359" s="87" t="s">
        <v>4577</v>
      </c>
      <c r="I1359" s="56" t="s">
        <v>1164</v>
      </c>
      <c r="J1359" s="557" t="s">
        <v>5005</v>
      </c>
      <c r="K1359" s="64" t="n">
        <v>43564</v>
      </c>
      <c r="L1359" s="64" t="n">
        <v>45391</v>
      </c>
      <c r="M1359" s="88"/>
      <c r="N1359" s="87" t="s">
        <v>4579</v>
      </c>
      <c r="O1359" s="59"/>
      <c r="P1359" s="56" t="s">
        <v>214</v>
      </c>
      <c r="Q1359" s="59"/>
      <c r="R1359" s="53" t="n">
        <f aca="false">YEAR(K1359)</f>
        <v>2019</v>
      </c>
      <c r="S1359" s="530" t="n">
        <f aca="false">IF($F1359="CO",SUMIFS($M:$M,$A:$A,$A1359)/COUNTIFS($A:$A,$A1359,$F:$F,"CO"),0)</f>
        <v>0</v>
      </c>
    </row>
    <row r="1360" customFormat="false" ht="51" hidden="false" customHeight="false" outlineLevel="0" collapsed="false">
      <c r="A1360" s="56" t="s">
        <v>5006</v>
      </c>
      <c r="B1360" s="64" t="n">
        <v>43678</v>
      </c>
      <c r="C1360" s="79" t="s">
        <v>5007</v>
      </c>
      <c r="D1360" s="56" t="s">
        <v>5008</v>
      </c>
      <c r="E1360" s="59"/>
      <c r="F1360" s="53" t="s">
        <v>24</v>
      </c>
      <c r="G1360" s="112" t="s">
        <v>35</v>
      </c>
      <c r="H1360" s="119" t="s">
        <v>229</v>
      </c>
      <c r="I1360" s="112" t="s">
        <v>37</v>
      </c>
      <c r="J1360" s="558" t="s">
        <v>5009</v>
      </c>
      <c r="K1360" s="113" t="n">
        <v>43710</v>
      </c>
      <c r="L1360" s="113" t="n">
        <v>44441</v>
      </c>
      <c r="M1360" s="225"/>
      <c r="N1360" s="112" t="s">
        <v>120</v>
      </c>
      <c r="O1360" s="53"/>
      <c r="P1360" s="56" t="s">
        <v>214</v>
      </c>
      <c r="Q1360" s="53"/>
      <c r="R1360" s="53" t="n">
        <f aca="false">YEAR(K1360)</f>
        <v>2019</v>
      </c>
      <c r="S1360" s="530" t="n">
        <f aca="false">IF($F1360="CO",SUMIFS($M:$M,$A:$A,$A1360)/COUNTIFS($A:$A,$A1360,$F:$F,"CO"),0)</f>
        <v>0</v>
      </c>
    </row>
    <row r="1361" customFormat="false" ht="51.75" hidden="false" customHeight="false" outlineLevel="0" collapsed="false">
      <c r="A1361" s="559" t="s">
        <v>5010</v>
      </c>
      <c r="B1361" s="64" t="n">
        <v>43776</v>
      </c>
      <c r="C1361" s="195" t="s">
        <v>5011</v>
      </c>
      <c r="D1361" s="69" t="s">
        <v>5012</v>
      </c>
      <c r="E1361" s="59"/>
      <c r="F1361" s="66" t="s">
        <v>24</v>
      </c>
      <c r="G1361" s="81" t="s">
        <v>35</v>
      </c>
      <c r="H1361" s="81" t="s">
        <v>441</v>
      </c>
      <c r="I1361" s="81" t="s">
        <v>27</v>
      </c>
      <c r="J1361" s="560" t="s">
        <v>5013</v>
      </c>
      <c r="K1361" s="64" t="n">
        <v>43809</v>
      </c>
      <c r="L1361" s="64" t="n">
        <v>45636</v>
      </c>
      <c r="M1361" s="59"/>
      <c r="N1361" s="84" t="s">
        <v>231</v>
      </c>
      <c r="O1361" s="59"/>
      <c r="P1361" s="69" t="s">
        <v>221</v>
      </c>
      <c r="Q1361" s="59"/>
      <c r="R1361" s="53" t="n">
        <f aca="false">YEAR(K1361)</f>
        <v>2019</v>
      </c>
      <c r="S1361" s="530" t="n">
        <f aca="false">IF($F1361="CO",SUMIFS($M:$M,$A:$A,$A1361)/COUNTIFS($A:$A,$A1361,$F:$F,"CO"),0)</f>
        <v>0</v>
      </c>
    </row>
    <row r="1362" customFormat="false" ht="38.25" hidden="false" customHeight="false" outlineLevel="0" collapsed="false">
      <c r="A1362" s="56" t="s">
        <v>5014</v>
      </c>
      <c r="B1362" s="64" t="n">
        <v>43196</v>
      </c>
      <c r="C1362" s="85" t="s">
        <v>5015</v>
      </c>
      <c r="D1362" s="56" t="s">
        <v>5016</v>
      </c>
      <c r="E1362" s="53"/>
      <c r="F1362" s="67" t="s">
        <v>24</v>
      </c>
      <c r="G1362" s="56" t="s">
        <v>59</v>
      </c>
      <c r="H1362" s="56" t="s">
        <v>558</v>
      </c>
      <c r="I1362" s="56" t="s">
        <v>37</v>
      </c>
      <c r="J1362" s="90" t="s">
        <v>5017</v>
      </c>
      <c r="K1362" s="64" t="n">
        <v>43250</v>
      </c>
      <c r="L1362" s="64" t="n">
        <v>44711</v>
      </c>
      <c r="M1362" s="88"/>
      <c r="N1362" s="53" t="s">
        <v>5018</v>
      </c>
      <c r="O1362" s="59"/>
      <c r="P1362" s="84" t="s">
        <v>221</v>
      </c>
      <c r="Q1362" s="59"/>
      <c r="R1362" s="66" t="n">
        <f aca="false">YEAR(K1362)</f>
        <v>2018</v>
      </c>
      <c r="S1362" s="530" t="n">
        <f aca="false">IF($F1362="CO",SUMIFS($M:$M,$A:$A,$A1362)/COUNTIFS($A:$A,$A1362,$F:$F,"CO"),0)</f>
        <v>0</v>
      </c>
    </row>
    <row r="1363" customFormat="false" ht="51" hidden="false" customHeight="false" outlineLevel="0" collapsed="false">
      <c r="A1363" s="56" t="s">
        <v>5019</v>
      </c>
      <c r="B1363" s="64" t="n">
        <v>44014</v>
      </c>
      <c r="C1363" s="561" t="s">
        <v>5020</v>
      </c>
      <c r="D1363" s="66" t="s">
        <v>1019</v>
      </c>
      <c r="E1363" s="59"/>
      <c r="F1363" s="66" t="s">
        <v>24</v>
      </c>
      <c r="G1363" s="66" t="s">
        <v>363</v>
      </c>
      <c r="H1363" s="69" t="s">
        <v>1841</v>
      </c>
      <c r="I1363" s="66" t="s">
        <v>37</v>
      </c>
      <c r="J1363" s="562" t="s">
        <v>5021</v>
      </c>
      <c r="K1363" s="64" t="n">
        <v>44054</v>
      </c>
      <c r="L1363" s="64" t="n">
        <v>44419</v>
      </c>
      <c r="M1363" s="65"/>
      <c r="N1363" s="67" t="s">
        <v>1841</v>
      </c>
      <c r="O1363" s="59"/>
      <c r="P1363" s="69" t="s">
        <v>40</v>
      </c>
      <c r="Q1363" s="59"/>
      <c r="R1363" s="53" t="n">
        <f aca="false">YEAR(K1363)</f>
        <v>2020</v>
      </c>
      <c r="S1363" s="308" t="n">
        <f aca="false">IF($F1363="CO",SUMIFS($M:$M,$A:$A,$A1363)/COUNTIFS($A:$A,$A1363,$F:$F,"CO"),0)</f>
        <v>0</v>
      </c>
    </row>
    <row r="1364" customFormat="false" ht="38.25" hidden="false" customHeight="true" outlineLevel="0" collapsed="false">
      <c r="A1364" s="56" t="s">
        <v>5022</v>
      </c>
      <c r="B1364" s="64" t="n">
        <v>43682</v>
      </c>
      <c r="C1364" s="86" t="s">
        <v>5020</v>
      </c>
      <c r="D1364" s="56" t="s">
        <v>1019</v>
      </c>
      <c r="E1364" s="361"/>
      <c r="F1364" s="53" t="s">
        <v>24</v>
      </c>
      <c r="G1364" s="53" t="s">
        <v>25</v>
      </c>
      <c r="H1364" s="53" t="s">
        <v>4572</v>
      </c>
      <c r="I1364" s="53" t="s">
        <v>27</v>
      </c>
      <c r="J1364" s="83" t="s">
        <v>5023</v>
      </c>
      <c r="K1364" s="64" t="n">
        <v>43692</v>
      </c>
      <c r="L1364" s="64" t="n">
        <v>45519</v>
      </c>
      <c r="M1364" s="65"/>
      <c r="N1364" s="66" t="s">
        <v>5024</v>
      </c>
      <c r="O1364" s="59"/>
      <c r="P1364" s="53" t="s">
        <v>30</v>
      </c>
      <c r="Q1364" s="59"/>
      <c r="R1364" s="48" t="n">
        <v>2019</v>
      </c>
      <c r="S1364" s="563" t="n">
        <f aca="false">IF($F1364="CO",SUMIFS($M:$M,$A:$A,$A1364)/COUNTIFS($A:$A,$A1364,$F:$F,"CO"),0)</f>
        <v>0</v>
      </c>
    </row>
    <row r="1365" customFormat="false" ht="38.25" hidden="false" customHeight="true" outlineLevel="0" collapsed="false">
      <c r="A1365" s="53" t="s">
        <v>5025</v>
      </c>
      <c r="B1365" s="64" t="n">
        <v>42702</v>
      </c>
      <c r="C1365" s="564" t="s">
        <v>5026</v>
      </c>
      <c r="D1365" s="53"/>
      <c r="E1365" s="565"/>
      <c r="F1365" s="84" t="s">
        <v>24</v>
      </c>
      <c r="G1365" s="84" t="s">
        <v>1151</v>
      </c>
      <c r="H1365" s="84" t="s">
        <v>5027</v>
      </c>
      <c r="I1365" s="84" t="s">
        <v>188</v>
      </c>
      <c r="J1365" s="83" t="s">
        <v>4761</v>
      </c>
      <c r="K1365" s="566" t="n">
        <v>43418</v>
      </c>
      <c r="L1365" s="191" t="n">
        <v>44879</v>
      </c>
      <c r="M1365" s="88"/>
      <c r="N1365" s="84" t="s">
        <v>5027</v>
      </c>
      <c r="O1365" s="59"/>
      <c r="P1365" s="56" t="s">
        <v>150</v>
      </c>
      <c r="Q1365" s="53" t="s">
        <v>2319</v>
      </c>
      <c r="R1365" s="53" t="n">
        <f aca="false">YEAR(K1365)</f>
        <v>2018</v>
      </c>
      <c r="S1365" s="530" t="n">
        <f aca="false">IF($F1365="CO",SUMIFS($M:$M,$A:$A,$A1365)/COUNTIFS($A:$A,$A1365,$F:$F,"CO"),0)</f>
        <v>0</v>
      </c>
    </row>
    <row r="1366" customFormat="false" ht="38.25" hidden="false" customHeight="true" outlineLevel="0" collapsed="false">
      <c r="A1366" s="69" t="s">
        <v>5028</v>
      </c>
      <c r="B1366" s="64" t="n">
        <v>42548</v>
      </c>
      <c r="C1366" s="98" t="s">
        <v>5029</v>
      </c>
      <c r="D1366" s="59"/>
      <c r="E1366" s="59"/>
      <c r="F1366" s="67" t="s">
        <v>24</v>
      </c>
      <c r="G1366" s="81" t="s">
        <v>1151</v>
      </c>
      <c r="H1366" s="95" t="s">
        <v>5030</v>
      </c>
      <c r="I1366" s="67" t="s">
        <v>188</v>
      </c>
      <c r="J1366" s="94" t="s">
        <v>148</v>
      </c>
      <c r="K1366" s="64" t="n">
        <v>42858</v>
      </c>
      <c r="L1366" s="64" t="n">
        <v>44684</v>
      </c>
      <c r="M1366" s="65"/>
      <c r="N1366" s="67" t="s">
        <v>5031</v>
      </c>
      <c r="O1366" s="59"/>
      <c r="P1366" s="81" t="s">
        <v>150</v>
      </c>
      <c r="Q1366" s="53" t="s">
        <v>1006</v>
      </c>
      <c r="R1366" s="59"/>
      <c r="S1366" s="308"/>
    </row>
    <row r="1367" customFormat="false" ht="38.25" hidden="false" customHeight="true" outlineLevel="0" collapsed="false">
      <c r="A1367" s="56" t="s">
        <v>5032</v>
      </c>
      <c r="B1367" s="64" t="n">
        <v>42894</v>
      </c>
      <c r="C1367" s="85" t="s">
        <v>5033</v>
      </c>
      <c r="D1367" s="59"/>
      <c r="E1367" s="53"/>
      <c r="F1367" s="56" t="s">
        <v>24</v>
      </c>
      <c r="G1367" s="56" t="s">
        <v>833</v>
      </c>
      <c r="H1367" s="56" t="s">
        <v>833</v>
      </c>
      <c r="I1367" s="87" t="s">
        <v>147</v>
      </c>
      <c r="J1367" s="79" t="s">
        <v>148</v>
      </c>
      <c r="K1367" s="64" t="n">
        <v>43063</v>
      </c>
      <c r="L1367" s="64" t="n">
        <v>44889</v>
      </c>
      <c r="M1367" s="88"/>
      <c r="N1367" s="56" t="s">
        <v>2861</v>
      </c>
      <c r="O1367" s="59"/>
      <c r="P1367" s="56" t="s">
        <v>150</v>
      </c>
      <c r="Q1367" s="59"/>
      <c r="R1367" s="53"/>
      <c r="S1367" s="530" t="n">
        <f aca="false">IF($F1367="CO",SUMIFS($M:$M,$A:$A,$A1367)/COUNTIFS($A:$A,$A1367,$F:$F,"CO"),0)</f>
        <v>0</v>
      </c>
    </row>
    <row r="1368" customFormat="false" ht="90" hidden="false" customHeight="true" outlineLevel="0" collapsed="false">
      <c r="A1368" s="67" t="s">
        <v>5034</v>
      </c>
      <c r="B1368" s="91" t="n">
        <v>39878</v>
      </c>
      <c r="C1368" s="218" t="s">
        <v>5035</v>
      </c>
      <c r="D1368" s="91"/>
      <c r="E1368" s="91"/>
      <c r="F1368" s="91" t="s">
        <v>24</v>
      </c>
      <c r="G1368" s="91" t="s">
        <v>35</v>
      </c>
      <c r="H1368" s="91" t="s">
        <v>5036</v>
      </c>
      <c r="I1368" s="91" t="s">
        <v>188</v>
      </c>
      <c r="J1368" s="94" t="s">
        <v>5037</v>
      </c>
      <c r="K1368" s="91" t="n">
        <v>39975</v>
      </c>
      <c r="L1368" s="67" t="s">
        <v>943</v>
      </c>
      <c r="M1368" s="96"/>
      <c r="N1368" s="95" t="s">
        <v>5038</v>
      </c>
      <c r="O1368" s="204"/>
      <c r="P1368" s="67" t="s">
        <v>150</v>
      </c>
      <c r="Q1368" s="101" t="s">
        <v>4702</v>
      </c>
      <c r="R1368" s="148" t="n">
        <f aca="false">YEAR(K1368)</f>
        <v>2009</v>
      </c>
      <c r="S1368" s="530" t="n">
        <f aca="false">IF($F1368="CO",SUMIFS($M:$M,$A:$A,$A1368)/COUNTIFS($A:$A,$A1368,$F:$F,"CO"),0)</f>
        <v>0</v>
      </c>
    </row>
    <row r="1369" customFormat="false" ht="135" hidden="false" customHeight="true" outlineLevel="0" collapsed="false">
      <c r="A1369" s="67" t="s">
        <v>5039</v>
      </c>
      <c r="B1369" s="64" t="n">
        <v>42282</v>
      </c>
      <c r="C1369" s="98" t="s">
        <v>5040</v>
      </c>
      <c r="D1369" s="53"/>
      <c r="E1369" s="53"/>
      <c r="F1369" s="67" t="s">
        <v>24</v>
      </c>
      <c r="G1369" s="81" t="s">
        <v>59</v>
      </c>
      <c r="H1369" s="67" t="s">
        <v>5041</v>
      </c>
      <c r="I1369" s="67" t="s">
        <v>188</v>
      </c>
      <c r="J1369" s="83" t="s">
        <v>148</v>
      </c>
      <c r="K1369" s="64" t="n">
        <v>42335</v>
      </c>
      <c r="L1369" s="64" t="n">
        <v>44162</v>
      </c>
      <c r="M1369" s="65"/>
      <c r="N1369" s="67" t="s">
        <v>5042</v>
      </c>
      <c r="O1369" s="53"/>
      <c r="P1369" s="81" t="s">
        <v>150</v>
      </c>
      <c r="Q1369" s="53" t="s">
        <v>5043</v>
      </c>
      <c r="R1369" s="66" t="n">
        <f aca="false">YEAR(K1369)</f>
        <v>2015</v>
      </c>
      <c r="S1369" s="567" t="n">
        <f aca="false">IF($F1369="CO",SUMIFS($M:$M,$A:$A,$A1369)/COUNTIFS($A:$A,$A1369,$F:$F,"CO"),0)</f>
        <v>0</v>
      </c>
    </row>
    <row r="1370" customFormat="false" ht="78.75" hidden="false" customHeight="true" outlineLevel="0" collapsed="false">
      <c r="A1370" s="399" t="s">
        <v>5044</v>
      </c>
      <c r="B1370" s="403" t="n">
        <v>43245</v>
      </c>
      <c r="C1370" s="253" t="s">
        <v>5045</v>
      </c>
      <c r="D1370" s="400"/>
      <c r="E1370" s="568"/>
      <c r="F1370" s="400" t="s">
        <v>24</v>
      </c>
      <c r="G1370" s="445" t="s">
        <v>101</v>
      </c>
      <c r="H1370" s="445" t="s">
        <v>5046</v>
      </c>
      <c r="I1370" s="445" t="s">
        <v>188</v>
      </c>
      <c r="J1370" s="253" t="s">
        <v>5047</v>
      </c>
      <c r="K1370" s="400" t="n">
        <v>43342</v>
      </c>
      <c r="L1370" s="445" t="n">
        <v>45168</v>
      </c>
      <c r="M1370" s="569"/>
      <c r="N1370" s="399" t="s">
        <v>4515</v>
      </c>
      <c r="O1370" s="570"/>
      <c r="P1370" s="357" t="s">
        <v>150</v>
      </c>
      <c r="Q1370" s="399" t="s">
        <v>5048</v>
      </c>
      <c r="R1370" s="252" t="n">
        <f aca="false">YEAR(K1370)</f>
        <v>2018</v>
      </c>
      <c r="S1370" s="530" t="n">
        <f aca="false">IF($F1370="CO",SUMIFS($M:$M,$A:$A,$A1370)/COUNTIFS($A:$A,$A1370,$F:$F,"CO"),0)</f>
        <v>0</v>
      </c>
    </row>
    <row r="1371" customFormat="false" ht="51" hidden="false" customHeight="false" outlineLevel="0" collapsed="false">
      <c r="A1371" s="56" t="s">
        <v>5049</v>
      </c>
      <c r="B1371" s="64" t="n">
        <v>42524</v>
      </c>
      <c r="C1371" s="85" t="s">
        <v>5050</v>
      </c>
      <c r="D1371" s="59"/>
      <c r="E1371" s="53"/>
      <c r="F1371" s="56" t="s">
        <v>24</v>
      </c>
      <c r="G1371" s="56" t="s">
        <v>88</v>
      </c>
      <c r="H1371" s="87" t="s">
        <v>5051</v>
      </c>
      <c r="I1371" s="87" t="s">
        <v>5052</v>
      </c>
      <c r="J1371" s="90" t="s">
        <v>5053</v>
      </c>
      <c r="K1371" s="64" t="n">
        <v>43347</v>
      </c>
      <c r="L1371" s="64" t="n">
        <v>45173</v>
      </c>
      <c r="M1371" s="88"/>
      <c r="N1371" s="56" t="s">
        <v>5054</v>
      </c>
      <c r="O1371" s="59"/>
      <c r="P1371" s="56" t="s">
        <v>804</v>
      </c>
      <c r="Q1371" s="59"/>
      <c r="R1371" s="53" t="n">
        <f aca="false">YEAR(K1371)</f>
        <v>2018</v>
      </c>
      <c r="S1371" s="54" t="n">
        <f aca="false">IF($F1371="CO",SUMIFS($M:$M,$A:$A,$A1371)/COUNTIFS($A:$A,$A1371,$F:$F,"CO"),0)</f>
        <v>0</v>
      </c>
    </row>
    <row r="1372" customFormat="false" ht="51" hidden="false" customHeight="false" outlineLevel="0" collapsed="false">
      <c r="A1372" s="67" t="s">
        <v>5055</v>
      </c>
      <c r="B1372" s="571" t="n">
        <v>41669</v>
      </c>
      <c r="C1372" s="79" t="s">
        <v>5056</v>
      </c>
      <c r="D1372" s="187"/>
      <c r="E1372" s="187"/>
      <c r="F1372" s="67" t="s">
        <v>24</v>
      </c>
      <c r="G1372" s="67" t="s">
        <v>35</v>
      </c>
      <c r="H1372" s="67" t="s">
        <v>1947</v>
      </c>
      <c r="I1372" s="95" t="s">
        <v>188</v>
      </c>
      <c r="J1372" s="111" t="s">
        <v>5057</v>
      </c>
      <c r="K1372" s="95" t="n">
        <v>41669</v>
      </c>
      <c r="L1372" s="95" t="s">
        <v>943</v>
      </c>
      <c r="M1372" s="572"/>
      <c r="N1372" s="67" t="s">
        <v>5058</v>
      </c>
      <c r="O1372" s="56"/>
      <c r="P1372" s="67" t="s">
        <v>150</v>
      </c>
      <c r="Q1372" s="67" t="s">
        <v>4549</v>
      </c>
      <c r="R1372" s="59"/>
      <c r="S1372" s="59"/>
    </row>
    <row r="1373" customFormat="false" ht="51" hidden="false" customHeight="false" outlineLevel="0" collapsed="false">
      <c r="A1373" s="87" t="s">
        <v>5059</v>
      </c>
      <c r="B1373" s="91" t="n">
        <v>43262</v>
      </c>
      <c r="C1373" s="218" t="s">
        <v>5060</v>
      </c>
      <c r="D1373" s="91"/>
      <c r="E1373" s="66"/>
      <c r="F1373" s="66" t="s">
        <v>24</v>
      </c>
      <c r="G1373" s="81" t="s">
        <v>5061</v>
      </c>
      <c r="H1373" s="81" t="s">
        <v>5061</v>
      </c>
      <c r="I1373" s="91" t="s">
        <v>188</v>
      </c>
      <c r="J1373" s="94" t="s">
        <v>148</v>
      </c>
      <c r="K1373" s="91" t="n">
        <v>43342</v>
      </c>
      <c r="L1373" s="95" t="n">
        <v>45168</v>
      </c>
      <c r="M1373" s="260"/>
      <c r="N1373" s="67" t="s">
        <v>5062</v>
      </c>
      <c r="O1373" s="66"/>
      <c r="P1373" s="91" t="s">
        <v>804</v>
      </c>
      <c r="Q1373" s="67"/>
      <c r="R1373" s="59"/>
      <c r="S1373" s="59"/>
    </row>
    <row r="1374" customFormat="false" ht="127.5" hidden="false" customHeight="false" outlineLevel="0" collapsed="false">
      <c r="A1374" s="100" t="s">
        <v>5063</v>
      </c>
      <c r="B1374" s="64" t="n">
        <v>42552</v>
      </c>
      <c r="C1374" s="86" t="s">
        <v>5064</v>
      </c>
      <c r="D1374" s="59"/>
      <c r="E1374" s="59"/>
      <c r="F1374" s="67" t="s">
        <v>24</v>
      </c>
      <c r="G1374" s="81" t="s">
        <v>59</v>
      </c>
      <c r="H1374" s="95" t="s">
        <v>5065</v>
      </c>
      <c r="I1374" s="95" t="s">
        <v>188</v>
      </c>
      <c r="J1374" s="94" t="s">
        <v>148</v>
      </c>
      <c r="K1374" s="64" t="n">
        <v>42647</v>
      </c>
      <c r="L1374" s="64" t="n">
        <v>44473</v>
      </c>
      <c r="M1374" s="65"/>
      <c r="N1374" s="67" t="s">
        <v>516</v>
      </c>
      <c r="O1374" s="59"/>
      <c r="P1374" s="81" t="s">
        <v>150</v>
      </c>
      <c r="Q1374" s="56" t="s">
        <v>2890</v>
      </c>
      <c r="R1374" s="66" t="n">
        <v>2019</v>
      </c>
      <c r="S1374" s="59"/>
    </row>
    <row r="1375" customFormat="false" ht="51" hidden="false" customHeight="false" outlineLevel="0" collapsed="false">
      <c r="A1375" s="55" t="s">
        <v>5066</v>
      </c>
      <c r="B1375" s="64" t="n">
        <v>43801</v>
      </c>
      <c r="C1375" s="86" t="s">
        <v>5067</v>
      </c>
      <c r="D1375" s="59"/>
      <c r="E1375" s="59"/>
      <c r="F1375" s="69" t="s">
        <v>24</v>
      </c>
      <c r="G1375" s="66" t="s">
        <v>363</v>
      </c>
      <c r="H1375" s="81" t="s">
        <v>5068</v>
      </c>
      <c r="I1375" s="67" t="s">
        <v>188</v>
      </c>
      <c r="J1375" s="94" t="s">
        <v>148</v>
      </c>
      <c r="K1375" s="64" t="n">
        <v>44153</v>
      </c>
      <c r="L1375" s="64" t="n">
        <v>45979</v>
      </c>
      <c r="M1375" s="65"/>
      <c r="N1375" s="69" t="s">
        <v>5069</v>
      </c>
      <c r="O1375" s="59"/>
      <c r="P1375" s="69" t="s">
        <v>150</v>
      </c>
      <c r="Q1375" s="56" t="s">
        <v>2319</v>
      </c>
      <c r="R1375" s="59"/>
      <c r="S1375" s="59"/>
    </row>
    <row r="1376" customFormat="false" ht="51" hidden="false" customHeight="false" outlineLevel="0" collapsed="false">
      <c r="A1376" s="66" t="s">
        <v>5070</v>
      </c>
      <c r="B1376" s="64" t="n">
        <v>42580</v>
      </c>
      <c r="C1376" s="98" t="s">
        <v>5071</v>
      </c>
      <c r="D1376" s="53" t="s">
        <v>5072</v>
      </c>
      <c r="E1376" s="53"/>
      <c r="F1376" s="67" t="s">
        <v>24</v>
      </c>
      <c r="G1376" s="53" t="s">
        <v>35</v>
      </c>
      <c r="H1376" s="84" t="s">
        <v>4850</v>
      </c>
      <c r="I1376" s="67" t="s">
        <v>27</v>
      </c>
      <c r="J1376" s="79" t="s">
        <v>5073</v>
      </c>
      <c r="K1376" s="64" t="n">
        <v>42607</v>
      </c>
      <c r="L1376" s="64" t="n">
        <v>44433</v>
      </c>
      <c r="M1376" s="88"/>
      <c r="N1376" s="67" t="s">
        <v>47</v>
      </c>
      <c r="O1376" s="59"/>
      <c r="P1376" s="84" t="s">
        <v>221</v>
      </c>
      <c r="Q1376" s="59"/>
      <c r="R1376" s="53" t="n">
        <f aca="false">YEAR(K1376)</f>
        <v>2016</v>
      </c>
      <c r="S1376" s="54" t="n">
        <f aca="false">IF($F1376="CO",SUMIFS($M:$M,$A:$A,$A1376)/COUNTIFS($A:$A,$A1376,$F:$F,"CO"),0)</f>
        <v>0</v>
      </c>
    </row>
    <row r="1377" customFormat="false" ht="51" hidden="false" customHeight="false" outlineLevel="0" collapsed="false">
      <c r="A1377" s="197" t="s">
        <v>5074</v>
      </c>
      <c r="B1377" s="573" t="n">
        <v>43685</v>
      </c>
      <c r="C1377" s="574" t="s">
        <v>5075</v>
      </c>
      <c r="D1377" s="396" t="s">
        <v>5076</v>
      </c>
      <c r="E1377" s="256"/>
      <c r="F1377" s="252" t="s">
        <v>24</v>
      </c>
      <c r="G1377" s="396" t="s">
        <v>59</v>
      </c>
      <c r="H1377" s="575" t="s">
        <v>199</v>
      </c>
      <c r="I1377" s="396" t="s">
        <v>61</v>
      </c>
      <c r="J1377" s="576" t="s">
        <v>200</v>
      </c>
      <c r="K1377" s="250" t="n">
        <v>43707</v>
      </c>
      <c r="L1377" s="250" t="n">
        <v>45534</v>
      </c>
      <c r="M1377" s="358"/>
      <c r="N1377" s="396" t="s">
        <v>47</v>
      </c>
      <c r="O1377" s="577"/>
      <c r="P1377" s="396" t="s">
        <v>97</v>
      </c>
      <c r="Q1377" s="252" t="s">
        <v>233</v>
      </c>
      <c r="R1377" s="252" t="n">
        <f aca="false">YEAR(K1377)</f>
        <v>2019</v>
      </c>
      <c r="S1377" s="398" t="n">
        <f aca="false">IF($F1377="CO",SUMIFS($M:$M,$A:$A,$A1377)/COUNTIFS($A:$A,$A1377,$F:$F,"CO"),0)</f>
        <v>0</v>
      </c>
    </row>
    <row r="1378" customFormat="false" ht="38.25" hidden="false" customHeight="false" outlineLevel="0" collapsed="false">
      <c r="A1378" s="67" t="s">
        <v>5077</v>
      </c>
      <c r="B1378" s="95" t="n">
        <v>41619</v>
      </c>
      <c r="C1378" s="94" t="s">
        <v>5078</v>
      </c>
      <c r="D1378" s="53"/>
      <c r="E1378" s="59"/>
      <c r="F1378" s="67" t="s">
        <v>24</v>
      </c>
      <c r="G1378" s="67" t="s">
        <v>66</v>
      </c>
      <c r="H1378" s="67" t="s">
        <v>5079</v>
      </c>
      <c r="I1378" s="91" t="s">
        <v>188</v>
      </c>
      <c r="J1378" s="94" t="s">
        <v>5080</v>
      </c>
      <c r="K1378" s="95" t="n">
        <v>41653</v>
      </c>
      <c r="L1378" s="95" t="s">
        <v>5081</v>
      </c>
      <c r="M1378" s="96"/>
      <c r="N1378" s="67" t="s">
        <v>5082</v>
      </c>
      <c r="O1378" s="97"/>
      <c r="P1378" s="67" t="s">
        <v>150</v>
      </c>
      <c r="Q1378" s="67" t="s">
        <v>1006</v>
      </c>
      <c r="R1378" s="53" t="n">
        <f aca="false">YEAR(K1378)</f>
        <v>2014</v>
      </c>
      <c r="S1378" s="328" t="n">
        <v>3122164.71</v>
      </c>
    </row>
    <row r="1379" customFormat="false" ht="38.25" hidden="false" customHeight="false" outlineLevel="0" collapsed="false">
      <c r="A1379" s="56" t="s">
        <v>5083</v>
      </c>
      <c r="B1379" s="64" t="n">
        <v>43405</v>
      </c>
      <c r="C1379" s="93" t="s">
        <v>5084</v>
      </c>
      <c r="D1379" s="56"/>
      <c r="E1379" s="59"/>
      <c r="F1379" s="53" t="s">
        <v>24</v>
      </c>
      <c r="G1379" s="53" t="s">
        <v>528</v>
      </c>
      <c r="H1379" s="53" t="s">
        <v>1880</v>
      </c>
      <c r="I1379" s="84" t="s">
        <v>188</v>
      </c>
      <c r="J1379" s="83" t="s">
        <v>2827</v>
      </c>
      <c r="K1379" s="64" t="n">
        <v>43713</v>
      </c>
      <c r="L1379" s="64" t="n">
        <v>45540</v>
      </c>
      <c r="M1379" s="65"/>
      <c r="N1379" s="66" t="s">
        <v>833</v>
      </c>
      <c r="O1379" s="59"/>
      <c r="P1379" s="53" t="s">
        <v>150</v>
      </c>
      <c r="Q1379" s="53" t="s">
        <v>4806</v>
      </c>
      <c r="R1379" s="53" t="n">
        <f aca="false">YEAR(K1379)</f>
        <v>2019</v>
      </c>
      <c r="S1379" s="54" t="n">
        <f aca="false">IF($F1379="CO",SUMIFS($M:$M,$A:$A,$A1379)/COUNTIFS($A:$A,$A1379,$F:$F,"CO"),0)</f>
        <v>0</v>
      </c>
    </row>
    <row r="1380" customFormat="false" ht="63.75" hidden="false" customHeight="false" outlineLevel="0" collapsed="false">
      <c r="A1380" s="67" t="s">
        <v>5085</v>
      </c>
      <c r="B1380" s="95" t="n">
        <v>42024</v>
      </c>
      <c r="C1380" s="94" t="s">
        <v>5086</v>
      </c>
      <c r="D1380" s="53"/>
      <c r="E1380" s="59"/>
      <c r="F1380" s="67" t="s">
        <v>24</v>
      </c>
      <c r="G1380" s="67" t="s">
        <v>363</v>
      </c>
      <c r="H1380" s="67" t="s">
        <v>833</v>
      </c>
      <c r="I1380" s="95" t="s">
        <v>188</v>
      </c>
      <c r="J1380" s="94" t="s">
        <v>5087</v>
      </c>
      <c r="K1380" s="95" t="n">
        <v>42102</v>
      </c>
      <c r="L1380" s="95" t="s">
        <v>1582</v>
      </c>
      <c r="M1380" s="96"/>
      <c r="N1380" s="67" t="s">
        <v>833</v>
      </c>
      <c r="O1380" s="97"/>
      <c r="P1380" s="67" t="s">
        <v>150</v>
      </c>
      <c r="Q1380" s="67" t="s">
        <v>1231</v>
      </c>
      <c r="R1380" s="59"/>
      <c r="S1380" s="59"/>
    </row>
    <row r="1381" customFormat="false" ht="51" hidden="false" customHeight="false" outlineLevel="0" collapsed="false">
      <c r="A1381" s="56" t="s">
        <v>5088</v>
      </c>
      <c r="B1381" s="64" t="n">
        <v>43230</v>
      </c>
      <c r="C1381" s="90" t="s">
        <v>5089</v>
      </c>
      <c r="D1381" s="56" t="s">
        <v>5090</v>
      </c>
      <c r="E1381" s="53"/>
      <c r="F1381" s="56" t="s">
        <v>24</v>
      </c>
      <c r="G1381" s="56" t="s">
        <v>51</v>
      </c>
      <c r="H1381" s="87" t="s">
        <v>5091</v>
      </c>
      <c r="I1381" s="87" t="s">
        <v>37</v>
      </c>
      <c r="J1381" s="90" t="s">
        <v>5092</v>
      </c>
      <c r="K1381" s="166" t="n">
        <v>43342</v>
      </c>
      <c r="L1381" s="64" t="n">
        <v>45168</v>
      </c>
      <c r="M1381" s="88"/>
      <c r="N1381" s="56" t="s">
        <v>5093</v>
      </c>
      <c r="O1381" s="59"/>
      <c r="P1381" s="56" t="s">
        <v>40</v>
      </c>
      <c r="Q1381" s="59"/>
      <c r="R1381" s="53" t="n">
        <f aca="false">YEAR(K1381)</f>
        <v>2018</v>
      </c>
      <c r="S1381" s="54" t="n">
        <f aca="false">IF($F1381="CO",SUMIFS($M:$M,$A:$A,$A1381)/COUNTIFS($A:$A,$A1381,$F:$F,"CO"),0)</f>
        <v>0</v>
      </c>
    </row>
    <row r="1382" customFormat="false" ht="38.25" hidden="false" customHeight="false" outlineLevel="0" collapsed="false">
      <c r="A1382" s="56" t="s">
        <v>5094</v>
      </c>
      <c r="B1382" s="64" t="n">
        <v>43250</v>
      </c>
      <c r="C1382" s="90" t="s">
        <v>5095</v>
      </c>
      <c r="D1382" s="56" t="s">
        <v>5090</v>
      </c>
      <c r="E1382" s="53"/>
      <c r="F1382" s="67" t="s">
        <v>24</v>
      </c>
      <c r="G1382" s="87" t="s">
        <v>5096</v>
      </c>
      <c r="H1382" s="87" t="s">
        <v>5097</v>
      </c>
      <c r="I1382" s="56" t="s">
        <v>84</v>
      </c>
      <c r="J1382" s="79" t="s">
        <v>5098</v>
      </c>
      <c r="K1382" s="64" t="n">
        <v>43298</v>
      </c>
      <c r="L1382" s="64" t="n">
        <v>45155</v>
      </c>
      <c r="M1382" s="88"/>
      <c r="N1382" s="56" t="s">
        <v>47</v>
      </c>
      <c r="O1382" s="59"/>
      <c r="P1382" s="56" t="s">
        <v>40</v>
      </c>
      <c r="Q1382" s="59"/>
      <c r="R1382" s="59"/>
      <c r="S1382" s="59"/>
    </row>
    <row r="1383" customFormat="false" ht="38.25" hidden="false" customHeight="false" outlineLevel="0" collapsed="false">
      <c r="A1383" s="69" t="s">
        <v>5099</v>
      </c>
      <c r="B1383" s="64" t="n">
        <v>42947</v>
      </c>
      <c r="C1383" s="90" t="s">
        <v>5100</v>
      </c>
      <c r="D1383" s="56" t="s">
        <v>5101</v>
      </c>
      <c r="E1383" s="53"/>
      <c r="F1383" s="56" t="s">
        <v>24</v>
      </c>
      <c r="G1383" s="56" t="s">
        <v>73</v>
      </c>
      <c r="H1383" s="87" t="s">
        <v>5102</v>
      </c>
      <c r="I1383" s="56" t="s">
        <v>27</v>
      </c>
      <c r="J1383" s="94" t="s">
        <v>5103</v>
      </c>
      <c r="K1383" s="64" t="n">
        <v>42990</v>
      </c>
      <c r="L1383" s="64" t="n">
        <v>44816</v>
      </c>
      <c r="M1383" s="88"/>
      <c r="N1383" s="87" t="s">
        <v>47</v>
      </c>
      <c r="O1383" s="59"/>
      <c r="P1383" s="56" t="s">
        <v>40</v>
      </c>
      <c r="Q1383" s="59"/>
      <c r="R1383" s="53" t="n">
        <f aca="false">YEAR(K1383)</f>
        <v>2017</v>
      </c>
      <c r="S1383" s="54" t="n">
        <f aca="false">IF($F1383="CO",SUMIFS($M:$M,$A:$A,$A1383)/COUNTIFS($A:$A,$A1383,$F:$F,"CO"),0)</f>
        <v>0</v>
      </c>
    </row>
    <row r="1384" customFormat="false" ht="51" hidden="false" customHeight="false" outlineLevel="0" collapsed="false">
      <c r="A1384" s="45" t="s">
        <v>5104</v>
      </c>
      <c r="B1384" s="46" t="n">
        <v>43014</v>
      </c>
      <c r="C1384" s="50" t="s">
        <v>5105</v>
      </c>
      <c r="D1384" s="45" t="s">
        <v>5106</v>
      </c>
      <c r="E1384" s="48"/>
      <c r="F1384" s="48" t="s">
        <v>24</v>
      </c>
      <c r="G1384" s="45" t="s">
        <v>25</v>
      </c>
      <c r="H1384" s="49" t="s">
        <v>5107</v>
      </c>
      <c r="I1384" s="45" t="s">
        <v>27</v>
      </c>
      <c r="J1384" s="189" t="s">
        <v>5108</v>
      </c>
      <c r="K1384" s="46" t="n">
        <v>43118</v>
      </c>
      <c r="L1384" s="46" t="n">
        <v>43838</v>
      </c>
      <c r="M1384" s="51"/>
      <c r="N1384" s="45" t="s">
        <v>25</v>
      </c>
      <c r="O1384" s="52"/>
      <c r="P1384" s="45" t="s">
        <v>40</v>
      </c>
      <c r="Q1384" s="52"/>
      <c r="R1384" s="53" t="n">
        <v>2019</v>
      </c>
      <c r="S1384" s="93"/>
    </row>
    <row r="1385" customFormat="false" ht="38.25" hidden="false" customHeight="false" outlineLevel="0" collapsed="false">
      <c r="A1385" s="69" t="s">
        <v>5109</v>
      </c>
      <c r="B1385" s="64" t="n">
        <v>42894</v>
      </c>
      <c r="C1385" s="86" t="s">
        <v>5110</v>
      </c>
      <c r="D1385" s="56" t="s">
        <v>5111</v>
      </c>
      <c r="E1385" s="53"/>
      <c r="F1385" s="56" t="s">
        <v>24</v>
      </c>
      <c r="G1385" s="87" t="s">
        <v>5112</v>
      </c>
      <c r="H1385" s="87" t="s">
        <v>5113</v>
      </c>
      <c r="I1385" s="53" t="s">
        <v>27</v>
      </c>
      <c r="J1385" s="79" t="s">
        <v>46</v>
      </c>
      <c r="K1385" s="64" t="n">
        <v>42912</v>
      </c>
      <c r="L1385" s="64" t="n">
        <v>44738</v>
      </c>
      <c r="M1385" s="65"/>
      <c r="N1385" s="87" t="s">
        <v>47</v>
      </c>
      <c r="O1385" s="53"/>
      <c r="P1385" s="56" t="s">
        <v>40</v>
      </c>
      <c r="Q1385" s="53"/>
      <c r="R1385" s="53" t="n">
        <f aca="false">YEAR(K1385)</f>
        <v>2017</v>
      </c>
      <c r="S1385" s="54" t="n">
        <f aca="false">IF($F1385="CO",SUMIFS($M:$M,$A:$A,$A1385)/COUNTIFS($A:$A,$A1385,$F:$F,"CO"),0)</f>
        <v>0</v>
      </c>
    </row>
    <row r="1386" customFormat="false" ht="38.25" hidden="false" customHeight="false" outlineLevel="0" collapsed="false">
      <c r="A1386" s="56" t="s">
        <v>5114</v>
      </c>
      <c r="B1386" s="64" t="n">
        <v>44117</v>
      </c>
      <c r="C1386" s="98" t="s">
        <v>5115</v>
      </c>
      <c r="D1386" s="69" t="s">
        <v>5116</v>
      </c>
      <c r="E1386" s="59"/>
      <c r="F1386" s="69" t="s">
        <v>24</v>
      </c>
      <c r="G1386" s="66" t="s">
        <v>4571</v>
      </c>
      <c r="H1386" s="81" t="s">
        <v>4572</v>
      </c>
      <c r="I1386" s="69" t="s">
        <v>27</v>
      </c>
      <c r="J1386" s="94" t="s">
        <v>5117</v>
      </c>
      <c r="K1386" s="64" t="n">
        <v>44132</v>
      </c>
      <c r="L1386" s="64" t="n">
        <v>44862</v>
      </c>
      <c r="M1386" s="65"/>
      <c r="N1386" s="81" t="s">
        <v>4572</v>
      </c>
      <c r="O1386" s="59"/>
      <c r="P1386" s="69" t="s">
        <v>40</v>
      </c>
      <c r="Q1386" s="59"/>
      <c r="R1386" s="149"/>
      <c r="S1386" s="149"/>
    </row>
    <row r="1387" customFormat="false" ht="38.25" hidden="false" customHeight="false" outlineLevel="0" collapsed="false">
      <c r="A1387" s="67" t="s">
        <v>5118</v>
      </c>
      <c r="B1387" s="95" t="n">
        <v>41527</v>
      </c>
      <c r="C1387" s="94" t="s">
        <v>5119</v>
      </c>
      <c r="D1387" s="53"/>
      <c r="E1387" s="59"/>
      <c r="F1387" s="67" t="s">
        <v>24</v>
      </c>
      <c r="G1387" s="67" t="s">
        <v>73</v>
      </c>
      <c r="H1387" s="67" t="s">
        <v>5120</v>
      </c>
      <c r="I1387" s="67" t="s">
        <v>188</v>
      </c>
      <c r="J1387" s="94" t="s">
        <v>5121</v>
      </c>
      <c r="K1387" s="95" t="n">
        <v>41821</v>
      </c>
      <c r="L1387" s="95" t="s">
        <v>943</v>
      </c>
      <c r="M1387" s="96"/>
      <c r="N1387" s="67" t="s">
        <v>5122</v>
      </c>
      <c r="O1387" s="97"/>
      <c r="P1387" s="67" t="s">
        <v>150</v>
      </c>
      <c r="Q1387" s="67" t="s">
        <v>2319</v>
      </c>
      <c r="R1387" s="53" t="n">
        <f aca="false">YEAR(K1387)</f>
        <v>2014</v>
      </c>
      <c r="S1387" s="54" t="n">
        <f aca="false">IF($F1387="CO",SUMIFS($M:$M,$A:$A,$A1387)/COUNTIFS($A:$A,$A1387,$F:$F,"CO"),0)</f>
        <v>0</v>
      </c>
    </row>
    <row r="1388" customFormat="false" ht="38.25" hidden="false" customHeight="false" outlineLevel="0" collapsed="false">
      <c r="A1388" s="69" t="s">
        <v>5123</v>
      </c>
      <c r="B1388" s="64" t="n">
        <v>43383</v>
      </c>
      <c r="C1388" s="79" t="s">
        <v>5124</v>
      </c>
      <c r="D1388" s="53"/>
      <c r="E1388" s="53"/>
      <c r="F1388" s="67" t="s">
        <v>24</v>
      </c>
      <c r="G1388" s="56" t="s">
        <v>66</v>
      </c>
      <c r="H1388" s="87" t="s">
        <v>5125</v>
      </c>
      <c r="I1388" s="67" t="s">
        <v>1164</v>
      </c>
      <c r="J1388" s="79" t="s">
        <v>2827</v>
      </c>
      <c r="K1388" s="64" t="n">
        <v>43474</v>
      </c>
      <c r="L1388" s="64" t="n">
        <v>45300</v>
      </c>
      <c r="M1388" s="88"/>
      <c r="N1388" s="67" t="s">
        <v>5126</v>
      </c>
      <c r="O1388" s="59"/>
      <c r="P1388" s="67" t="s">
        <v>150</v>
      </c>
      <c r="Q1388" s="59"/>
      <c r="R1388" s="66" t="n">
        <f aca="false">YEAR(K1388)</f>
        <v>2019</v>
      </c>
      <c r="S1388" s="124" t="n">
        <f aca="false">IF($F1388="CO",SUMIFS($M:$M,$A:$A,$A1388)/COUNTIFS($A:$A,$A1388,$F:$F,"CO"),0)</f>
        <v>0</v>
      </c>
    </row>
    <row r="1389" customFormat="false" ht="38.25" hidden="false" customHeight="false" outlineLevel="0" collapsed="false">
      <c r="A1389" s="69" t="s">
        <v>5127</v>
      </c>
      <c r="B1389" s="64" t="n">
        <v>42905</v>
      </c>
      <c r="C1389" s="85" t="s">
        <v>5128</v>
      </c>
      <c r="D1389" s="59"/>
      <c r="E1389" s="53"/>
      <c r="F1389" s="56" t="s">
        <v>24</v>
      </c>
      <c r="G1389" s="56" t="s">
        <v>363</v>
      </c>
      <c r="H1389" s="56" t="s">
        <v>833</v>
      </c>
      <c r="I1389" s="87" t="s">
        <v>147</v>
      </c>
      <c r="J1389" s="79" t="s">
        <v>148</v>
      </c>
      <c r="K1389" s="64" t="n">
        <v>42983</v>
      </c>
      <c r="L1389" s="64" t="n">
        <v>44809</v>
      </c>
      <c r="M1389" s="88"/>
      <c r="N1389" s="56" t="s">
        <v>2861</v>
      </c>
      <c r="O1389" s="59"/>
      <c r="P1389" s="56" t="s">
        <v>150</v>
      </c>
      <c r="Q1389" s="56" t="s">
        <v>4530</v>
      </c>
      <c r="R1389" s="48" t="n">
        <f aca="false">YEAR(K1389)</f>
        <v>2017</v>
      </c>
      <c r="S1389" s="102" t="n">
        <f aca="false">IF($F1389="CO",SUMIFS($M:$M,$A:$A,$A1389)/COUNTIFS($A:$A,$A1389,$F:$F,"CO"),0)</f>
        <v>0</v>
      </c>
    </row>
    <row r="1390" customFormat="false" ht="51" hidden="false" customHeight="false" outlineLevel="0" collapsed="false">
      <c r="A1390" s="148" t="s">
        <v>5129</v>
      </c>
      <c r="B1390" s="250" t="n">
        <v>43215</v>
      </c>
      <c r="C1390" s="578" t="s">
        <v>5130</v>
      </c>
      <c r="D1390" s="252" t="s">
        <v>5131</v>
      </c>
      <c r="E1390" s="252"/>
      <c r="F1390" s="252" t="s">
        <v>24</v>
      </c>
      <c r="G1390" s="252" t="s">
        <v>73</v>
      </c>
      <c r="H1390" s="397" t="s">
        <v>5132</v>
      </c>
      <c r="I1390" s="56" t="s">
        <v>84</v>
      </c>
      <c r="J1390" s="83" t="s">
        <v>46</v>
      </c>
      <c r="K1390" s="64" t="n">
        <v>43243</v>
      </c>
      <c r="L1390" s="64" t="n">
        <v>45069</v>
      </c>
      <c r="M1390" s="88"/>
      <c r="N1390" s="56" t="s">
        <v>47</v>
      </c>
      <c r="O1390" s="59"/>
      <c r="P1390" s="53" t="s">
        <v>214</v>
      </c>
      <c r="Q1390" s="59"/>
      <c r="R1390" s="53" t="n">
        <f aca="false">YEAR(K1390)</f>
        <v>2018</v>
      </c>
      <c r="S1390" s="54"/>
    </row>
    <row r="1391" customFormat="false" ht="51" hidden="false" customHeight="false" outlineLevel="0" collapsed="false">
      <c r="A1391" s="53" t="s">
        <v>5133</v>
      </c>
      <c r="B1391" s="64" t="n">
        <v>43658</v>
      </c>
      <c r="C1391" s="85" t="s">
        <v>5134</v>
      </c>
      <c r="D1391" s="53"/>
      <c r="E1391" s="53"/>
      <c r="F1391" s="53" t="s">
        <v>24</v>
      </c>
      <c r="G1391" s="53" t="s">
        <v>66</v>
      </c>
      <c r="H1391" s="87" t="s">
        <v>5135</v>
      </c>
      <c r="I1391" s="56" t="s">
        <v>5136</v>
      </c>
      <c r="J1391" s="90" t="s">
        <v>4789</v>
      </c>
      <c r="K1391" s="64" t="n">
        <v>43707</v>
      </c>
      <c r="L1391" s="64" t="n">
        <v>44803</v>
      </c>
      <c r="M1391" s="65"/>
      <c r="N1391" s="53" t="s">
        <v>5137</v>
      </c>
      <c r="O1391" s="53"/>
      <c r="P1391" s="53" t="s">
        <v>804</v>
      </c>
      <c r="Q1391" s="53" t="s">
        <v>4702</v>
      </c>
      <c r="R1391" s="53" t="n">
        <f aca="false">YEAR(K1391)</f>
        <v>2019</v>
      </c>
      <c r="S1391" s="54" t="n">
        <f aca="false">IF($F1391="CO",SUMIFS($M:$M,$A:$A,$A1391)/COUNTIFS($A:$A,$A1391,$F:$F,"CO"),0)</f>
        <v>0</v>
      </c>
    </row>
    <row r="1392" customFormat="false" ht="51" hidden="false" customHeight="false" outlineLevel="0" collapsed="false">
      <c r="A1392" s="55" t="s">
        <v>5138</v>
      </c>
      <c r="B1392" s="64" t="n">
        <v>43858</v>
      </c>
      <c r="C1392" s="86" t="s">
        <v>5139</v>
      </c>
      <c r="D1392" s="53"/>
      <c r="E1392" s="53"/>
      <c r="F1392" s="69" t="s">
        <v>24</v>
      </c>
      <c r="G1392" s="66" t="s">
        <v>51</v>
      </c>
      <c r="H1392" s="394" t="s">
        <v>1635</v>
      </c>
      <c r="I1392" s="67" t="s">
        <v>188</v>
      </c>
      <c r="J1392" s="79" t="s">
        <v>2827</v>
      </c>
      <c r="K1392" s="64" t="n">
        <v>44133</v>
      </c>
      <c r="L1392" s="64" t="n">
        <v>45959</v>
      </c>
      <c r="M1392" s="65"/>
      <c r="N1392" s="69" t="s">
        <v>5140</v>
      </c>
      <c r="O1392" s="53"/>
      <c r="P1392" s="69" t="s">
        <v>150</v>
      </c>
      <c r="Q1392" s="56" t="s">
        <v>4702</v>
      </c>
      <c r="R1392" s="53" t="n">
        <v>2019</v>
      </c>
      <c r="S1392" s="54" t="n">
        <f aca="false">IF($F1392="CO",SUMIFS($M:$M,$A:$A,$A1392)/COUNTIFS($A:$A,$A1392,$F:$F,"CO"),0)</f>
        <v>0</v>
      </c>
    </row>
    <row r="1393" customFormat="false" ht="38.25" hidden="false" customHeight="false" outlineLevel="0" collapsed="false">
      <c r="A1393" s="69" t="s">
        <v>5141</v>
      </c>
      <c r="B1393" s="71" t="n">
        <v>42866</v>
      </c>
      <c r="C1393" s="136" t="s">
        <v>5142</v>
      </c>
      <c r="D1393" s="73"/>
      <c r="E1393" s="73"/>
      <c r="F1393" s="67" t="s">
        <v>24</v>
      </c>
      <c r="G1393" s="81" t="s">
        <v>363</v>
      </c>
      <c r="H1393" s="95" t="s">
        <v>833</v>
      </c>
      <c r="I1393" s="67" t="s">
        <v>5143</v>
      </c>
      <c r="J1393" s="139" t="s">
        <v>5144</v>
      </c>
      <c r="K1393" s="71" t="n">
        <v>43090</v>
      </c>
      <c r="L1393" s="71" t="n">
        <v>44916</v>
      </c>
      <c r="M1393" s="75"/>
      <c r="N1393" s="67" t="s">
        <v>833</v>
      </c>
      <c r="O1393" s="73"/>
      <c r="P1393" s="81" t="s">
        <v>150</v>
      </c>
      <c r="Q1393" s="66" t="s">
        <v>4702</v>
      </c>
      <c r="R1393" s="53" t="n">
        <f aca="false">YEAR(K1393)</f>
        <v>2017</v>
      </c>
      <c r="S1393" s="54" t="n">
        <f aca="false">IF($F1393="CO",SUMIFS($M:$M,$A:$A,$A1393)/COUNTIFS($A:$A,$A1393,$F:$F,"CO"),0)</f>
        <v>0</v>
      </c>
    </row>
    <row r="1394" customFormat="false" ht="38.25" hidden="false" customHeight="false" outlineLevel="0" collapsed="false">
      <c r="A1394" s="69" t="s">
        <v>5145</v>
      </c>
      <c r="B1394" s="64" t="n">
        <v>42695</v>
      </c>
      <c r="C1394" s="86" t="s">
        <v>5146</v>
      </c>
      <c r="D1394" s="53"/>
      <c r="E1394" s="53"/>
      <c r="F1394" s="56" t="s">
        <v>24</v>
      </c>
      <c r="G1394" s="56" t="s">
        <v>876</v>
      </c>
      <c r="H1394" s="56" t="s">
        <v>833</v>
      </c>
      <c r="I1394" s="84" t="s">
        <v>188</v>
      </c>
      <c r="J1394" s="90" t="s">
        <v>5147</v>
      </c>
      <c r="K1394" s="64" t="n">
        <v>42811</v>
      </c>
      <c r="L1394" s="64" t="n">
        <v>44637</v>
      </c>
      <c r="M1394" s="88"/>
      <c r="N1394" s="87" t="s">
        <v>516</v>
      </c>
      <c r="O1394" s="59"/>
      <c r="P1394" s="56" t="s">
        <v>150</v>
      </c>
      <c r="Q1394" s="56" t="s">
        <v>4702</v>
      </c>
      <c r="R1394" s="53" t="n">
        <f aca="false">YEAR(K1394)</f>
        <v>2017</v>
      </c>
      <c r="S1394" s="54" t="n">
        <f aca="false">IF($F1394="CO",SUMIFS($M:$M,$A:$A,$A1394)/COUNTIFS($A:$A,$A1394,$F:$F,"CO"),0)</f>
        <v>0</v>
      </c>
    </row>
    <row r="1395" customFormat="false" ht="51" hidden="false" customHeight="false" outlineLevel="0" collapsed="false">
      <c r="A1395" s="67" t="s">
        <v>5148</v>
      </c>
      <c r="B1395" s="95" t="n">
        <v>41568</v>
      </c>
      <c r="C1395" s="94" t="s">
        <v>5149</v>
      </c>
      <c r="D1395" s="53"/>
      <c r="E1395" s="59"/>
      <c r="F1395" s="67" t="s">
        <v>24</v>
      </c>
      <c r="G1395" s="67" t="s">
        <v>44</v>
      </c>
      <c r="H1395" s="67" t="s">
        <v>4349</v>
      </c>
      <c r="I1395" s="95" t="s">
        <v>188</v>
      </c>
      <c r="J1395" s="94" t="s">
        <v>4625</v>
      </c>
      <c r="K1395" s="95" t="n">
        <v>41758</v>
      </c>
      <c r="L1395" s="95" t="s">
        <v>943</v>
      </c>
      <c r="M1395" s="96"/>
      <c r="N1395" s="67" t="s">
        <v>5150</v>
      </c>
      <c r="O1395" s="97"/>
      <c r="P1395" s="67" t="s">
        <v>150</v>
      </c>
      <c r="Q1395" s="67" t="s">
        <v>945</v>
      </c>
      <c r="R1395" s="278" t="n">
        <f aca="false">YEAR(K1395)</f>
        <v>2014</v>
      </c>
      <c r="S1395" s="579" t="n">
        <f aca="false">IF($F1395="CO",SUMIFS($M:$M,$A:$A,$A1395)/COUNTIFS($A:$A,$A1395,$F:$F,"CO"),0)</f>
        <v>0</v>
      </c>
    </row>
    <row r="1396" customFormat="false" ht="51" hidden="false" customHeight="false" outlineLevel="0" collapsed="false">
      <c r="A1396" s="141" t="s">
        <v>5151</v>
      </c>
      <c r="B1396" s="166" t="n">
        <v>42808</v>
      </c>
      <c r="C1396" s="86" t="s">
        <v>5152</v>
      </c>
      <c r="D1396" s="56"/>
      <c r="E1396" s="56"/>
      <c r="F1396" s="84" t="s">
        <v>24</v>
      </c>
      <c r="G1396" s="56" t="s">
        <v>5153</v>
      </c>
      <c r="H1396" s="56"/>
      <c r="I1396" s="84" t="s">
        <v>188</v>
      </c>
      <c r="J1396" s="83" t="s">
        <v>4761</v>
      </c>
      <c r="K1396" s="166" t="n">
        <v>42830</v>
      </c>
      <c r="L1396" s="166" t="n">
        <v>44656</v>
      </c>
      <c r="M1396" s="96"/>
      <c r="N1396" s="87" t="s">
        <v>5154</v>
      </c>
      <c r="O1396" s="56"/>
      <c r="P1396" s="56" t="s">
        <v>150</v>
      </c>
      <c r="Q1396" s="56" t="s">
        <v>5155</v>
      </c>
      <c r="R1396" s="66" t="n">
        <v>2019</v>
      </c>
      <c r="S1396" s="59"/>
    </row>
    <row r="1397" customFormat="false" ht="38.25" hidden="false" customHeight="false" outlineLevel="0" collapsed="false">
      <c r="A1397" s="56" t="s">
        <v>5156</v>
      </c>
      <c r="B1397" s="64" t="n">
        <v>43595</v>
      </c>
      <c r="C1397" s="86" t="s">
        <v>5157</v>
      </c>
      <c r="D1397" s="59"/>
      <c r="E1397" s="59"/>
      <c r="F1397" s="66" t="s">
        <v>24</v>
      </c>
      <c r="G1397" s="56" t="s">
        <v>35</v>
      </c>
      <c r="H1397" s="87" t="s">
        <v>5158</v>
      </c>
      <c r="I1397" s="95" t="s">
        <v>147</v>
      </c>
      <c r="J1397" s="79" t="s">
        <v>2827</v>
      </c>
      <c r="K1397" s="64" t="n">
        <v>43724</v>
      </c>
      <c r="L1397" s="64" t="n">
        <v>45551</v>
      </c>
      <c r="M1397" s="88"/>
      <c r="N1397" s="87" t="s">
        <v>5159</v>
      </c>
      <c r="O1397" s="59"/>
      <c r="P1397" s="67" t="s">
        <v>804</v>
      </c>
      <c r="Q1397" s="56" t="s">
        <v>835</v>
      </c>
      <c r="R1397" s="66" t="n">
        <f aca="false">YEAR([1]Plan2!K11)</f>
        <v>2016</v>
      </c>
      <c r="S1397" s="54" t="n">
        <f aca="false">IF($F1397="CO",SUMIFS($M:$M,$A:$A,$A1397)/COUNTIFS($A:$A,$A1397,$F:$F,"CO"),0)</f>
        <v>0</v>
      </c>
    </row>
    <row r="1398" customFormat="false" ht="38.25" hidden="false" customHeight="true" outlineLevel="0" collapsed="false">
      <c r="A1398" s="125" t="s">
        <v>5160</v>
      </c>
      <c r="B1398" s="250" t="n">
        <v>43696</v>
      </c>
      <c r="C1398" s="169" t="s">
        <v>5161</v>
      </c>
      <c r="D1398" s="256"/>
      <c r="E1398" s="256"/>
      <c r="F1398" s="356" t="s">
        <v>24</v>
      </c>
      <c r="G1398" s="170" t="s">
        <v>73</v>
      </c>
      <c r="H1398" s="357" t="s">
        <v>5162</v>
      </c>
      <c r="I1398" s="397" t="s">
        <v>188</v>
      </c>
      <c r="J1398" s="580" t="s">
        <v>5163</v>
      </c>
      <c r="K1398" s="250" t="n">
        <v>43783</v>
      </c>
      <c r="L1398" s="250" t="n">
        <v>45610</v>
      </c>
      <c r="M1398" s="256"/>
      <c r="N1398" s="252" t="s">
        <v>3004</v>
      </c>
      <c r="O1398" s="256"/>
      <c r="P1398" s="356" t="s">
        <v>150</v>
      </c>
      <c r="Q1398" s="179" t="s">
        <v>1574</v>
      </c>
      <c r="R1398" s="256"/>
      <c r="S1398" s="256"/>
    </row>
    <row r="1399" customFormat="false" ht="38.25" hidden="false" customHeight="false" outlineLevel="0" collapsed="false">
      <c r="A1399" s="112" t="s">
        <v>5160</v>
      </c>
      <c r="B1399" s="113" t="n">
        <v>43696</v>
      </c>
      <c r="C1399" s="114" t="s">
        <v>5164</v>
      </c>
      <c r="D1399" s="53"/>
      <c r="E1399" s="59"/>
      <c r="F1399" s="112" t="s">
        <v>24</v>
      </c>
      <c r="G1399" s="112" t="s">
        <v>73</v>
      </c>
      <c r="H1399" s="112" t="s">
        <v>5165</v>
      </c>
      <c r="I1399" s="119" t="s">
        <v>188</v>
      </c>
      <c r="J1399" s="104" t="s">
        <v>5166</v>
      </c>
      <c r="K1399" s="113" t="n">
        <v>43782</v>
      </c>
      <c r="L1399" s="113" t="n">
        <v>45609</v>
      </c>
      <c r="M1399" s="65"/>
      <c r="N1399" s="66" t="s">
        <v>904</v>
      </c>
      <c r="O1399" s="59"/>
      <c r="P1399" s="53" t="s">
        <v>150</v>
      </c>
      <c r="Q1399" s="53" t="s">
        <v>1574</v>
      </c>
      <c r="R1399" s="301"/>
      <c r="S1399" s="301"/>
    </row>
    <row r="1400" customFormat="false" ht="89.25" hidden="false" customHeight="false" outlineLevel="0" collapsed="false">
      <c r="A1400" s="69" t="s">
        <v>5167</v>
      </c>
      <c r="B1400" s="64" t="n">
        <v>42824</v>
      </c>
      <c r="C1400" s="86" t="s">
        <v>5168</v>
      </c>
      <c r="D1400" s="59"/>
      <c r="E1400" s="53"/>
      <c r="F1400" s="56" t="s">
        <v>24</v>
      </c>
      <c r="G1400" s="56" t="s">
        <v>35</v>
      </c>
      <c r="H1400" s="56" t="s">
        <v>5169</v>
      </c>
      <c r="I1400" s="87" t="s">
        <v>188</v>
      </c>
      <c r="J1400" s="79" t="s">
        <v>148</v>
      </c>
      <c r="K1400" s="64" t="n">
        <v>42934</v>
      </c>
      <c r="L1400" s="64" t="n">
        <v>44760</v>
      </c>
      <c r="M1400" s="88"/>
      <c r="N1400" s="56" t="s">
        <v>2861</v>
      </c>
      <c r="O1400" s="59"/>
      <c r="P1400" s="56" t="s">
        <v>150</v>
      </c>
      <c r="Q1400" s="53" t="s">
        <v>4702</v>
      </c>
      <c r="R1400" s="48" t="n">
        <f aca="false">YEAR(K1400)</f>
        <v>2017</v>
      </c>
      <c r="S1400" s="102" t="n">
        <f aca="false">IF($F1400="CO",SUMIFS($M:$M,$A:$A,$A1400)/COUNTIFS($A:$A,$A1400,$F:$F,"CO"),0)</f>
        <v>0</v>
      </c>
    </row>
    <row r="1401" customFormat="false" ht="102" hidden="false" customHeight="false" outlineLevel="0" collapsed="false">
      <c r="A1401" s="67" t="s">
        <v>5170</v>
      </c>
      <c r="B1401" s="64" t="n">
        <v>43542</v>
      </c>
      <c r="C1401" s="83" t="s">
        <v>5171</v>
      </c>
      <c r="D1401" s="53"/>
      <c r="E1401" s="53"/>
      <c r="F1401" s="67" t="s">
        <v>24</v>
      </c>
      <c r="G1401" s="84" t="s">
        <v>59</v>
      </c>
      <c r="H1401" s="95" t="s">
        <v>5172</v>
      </c>
      <c r="I1401" s="87" t="s">
        <v>188</v>
      </c>
      <c r="J1401" s="79" t="s">
        <v>148</v>
      </c>
      <c r="K1401" s="64" t="n">
        <v>43601</v>
      </c>
      <c r="L1401" s="64" t="n">
        <v>45428</v>
      </c>
      <c r="M1401" s="65"/>
      <c r="N1401" s="67" t="s">
        <v>5173</v>
      </c>
      <c r="O1401" s="53"/>
      <c r="P1401" s="81" t="s">
        <v>804</v>
      </c>
      <c r="Q1401" s="53" t="s">
        <v>5174</v>
      </c>
      <c r="R1401" s="59"/>
      <c r="S1401" s="59"/>
    </row>
    <row r="1402" customFormat="false" ht="38.25" hidden="false" customHeight="false" outlineLevel="0" collapsed="false">
      <c r="A1402" s="87" t="s">
        <v>5175</v>
      </c>
      <c r="B1402" s="95" t="n">
        <v>41201</v>
      </c>
      <c r="C1402" s="94" t="s">
        <v>5176</v>
      </c>
      <c r="D1402" s="53"/>
      <c r="E1402" s="95"/>
      <c r="F1402" s="95" t="s">
        <v>24</v>
      </c>
      <c r="G1402" s="87" t="s">
        <v>51</v>
      </c>
      <c r="H1402" s="95" t="s">
        <v>5177</v>
      </c>
      <c r="I1402" s="95" t="s">
        <v>188</v>
      </c>
      <c r="J1402" s="94" t="s">
        <v>5178</v>
      </c>
      <c r="K1402" s="95" t="n">
        <v>41337</v>
      </c>
      <c r="L1402" s="67" t="s">
        <v>943</v>
      </c>
      <c r="M1402" s="323"/>
      <c r="N1402" s="67" t="s">
        <v>5179</v>
      </c>
      <c r="O1402" s="67"/>
      <c r="P1402" s="67" t="s">
        <v>150</v>
      </c>
      <c r="Q1402" s="67" t="s">
        <v>1570</v>
      </c>
      <c r="R1402" s="53" t="n">
        <f aca="false">YEAR(K1402)</f>
        <v>2013</v>
      </c>
      <c r="S1402" s="54" t="n">
        <f aca="false">IF($F1402="CO",SUMIFS($M:$M,$A:$A,$A1402)/COUNTIFS($A:$A,$A1402,$F:$F,"CO"),0)</f>
        <v>0</v>
      </c>
    </row>
    <row r="1403" customFormat="false" ht="51" hidden="false" customHeight="false" outlineLevel="0" collapsed="false">
      <c r="A1403" s="67" t="s">
        <v>5180</v>
      </c>
      <c r="B1403" s="91" t="n">
        <v>43256</v>
      </c>
      <c r="C1403" s="218" t="s">
        <v>5181</v>
      </c>
      <c r="D1403" s="91"/>
      <c r="E1403" s="81"/>
      <c r="F1403" s="84" t="s">
        <v>24</v>
      </c>
      <c r="G1403" s="84" t="s">
        <v>833</v>
      </c>
      <c r="H1403" s="87" t="s">
        <v>5182</v>
      </c>
      <c r="I1403" s="84" t="s">
        <v>188</v>
      </c>
      <c r="J1403" s="79" t="s">
        <v>148</v>
      </c>
      <c r="K1403" s="548" t="n">
        <v>43304</v>
      </c>
      <c r="L1403" s="95" t="n">
        <v>45130</v>
      </c>
      <c r="M1403" s="219"/>
      <c r="N1403" s="67" t="s">
        <v>5154</v>
      </c>
      <c r="O1403" s="220"/>
      <c r="P1403" s="81" t="s">
        <v>3712</v>
      </c>
      <c r="Q1403" s="67" t="s">
        <v>1574</v>
      </c>
      <c r="R1403" s="53" t="n">
        <v>2018</v>
      </c>
      <c r="S1403" s="54" t="n">
        <f aca="false">IF($F1403="CO",SUMIFS($M:$M,$A:$A,$A1403)/COUNTIFS($A:$A,$A1403,$F:$F,"CO"),0)</f>
        <v>0</v>
      </c>
    </row>
    <row r="1404" customFormat="false" ht="38.25" hidden="false" customHeight="false" outlineLevel="0" collapsed="false">
      <c r="A1404" s="67" t="s">
        <v>5183</v>
      </c>
      <c r="B1404" s="91" t="n">
        <v>38308</v>
      </c>
      <c r="C1404" s="218" t="s">
        <v>5184</v>
      </c>
      <c r="D1404" s="91"/>
      <c r="E1404" s="105"/>
      <c r="F1404" s="81" t="s">
        <v>24</v>
      </c>
      <c r="G1404" s="81" t="s">
        <v>73</v>
      </c>
      <c r="H1404" s="81" t="s">
        <v>5185</v>
      </c>
      <c r="I1404" s="81" t="s">
        <v>188</v>
      </c>
      <c r="J1404" s="94" t="s">
        <v>5186</v>
      </c>
      <c r="K1404" s="91" t="n">
        <v>38567</v>
      </c>
      <c r="L1404" s="67" t="s">
        <v>943</v>
      </c>
      <c r="M1404" s="219"/>
      <c r="N1404" s="95" t="s">
        <v>5187</v>
      </c>
      <c r="O1404" s="67"/>
      <c r="P1404" s="91" t="s">
        <v>5188</v>
      </c>
      <c r="Q1404" s="67" t="s">
        <v>5189</v>
      </c>
      <c r="R1404" s="53" t="n">
        <f aca="false">YEAR(K1404)</f>
        <v>2005</v>
      </c>
      <c r="S1404" s="54" t="n">
        <f aca="false">IF($F1404="CO",SUMIFS($M:$M,$A:$A,$A1404)/COUNTIFS($A:$A,$A1404,$F:$F,"CO"),0)</f>
        <v>0</v>
      </c>
    </row>
    <row r="1405" customFormat="false" ht="38.25" hidden="false" customHeight="false" outlineLevel="0" collapsed="false">
      <c r="A1405" s="53" t="s">
        <v>5190</v>
      </c>
      <c r="B1405" s="64" t="n">
        <v>42388</v>
      </c>
      <c r="C1405" s="98" t="s">
        <v>5191</v>
      </c>
      <c r="D1405" s="53" t="s">
        <v>5192</v>
      </c>
      <c r="E1405" s="53"/>
      <c r="F1405" s="67" t="s">
        <v>24</v>
      </c>
      <c r="G1405" s="53" t="s">
        <v>59</v>
      </c>
      <c r="H1405" s="84" t="s">
        <v>2229</v>
      </c>
      <c r="I1405" s="67" t="s">
        <v>27</v>
      </c>
      <c r="J1405" s="94" t="s">
        <v>158</v>
      </c>
      <c r="K1405" s="64" t="n">
        <v>42425</v>
      </c>
      <c r="L1405" s="64" t="n">
        <v>44252</v>
      </c>
      <c r="M1405" s="65"/>
      <c r="N1405" s="67" t="s">
        <v>47</v>
      </c>
      <c r="O1405" s="53"/>
      <c r="P1405" s="84" t="s">
        <v>30</v>
      </c>
      <c r="Q1405" s="53"/>
      <c r="R1405" s="53" t="n">
        <f aca="false">YEAR(K1405)</f>
        <v>2016</v>
      </c>
      <c r="S1405" s="54" t="n">
        <f aca="false">IF($F1405="CO",SUMIFS($M:$M,$A:$A,$A1405)/COUNTIFS($A:$A,$A1405,$F:$F,"CO"),0)</f>
        <v>0</v>
      </c>
    </row>
    <row r="1406" customFormat="false" ht="25.5" hidden="false" customHeight="false" outlineLevel="0" collapsed="false">
      <c r="A1406" s="66" t="s">
        <v>5193</v>
      </c>
      <c r="B1406" s="64" t="n">
        <v>42562</v>
      </c>
      <c r="C1406" s="98" t="s">
        <v>5194</v>
      </c>
      <c r="D1406" s="53" t="s">
        <v>5195</v>
      </c>
      <c r="E1406" s="53"/>
      <c r="F1406" s="67" t="s">
        <v>24</v>
      </c>
      <c r="G1406" s="53" t="s">
        <v>35</v>
      </c>
      <c r="H1406" s="53" t="s">
        <v>229</v>
      </c>
      <c r="I1406" s="67" t="s">
        <v>27</v>
      </c>
      <c r="J1406" s="82" t="s">
        <v>172</v>
      </c>
      <c r="K1406" s="64" t="n">
        <v>42569</v>
      </c>
      <c r="L1406" s="64" t="n">
        <v>44395</v>
      </c>
      <c r="M1406" s="88"/>
      <c r="N1406" s="67" t="s">
        <v>47</v>
      </c>
      <c r="O1406" s="59"/>
      <c r="P1406" s="84" t="s">
        <v>97</v>
      </c>
      <c r="Q1406" s="59"/>
      <c r="R1406" s="53" t="n">
        <v>2019</v>
      </c>
      <c r="S1406" s="54" t="n">
        <f aca="false">IF($F1406="CO",SUMIFS($M:$M,$A:$A,$A1406)/COUNTIFS($A:$A,$A1406,$F:$F,"CO"),0)</f>
        <v>0</v>
      </c>
    </row>
    <row r="1407" customFormat="false" ht="38.25" hidden="false" customHeight="false" outlineLevel="0" collapsed="false">
      <c r="A1407" s="55" t="s">
        <v>5196</v>
      </c>
      <c r="B1407" s="64" t="n">
        <v>44314</v>
      </c>
      <c r="C1407" s="85" t="s">
        <v>5197</v>
      </c>
      <c r="D1407" s="56" t="s">
        <v>5198</v>
      </c>
      <c r="E1407" s="59"/>
      <c r="F1407" s="69" t="s">
        <v>24</v>
      </c>
      <c r="G1407" s="66" t="s">
        <v>73</v>
      </c>
      <c r="H1407" s="67" t="s">
        <v>1559</v>
      </c>
      <c r="I1407" s="69" t="s">
        <v>27</v>
      </c>
      <c r="J1407" s="83" t="s">
        <v>46</v>
      </c>
      <c r="K1407" s="64" t="n">
        <v>44354</v>
      </c>
      <c r="L1407" s="64" t="n">
        <v>46180</v>
      </c>
      <c r="M1407" s="65"/>
      <c r="N1407" s="56" t="s">
        <v>47</v>
      </c>
      <c r="O1407" s="59"/>
      <c r="P1407" s="56" t="s">
        <v>40</v>
      </c>
      <c r="Q1407" s="59"/>
      <c r="R1407" s="59"/>
      <c r="S1407" s="308"/>
    </row>
    <row r="1408" customFormat="false" ht="51" hidden="false" customHeight="false" outlineLevel="0" collapsed="false">
      <c r="A1408" s="85" t="s">
        <v>5199</v>
      </c>
      <c r="B1408" s="64" t="n">
        <v>43710</v>
      </c>
      <c r="C1408" s="79" t="s">
        <v>5200</v>
      </c>
      <c r="D1408" s="120" t="s">
        <v>5201</v>
      </c>
      <c r="E1408" s="59"/>
      <c r="F1408" s="53" t="s">
        <v>2489</v>
      </c>
      <c r="G1408" s="53" t="s">
        <v>35</v>
      </c>
      <c r="H1408" s="53" t="s">
        <v>1752</v>
      </c>
      <c r="I1408" s="53" t="s">
        <v>3512</v>
      </c>
      <c r="J1408" s="83" t="s">
        <v>5202</v>
      </c>
      <c r="K1408" s="64" t="n">
        <v>43710</v>
      </c>
      <c r="L1408" s="64" t="n">
        <v>45537</v>
      </c>
      <c r="M1408" s="65"/>
      <c r="N1408" s="66" t="s">
        <v>1752</v>
      </c>
      <c r="O1408" s="53"/>
      <c r="P1408" s="53" t="s">
        <v>55</v>
      </c>
      <c r="Q1408" s="53"/>
      <c r="R1408" s="53" t="n">
        <f aca="false">YEAR(K1408)</f>
        <v>2019</v>
      </c>
      <c r="S1408" s="54" t="n">
        <f aca="false">IF($F1408="CO",SUMIFS($M:$M,$A:$A,$A1408)/COUNTIFS($A:$A,$A1408,$F:$F,"CO"),0)</f>
        <v>0</v>
      </c>
    </row>
    <row r="1409" customFormat="false" ht="38.25" hidden="false" customHeight="false" outlineLevel="0" collapsed="false">
      <c r="A1409" s="69" t="s">
        <v>5203</v>
      </c>
      <c r="B1409" s="64" t="n">
        <v>42765</v>
      </c>
      <c r="C1409" s="98" t="s">
        <v>5204</v>
      </c>
      <c r="D1409" s="69" t="s">
        <v>5205</v>
      </c>
      <c r="E1409" s="59"/>
      <c r="F1409" s="56" t="s">
        <v>24</v>
      </c>
      <c r="G1409" s="81" t="s">
        <v>35</v>
      </c>
      <c r="H1409" s="67" t="s">
        <v>229</v>
      </c>
      <c r="I1409" s="56" t="s">
        <v>27</v>
      </c>
      <c r="J1409" s="94" t="s">
        <v>154</v>
      </c>
      <c r="K1409" s="64" t="n">
        <v>42773</v>
      </c>
      <c r="L1409" s="64" t="n">
        <v>44599</v>
      </c>
      <c r="M1409" s="65"/>
      <c r="N1409" s="87" t="s">
        <v>47</v>
      </c>
      <c r="O1409" s="59"/>
      <c r="P1409" s="81" t="s">
        <v>40</v>
      </c>
      <c r="Q1409" s="59"/>
      <c r="R1409" s="59"/>
      <c r="S1409" s="59"/>
    </row>
    <row r="1410" customFormat="false" ht="38.25" hidden="false" customHeight="false" outlineLevel="0" collapsed="false">
      <c r="A1410" s="55" t="s">
        <v>5206</v>
      </c>
      <c r="B1410" s="64" t="n">
        <v>44207</v>
      </c>
      <c r="C1410" s="103" t="s">
        <v>5207</v>
      </c>
      <c r="D1410" s="53" t="s">
        <v>5208</v>
      </c>
      <c r="E1410" s="59"/>
      <c r="F1410" s="69" t="s">
        <v>24</v>
      </c>
      <c r="G1410" s="66" t="s">
        <v>44</v>
      </c>
      <c r="H1410" s="67" t="s">
        <v>45</v>
      </c>
      <c r="I1410" s="56" t="s">
        <v>84</v>
      </c>
      <c r="J1410" s="83" t="s">
        <v>46</v>
      </c>
      <c r="K1410" s="64" t="n">
        <v>44319</v>
      </c>
      <c r="L1410" s="64" t="n">
        <v>46145</v>
      </c>
      <c r="M1410" s="59"/>
      <c r="N1410" s="56" t="s">
        <v>47</v>
      </c>
      <c r="O1410" s="59"/>
      <c r="P1410" s="69" t="s">
        <v>468</v>
      </c>
      <c r="Q1410" s="59"/>
      <c r="R1410" s="59"/>
      <c r="S1410" s="59"/>
    </row>
    <row r="1411" customFormat="false" ht="38.25" hidden="false" customHeight="false" outlineLevel="0" collapsed="false">
      <c r="A1411" s="69" t="s">
        <v>5209</v>
      </c>
      <c r="B1411" s="64" t="n">
        <v>44084</v>
      </c>
      <c r="C1411" s="136" t="s">
        <v>5210</v>
      </c>
      <c r="D1411" s="69" t="s">
        <v>5211</v>
      </c>
      <c r="E1411" s="59"/>
      <c r="F1411" s="69" t="s">
        <v>24</v>
      </c>
      <c r="G1411" s="66" t="s">
        <v>35</v>
      </c>
      <c r="H1411" s="81" t="s">
        <v>316</v>
      </c>
      <c r="I1411" s="56" t="s">
        <v>27</v>
      </c>
      <c r="J1411" s="83" t="s">
        <v>46</v>
      </c>
      <c r="K1411" s="64" t="n">
        <v>44132</v>
      </c>
      <c r="L1411" s="64" t="n">
        <v>45958</v>
      </c>
      <c r="M1411" s="59"/>
      <c r="N1411" s="69" t="s">
        <v>47</v>
      </c>
      <c r="O1411" s="59"/>
      <c r="P1411" s="69" t="s">
        <v>40</v>
      </c>
      <c r="Q1411" s="59"/>
      <c r="R1411" s="53" t="n">
        <f aca="false">YEAR(K1411)</f>
        <v>2020</v>
      </c>
      <c r="S1411" s="530" t="n">
        <f aca="false">IF($F1411="CO",SUMIFS($M:$M,$A:$A,$A1411)/COUNTIFS($A:$A,$A1411,$F:$F,"CO"),0)</f>
        <v>0</v>
      </c>
    </row>
    <row r="1412" customFormat="false" ht="38.25" hidden="false" customHeight="true" outlineLevel="0" collapsed="false">
      <c r="A1412" s="56" t="s">
        <v>5212</v>
      </c>
      <c r="B1412" s="64" t="n">
        <v>43623</v>
      </c>
      <c r="C1412" s="85" t="s">
        <v>5213</v>
      </c>
      <c r="D1412" s="56" t="s">
        <v>5214</v>
      </c>
      <c r="E1412" s="53"/>
      <c r="F1412" s="56" t="s">
        <v>24</v>
      </c>
      <c r="G1412" s="87" t="s">
        <v>391</v>
      </c>
      <c r="H1412" s="87" t="s">
        <v>461</v>
      </c>
      <c r="I1412" s="56" t="s">
        <v>84</v>
      </c>
      <c r="J1412" s="123" t="s">
        <v>280</v>
      </c>
      <c r="K1412" s="64" t="n">
        <v>43629</v>
      </c>
      <c r="L1412" s="64" t="n">
        <v>45456</v>
      </c>
      <c r="M1412" s="88"/>
      <c r="N1412" s="56" t="s">
        <v>120</v>
      </c>
      <c r="O1412" s="59"/>
      <c r="P1412" s="56" t="s">
        <v>121</v>
      </c>
      <c r="Q1412" s="59"/>
      <c r="R1412" s="53" t="n">
        <f aca="false">YEAR(K1412)</f>
        <v>2019</v>
      </c>
      <c r="S1412" s="54" t="n">
        <f aca="false">IF($F1412="CO",SUMIFS($M:$M,$A:$A,$A1412)/COUNTIFS($A:$A,$A1412,$F:$F,"CO"),0)</f>
        <v>0</v>
      </c>
    </row>
    <row r="1413" customFormat="false" ht="38.25" hidden="false" customHeight="false" outlineLevel="0" collapsed="false">
      <c r="A1413" s="56" t="s">
        <v>5215</v>
      </c>
      <c r="B1413" s="64" t="n">
        <v>43613</v>
      </c>
      <c r="C1413" s="85" t="s">
        <v>5216</v>
      </c>
      <c r="D1413" s="56" t="s">
        <v>5217</v>
      </c>
      <c r="E1413" s="53"/>
      <c r="F1413" s="56" t="s">
        <v>24</v>
      </c>
      <c r="G1413" s="56" t="s">
        <v>101</v>
      </c>
      <c r="H1413" s="56" t="s">
        <v>421</v>
      </c>
      <c r="I1413" s="56" t="s">
        <v>84</v>
      </c>
      <c r="J1413" s="202" t="s">
        <v>422</v>
      </c>
      <c r="K1413" s="64" t="n">
        <v>43633</v>
      </c>
      <c r="L1413" s="64" t="n">
        <v>45460</v>
      </c>
      <c r="M1413" s="88"/>
      <c r="N1413" s="56" t="s">
        <v>47</v>
      </c>
      <c r="O1413" s="59"/>
      <c r="P1413" s="56" t="s">
        <v>121</v>
      </c>
      <c r="Q1413" s="59"/>
      <c r="R1413" s="53" t="n">
        <v>2019</v>
      </c>
      <c r="S1413" s="54" t="n">
        <f aca="false">IF($F1413="CO",SUMIFS($M:$M,$A:$A,$A1413)/COUNTIFS($A:$A,$A1413,$F:$F,"CO"),0)</f>
        <v>0</v>
      </c>
    </row>
    <row r="1414" customFormat="false" ht="38.25" hidden="false" customHeight="false" outlineLevel="0" collapsed="false">
      <c r="A1414" s="56" t="s">
        <v>5218</v>
      </c>
      <c r="B1414" s="64" t="n">
        <v>43164</v>
      </c>
      <c r="C1414" s="85" t="s">
        <v>5219</v>
      </c>
      <c r="D1414" s="56" t="s">
        <v>5220</v>
      </c>
      <c r="E1414" s="53"/>
      <c r="F1414" s="56" t="s">
        <v>24</v>
      </c>
      <c r="G1414" s="56" t="s">
        <v>35</v>
      </c>
      <c r="H1414" s="56" t="s">
        <v>240</v>
      </c>
      <c r="I1414" s="56" t="s">
        <v>84</v>
      </c>
      <c r="J1414" s="94" t="s">
        <v>68</v>
      </c>
      <c r="K1414" s="64" t="n">
        <v>43179</v>
      </c>
      <c r="L1414" s="64" t="n">
        <v>45005</v>
      </c>
      <c r="M1414" s="88"/>
      <c r="N1414" s="87" t="s">
        <v>47</v>
      </c>
      <c r="O1414" s="59"/>
      <c r="P1414" s="56" t="s">
        <v>40</v>
      </c>
      <c r="Q1414" s="59"/>
      <c r="R1414" s="48" t="n">
        <f aca="false">YEAR(K1414)</f>
        <v>2018</v>
      </c>
      <c r="S1414" s="102" t="n">
        <f aca="false">IF($F1414="CO",SUMIFS($M:$M,$A:$A,$A1414)/COUNTIFS($A:$A,$A1414,$F:$F,"CO"),0)</f>
        <v>0</v>
      </c>
    </row>
    <row r="1415" customFormat="false" ht="38.25" hidden="false" customHeight="false" outlineLevel="0" collapsed="false">
      <c r="A1415" s="56" t="s">
        <v>5221</v>
      </c>
      <c r="B1415" s="64" t="n">
        <v>42983</v>
      </c>
      <c r="C1415" s="86" t="s">
        <v>5222</v>
      </c>
      <c r="D1415" s="56" t="s">
        <v>5223</v>
      </c>
      <c r="E1415" s="53"/>
      <c r="F1415" s="56" t="s">
        <v>24</v>
      </c>
      <c r="G1415" s="56" t="s">
        <v>59</v>
      </c>
      <c r="H1415" s="56" t="s">
        <v>558</v>
      </c>
      <c r="I1415" s="56" t="s">
        <v>27</v>
      </c>
      <c r="J1415" s="94" t="s">
        <v>68</v>
      </c>
      <c r="K1415" s="64" t="n">
        <v>43005</v>
      </c>
      <c r="L1415" s="64" t="n">
        <v>44831</v>
      </c>
      <c r="M1415" s="88"/>
      <c r="N1415" s="87" t="s">
        <v>47</v>
      </c>
      <c r="O1415" s="59"/>
      <c r="P1415" s="56" t="s">
        <v>110</v>
      </c>
      <c r="Q1415" s="59"/>
      <c r="R1415" s="66" t="n">
        <f aca="false">YEAR(K1415)</f>
        <v>2017</v>
      </c>
      <c r="S1415" s="54" t="n">
        <f aca="false">IF($F1415="CO",SUMIFS($M:$M,$A:$A,$A1415)/COUNTIFS($A:$A,$A1415,$F:$F,"CO"),0)</f>
        <v>0</v>
      </c>
    </row>
    <row r="1416" customFormat="false" ht="38.25" hidden="false" customHeight="false" outlineLevel="0" collapsed="false">
      <c r="A1416" s="70" t="s">
        <v>5224</v>
      </c>
      <c r="B1416" s="71" t="n">
        <v>44285</v>
      </c>
      <c r="C1416" s="182" t="s">
        <v>5225</v>
      </c>
      <c r="D1416" s="66" t="s">
        <v>5226</v>
      </c>
      <c r="E1416" s="73"/>
      <c r="F1416" s="69" t="s">
        <v>24</v>
      </c>
      <c r="G1416" s="66" t="s">
        <v>82</v>
      </c>
      <c r="H1416" s="67" t="s">
        <v>1358</v>
      </c>
      <c r="I1416" s="69" t="s">
        <v>27</v>
      </c>
      <c r="J1416" s="82" t="s">
        <v>68</v>
      </c>
      <c r="K1416" s="71" t="n">
        <v>44404</v>
      </c>
      <c r="L1416" s="71" t="n">
        <v>46230</v>
      </c>
      <c r="M1416" s="73"/>
      <c r="N1416" s="69" t="s">
        <v>47</v>
      </c>
      <c r="O1416" s="73"/>
      <c r="P1416" s="69" t="s">
        <v>40</v>
      </c>
      <c r="Q1416" s="73"/>
      <c r="R1416" s="73"/>
      <c r="S1416" s="73"/>
    </row>
    <row r="1417" customFormat="false" ht="38.25" hidden="false" customHeight="false" outlineLevel="0" collapsed="false">
      <c r="A1417" s="53" t="s">
        <v>5227</v>
      </c>
      <c r="B1417" s="64" t="n">
        <v>43812</v>
      </c>
      <c r="C1417" s="93" t="s">
        <v>5228</v>
      </c>
      <c r="D1417" s="53" t="s">
        <v>5229</v>
      </c>
      <c r="E1417" s="53"/>
      <c r="F1417" s="53" t="s">
        <v>24</v>
      </c>
      <c r="G1417" s="53" t="s">
        <v>35</v>
      </c>
      <c r="H1417" s="84" t="s">
        <v>892</v>
      </c>
      <c r="I1417" s="53" t="s">
        <v>27</v>
      </c>
      <c r="J1417" s="104" t="s">
        <v>46</v>
      </c>
      <c r="K1417" s="64" t="n">
        <v>43836</v>
      </c>
      <c r="L1417" s="64" t="n">
        <v>45663</v>
      </c>
      <c r="M1417" s="88"/>
      <c r="N1417" s="56" t="s">
        <v>201</v>
      </c>
      <c r="O1417" s="59"/>
      <c r="P1417" s="53" t="s">
        <v>40</v>
      </c>
      <c r="Q1417" s="59"/>
      <c r="R1417" s="59"/>
      <c r="S1417" s="59"/>
    </row>
    <row r="1418" customFormat="false" ht="38.25" hidden="false" customHeight="false" outlineLevel="0" collapsed="false">
      <c r="A1418" s="56" t="s">
        <v>5230</v>
      </c>
      <c r="B1418" s="64" t="n">
        <v>42437</v>
      </c>
      <c r="C1418" s="85" t="s">
        <v>5231</v>
      </c>
      <c r="D1418" s="56" t="s">
        <v>5232</v>
      </c>
      <c r="E1418" s="53"/>
      <c r="F1418" s="67" t="s">
        <v>24</v>
      </c>
      <c r="G1418" s="53" t="s">
        <v>35</v>
      </c>
      <c r="H1418" s="87" t="s">
        <v>229</v>
      </c>
      <c r="I1418" s="67" t="s">
        <v>27</v>
      </c>
      <c r="J1418" s="94" t="s">
        <v>158</v>
      </c>
      <c r="K1418" s="64" t="n">
        <v>42458</v>
      </c>
      <c r="L1418" s="64" t="n">
        <v>44284</v>
      </c>
      <c r="M1418" s="88"/>
      <c r="N1418" s="67" t="s">
        <v>47</v>
      </c>
      <c r="O1418" s="53"/>
      <c r="P1418" s="87" t="s">
        <v>30</v>
      </c>
      <c r="Q1418" s="59"/>
      <c r="R1418" s="53" t="n">
        <f aca="false">YEAR(K1418)</f>
        <v>2016</v>
      </c>
      <c r="S1418" s="54" t="n">
        <f aca="false">IF($F1418="CO",SUMIFS($M:$M,$A:$A,$A1418)/COUNTIFS($A:$A,$A1418,$F:$F,"CO"),0)</f>
        <v>0</v>
      </c>
    </row>
    <row r="1419" customFormat="false" ht="89.25" hidden="false" customHeight="false" outlineLevel="0" collapsed="false">
      <c r="A1419" s="69" t="s">
        <v>5233</v>
      </c>
      <c r="B1419" s="64" t="n">
        <v>43083</v>
      </c>
      <c r="C1419" s="86" t="s">
        <v>5234</v>
      </c>
      <c r="D1419" s="56" t="s">
        <v>5235</v>
      </c>
      <c r="E1419" s="53"/>
      <c r="F1419" s="56" t="s">
        <v>24</v>
      </c>
      <c r="G1419" s="56" t="s">
        <v>35</v>
      </c>
      <c r="H1419" s="87" t="s">
        <v>892</v>
      </c>
      <c r="I1419" s="56" t="s">
        <v>27</v>
      </c>
      <c r="J1419" s="94" t="s">
        <v>3700</v>
      </c>
      <c r="K1419" s="64" t="n">
        <v>42744</v>
      </c>
      <c r="L1419" s="64" t="n">
        <v>44570</v>
      </c>
      <c r="M1419" s="88"/>
      <c r="N1419" s="87" t="s">
        <v>47</v>
      </c>
      <c r="O1419" s="59"/>
      <c r="P1419" s="56" t="s">
        <v>40</v>
      </c>
      <c r="Q1419" s="59"/>
      <c r="R1419" s="59"/>
      <c r="S1419" s="54" t="n">
        <f aca="false">IF($F1419="CO",SUMIFS($M:$M,$A:$A,$A1419)/COUNTIFS($A:$A,$A1419,$F:$F,"CO"),0)</f>
        <v>0</v>
      </c>
    </row>
    <row r="1420" customFormat="false" ht="38.25" hidden="false" customHeight="false" outlineLevel="0" collapsed="false">
      <c r="A1420" s="100" t="s">
        <v>5236</v>
      </c>
      <c r="B1420" s="64" t="n">
        <v>42537</v>
      </c>
      <c r="C1420" s="98" t="s">
        <v>5237</v>
      </c>
      <c r="D1420" s="66" t="s">
        <v>5238</v>
      </c>
      <c r="E1420" s="59"/>
      <c r="F1420" s="67" t="s">
        <v>24</v>
      </c>
      <c r="G1420" s="81" t="s">
        <v>73</v>
      </c>
      <c r="H1420" s="95" t="s">
        <v>4008</v>
      </c>
      <c r="I1420" s="67" t="s">
        <v>27</v>
      </c>
      <c r="J1420" s="94" t="s">
        <v>154</v>
      </c>
      <c r="K1420" s="64" t="n">
        <v>42563</v>
      </c>
      <c r="L1420" s="64" t="n">
        <v>44389</v>
      </c>
      <c r="M1420" s="65"/>
      <c r="N1420" s="67" t="s">
        <v>47</v>
      </c>
      <c r="O1420" s="59"/>
      <c r="P1420" s="81" t="s">
        <v>97</v>
      </c>
      <c r="Q1420" s="59"/>
      <c r="R1420" s="53" t="n">
        <f aca="false">YEAR(K1420)</f>
        <v>2016</v>
      </c>
      <c r="S1420" s="54" t="n">
        <f aca="false">IF($F1420="CO",SUMIFS($M:$M,$A:$A,$A1420)/COUNTIFS($A:$A,$A1420,$F:$F,"CO"),0)</f>
        <v>0</v>
      </c>
    </row>
    <row r="1421" customFormat="false" ht="38.25" hidden="false" customHeight="false" outlineLevel="0" collapsed="false">
      <c r="A1421" s="66" t="s">
        <v>5239</v>
      </c>
      <c r="B1421" s="64" t="n">
        <v>42619</v>
      </c>
      <c r="C1421" s="98" t="s">
        <v>5240</v>
      </c>
      <c r="D1421" s="53" t="s">
        <v>5241</v>
      </c>
      <c r="E1421" s="53"/>
      <c r="F1421" s="67" t="s">
        <v>24</v>
      </c>
      <c r="G1421" s="53" t="s">
        <v>248</v>
      </c>
      <c r="H1421" s="84" t="s">
        <v>263</v>
      </c>
      <c r="I1421" s="67" t="s">
        <v>27</v>
      </c>
      <c r="J1421" s="94" t="s">
        <v>68</v>
      </c>
      <c r="K1421" s="64" t="n">
        <v>42635</v>
      </c>
      <c r="L1421" s="64" t="n">
        <v>44461</v>
      </c>
      <c r="M1421" s="88"/>
      <c r="N1421" s="67" t="s">
        <v>47</v>
      </c>
      <c r="O1421" s="59"/>
      <c r="P1421" s="84" t="s">
        <v>40</v>
      </c>
      <c r="Q1421" s="59"/>
      <c r="R1421" s="53" t="n">
        <f aca="false">YEAR(K1421)</f>
        <v>2016</v>
      </c>
      <c r="S1421" s="54" t="n">
        <f aca="false">IF($F1421="CO",SUMIFS($M:$M,$A:$A,$A1421)/COUNTIFS($A:$A,$A1421,$F:$F,"CO"),0)</f>
        <v>0</v>
      </c>
    </row>
    <row r="1422" customFormat="false" ht="63.75" hidden="false" customHeight="false" outlineLevel="0" collapsed="false">
      <c r="A1422" s="56" t="s">
        <v>5242</v>
      </c>
      <c r="B1422" s="64" t="n">
        <v>43417</v>
      </c>
      <c r="C1422" s="85" t="s">
        <v>5243</v>
      </c>
      <c r="D1422" s="56" t="s">
        <v>5244</v>
      </c>
      <c r="E1422" s="53"/>
      <c r="F1422" s="67" t="s">
        <v>24</v>
      </c>
      <c r="G1422" s="56" t="s">
        <v>35</v>
      </c>
      <c r="H1422" s="56" t="s">
        <v>288</v>
      </c>
      <c r="I1422" s="56" t="s">
        <v>84</v>
      </c>
      <c r="J1422" s="94" t="s">
        <v>68</v>
      </c>
      <c r="K1422" s="64" t="n">
        <v>43432</v>
      </c>
      <c r="L1422" s="64" t="n">
        <v>45258</v>
      </c>
      <c r="M1422" s="88"/>
      <c r="N1422" s="56" t="s">
        <v>47</v>
      </c>
      <c r="O1422" s="59"/>
      <c r="P1422" s="56" t="s">
        <v>241</v>
      </c>
      <c r="Q1422" s="59"/>
      <c r="R1422" s="53" t="n">
        <f aca="false">YEAR(K1422)</f>
        <v>2018</v>
      </c>
      <c r="S1422" s="54" t="n">
        <f aca="false">IF($F1422="CO",SUMIFS($M:$M,$A:$A,$A1422)/COUNTIFS($A:$A,$A1422,$F:$F,"CO"),0)</f>
        <v>0</v>
      </c>
    </row>
    <row r="1423" customFormat="false" ht="45" hidden="false" customHeight="false" outlineLevel="0" collapsed="false">
      <c r="A1423" s="56" t="s">
        <v>5245</v>
      </c>
      <c r="B1423" s="64" t="n">
        <v>43699</v>
      </c>
      <c r="C1423" s="79" t="s">
        <v>5246</v>
      </c>
      <c r="D1423" s="56" t="s">
        <v>5247</v>
      </c>
      <c r="E1423" s="59"/>
      <c r="F1423" s="53" t="s">
        <v>24</v>
      </c>
      <c r="G1423" s="53" t="s">
        <v>44</v>
      </c>
      <c r="H1423" s="53" t="s">
        <v>137</v>
      </c>
      <c r="I1423" s="53" t="s">
        <v>27</v>
      </c>
      <c r="J1423" s="83" t="s">
        <v>158</v>
      </c>
      <c r="K1423" s="64" t="n">
        <v>43719</v>
      </c>
      <c r="L1423" s="64" t="n">
        <v>45546</v>
      </c>
      <c r="M1423" s="65"/>
      <c r="N1423" s="66" t="s">
        <v>47</v>
      </c>
      <c r="O1423" s="53"/>
      <c r="P1423" s="53" t="s">
        <v>30</v>
      </c>
      <c r="Q1423" s="59"/>
      <c r="R1423" s="53" t="n">
        <f aca="false">YEAR(K1423)</f>
        <v>2019</v>
      </c>
      <c r="S1423" s="54" t="n">
        <f aca="false">IF($F1423="CO",SUMIFS($M:$M,$A:$A,$A1423)/COUNTIFS($A:$A,$A1423,$F:$F,"CO"),0)</f>
        <v>0</v>
      </c>
    </row>
    <row r="1424" customFormat="false" ht="45" hidden="false" customHeight="false" outlineLevel="0" collapsed="false">
      <c r="A1424" s="56" t="s">
        <v>5248</v>
      </c>
      <c r="B1424" s="64" t="n">
        <v>43227</v>
      </c>
      <c r="C1424" s="85" t="s">
        <v>5249</v>
      </c>
      <c r="D1424" s="59"/>
      <c r="E1424" s="53"/>
      <c r="F1424" s="56" t="s">
        <v>24</v>
      </c>
      <c r="G1424" s="56" t="s">
        <v>528</v>
      </c>
      <c r="H1424" s="56" t="s">
        <v>833</v>
      </c>
      <c r="I1424" s="87" t="s">
        <v>147</v>
      </c>
      <c r="J1424" s="90" t="s">
        <v>2827</v>
      </c>
      <c r="K1424" s="64" t="n">
        <v>43388</v>
      </c>
      <c r="L1424" s="64" t="n">
        <v>45214</v>
      </c>
      <c r="M1424" s="88"/>
      <c r="N1424" s="56" t="s">
        <v>833</v>
      </c>
      <c r="O1424" s="59"/>
      <c r="P1424" s="56" t="s">
        <v>804</v>
      </c>
      <c r="Q1424" s="59"/>
      <c r="R1424" s="53" t="n">
        <v>2019</v>
      </c>
      <c r="S1424" s="59"/>
    </row>
    <row r="1425" customFormat="false" ht="38.25" hidden="false" customHeight="false" outlineLevel="0" collapsed="false">
      <c r="A1425" s="56" t="s">
        <v>5250</v>
      </c>
      <c r="B1425" s="64" t="n">
        <v>43193</v>
      </c>
      <c r="C1425" s="85" t="s">
        <v>5251</v>
      </c>
      <c r="D1425" s="56" t="s">
        <v>5252</v>
      </c>
      <c r="E1425" s="53"/>
      <c r="F1425" s="53" t="s">
        <v>24</v>
      </c>
      <c r="G1425" s="56" t="s">
        <v>44</v>
      </c>
      <c r="H1425" s="87" t="s">
        <v>45</v>
      </c>
      <c r="I1425" s="56" t="s">
        <v>84</v>
      </c>
      <c r="J1425" s="83" t="s">
        <v>46</v>
      </c>
      <c r="K1425" s="64" t="n">
        <v>43217</v>
      </c>
      <c r="L1425" s="64" t="n">
        <v>45043</v>
      </c>
      <c r="M1425" s="88"/>
      <c r="N1425" s="56" t="s">
        <v>47</v>
      </c>
      <c r="O1425" s="59"/>
      <c r="P1425" s="56" t="s">
        <v>323</v>
      </c>
      <c r="Q1425" s="59"/>
      <c r="R1425" s="59"/>
      <c r="S1425" s="59"/>
    </row>
    <row r="1426" customFormat="false" ht="38.25" hidden="false" customHeight="false" outlineLevel="0" collapsed="false">
      <c r="A1426" s="56" t="s">
        <v>5253</v>
      </c>
      <c r="B1426" s="64" t="n">
        <v>43692</v>
      </c>
      <c r="C1426" s="79" t="s">
        <v>5254</v>
      </c>
      <c r="D1426" s="56" t="s">
        <v>5255</v>
      </c>
      <c r="E1426" s="59"/>
      <c r="F1426" s="53" t="s">
        <v>24</v>
      </c>
      <c r="G1426" s="112" t="s">
        <v>59</v>
      </c>
      <c r="H1426" s="119" t="s">
        <v>114</v>
      </c>
      <c r="I1426" s="112" t="s">
        <v>27</v>
      </c>
      <c r="J1426" s="271" t="s">
        <v>346</v>
      </c>
      <c r="K1426" s="113" t="n">
        <v>43724</v>
      </c>
      <c r="L1426" s="113" t="n">
        <v>45551</v>
      </c>
      <c r="M1426" s="225"/>
      <c r="N1426" s="112" t="s">
        <v>47</v>
      </c>
      <c r="O1426" s="53"/>
      <c r="P1426" s="53" t="s">
        <v>110</v>
      </c>
      <c r="Q1426" s="53"/>
      <c r="R1426" s="53" t="n">
        <f aca="false">YEAR(K1426)</f>
        <v>2019</v>
      </c>
      <c r="S1426" s="54" t="n">
        <f aca="false">IF($F1426="CO",SUMIFS($M:$M,$A:$A,$A1426)/COUNTIFS($A:$A,$A1426,$F:$F,"CO"),0)</f>
        <v>0</v>
      </c>
    </row>
    <row r="1427" customFormat="false" ht="38.25" hidden="false" customHeight="false" outlineLevel="0" collapsed="false">
      <c r="A1427" s="56" t="s">
        <v>5256</v>
      </c>
      <c r="B1427" s="64" t="n">
        <v>43791</v>
      </c>
      <c r="C1427" s="98" t="s">
        <v>5257</v>
      </c>
      <c r="D1427" s="56" t="s">
        <v>5258</v>
      </c>
      <c r="E1427" s="59"/>
      <c r="F1427" s="69" t="s">
        <v>24</v>
      </c>
      <c r="G1427" s="69" t="s">
        <v>59</v>
      </c>
      <c r="H1427" s="56" t="s">
        <v>417</v>
      </c>
      <c r="I1427" s="216" t="s">
        <v>27</v>
      </c>
      <c r="J1427" s="104" t="s">
        <v>46</v>
      </c>
      <c r="K1427" s="64" t="n">
        <v>43809</v>
      </c>
      <c r="L1427" s="64" t="n">
        <v>45636</v>
      </c>
      <c r="M1427" s="65"/>
      <c r="N1427" s="56" t="s">
        <v>231</v>
      </c>
      <c r="O1427" s="59"/>
      <c r="P1427" s="66" t="s">
        <v>40</v>
      </c>
      <c r="Q1427" s="59"/>
      <c r="R1427" s="66" t="n">
        <v>2019</v>
      </c>
      <c r="S1427" s="59"/>
    </row>
    <row r="1428" customFormat="false" ht="51" hidden="false" customHeight="false" outlineLevel="0" collapsed="false">
      <c r="A1428" s="55" t="s">
        <v>5259</v>
      </c>
      <c r="B1428" s="64" t="n">
        <v>44245</v>
      </c>
      <c r="C1428" s="93" t="s">
        <v>5260</v>
      </c>
      <c r="D1428" s="53" t="s">
        <v>5261</v>
      </c>
      <c r="E1428" s="59"/>
      <c r="F1428" s="69" t="s">
        <v>24</v>
      </c>
      <c r="G1428" s="66" t="s">
        <v>73</v>
      </c>
      <c r="H1428" s="309" t="s">
        <v>812</v>
      </c>
      <c r="I1428" s="69" t="s">
        <v>61</v>
      </c>
      <c r="J1428" s="581" t="s">
        <v>5262</v>
      </c>
      <c r="K1428" s="64" t="n">
        <v>44315</v>
      </c>
      <c r="L1428" s="64" t="n">
        <v>46141</v>
      </c>
      <c r="M1428" s="59"/>
      <c r="N1428" s="56" t="s">
        <v>47</v>
      </c>
      <c r="O1428" s="59"/>
      <c r="P1428" s="69" t="s">
        <v>97</v>
      </c>
      <c r="Q1428" s="59"/>
      <c r="R1428" s="59"/>
      <c r="S1428" s="59"/>
    </row>
    <row r="1429" customFormat="false" ht="38.25" hidden="false" customHeight="false" outlineLevel="0" collapsed="false">
      <c r="A1429" s="56" t="s">
        <v>5263</v>
      </c>
      <c r="B1429" s="64" t="n">
        <v>43055</v>
      </c>
      <c r="C1429" s="86" t="s">
        <v>5264</v>
      </c>
      <c r="D1429" s="56" t="s">
        <v>5261</v>
      </c>
      <c r="E1429" s="53"/>
      <c r="F1429" s="56" t="s">
        <v>24</v>
      </c>
      <c r="G1429" s="56" t="s">
        <v>59</v>
      </c>
      <c r="H1429" s="56" t="s">
        <v>558</v>
      </c>
      <c r="I1429" s="56" t="s">
        <v>954</v>
      </c>
      <c r="J1429" s="90" t="s">
        <v>103</v>
      </c>
      <c r="K1429" s="64" t="n">
        <v>43070</v>
      </c>
      <c r="L1429" s="64" t="n">
        <v>44896</v>
      </c>
      <c r="M1429" s="88"/>
      <c r="N1429" s="56" t="s">
        <v>333</v>
      </c>
      <c r="O1429" s="59"/>
      <c r="P1429" s="56" t="s">
        <v>789</v>
      </c>
      <c r="Q1429" s="59"/>
      <c r="R1429" s="53" t="n">
        <f aca="false">YEAR(K1429)</f>
        <v>2017</v>
      </c>
      <c r="S1429" s="54" t="n">
        <f aca="false">IF($F1429="CO",SUMIFS($M:$M,$A:$A,$A1429)/COUNTIFS($A:$A,$A1429,$F:$F,"CO"),0)</f>
        <v>0</v>
      </c>
    </row>
    <row r="1430" customFormat="false" ht="38.25" hidden="false" customHeight="false" outlineLevel="0" collapsed="false">
      <c r="A1430" s="85" t="s">
        <v>5265</v>
      </c>
      <c r="B1430" s="113" t="n">
        <v>43712</v>
      </c>
      <c r="C1430" s="114" t="s">
        <v>5266</v>
      </c>
      <c r="D1430" s="112" t="s">
        <v>5267</v>
      </c>
      <c r="E1430" s="59"/>
      <c r="F1430" s="53" t="s">
        <v>24</v>
      </c>
      <c r="G1430" s="53" t="s">
        <v>101</v>
      </c>
      <c r="H1430" s="84" t="s">
        <v>1081</v>
      </c>
      <c r="I1430" s="56" t="s">
        <v>345</v>
      </c>
      <c r="J1430" s="121" t="s">
        <v>564</v>
      </c>
      <c r="K1430" s="64" t="n">
        <v>43733</v>
      </c>
      <c r="L1430" s="64" t="n">
        <v>45560</v>
      </c>
      <c r="M1430" s="65"/>
      <c r="N1430" s="66" t="s">
        <v>1081</v>
      </c>
      <c r="O1430" s="59"/>
      <c r="P1430" s="53" t="s">
        <v>40</v>
      </c>
      <c r="Q1430" s="53"/>
      <c r="R1430" s="53" t="n">
        <f aca="false">YEAR(K1430)</f>
        <v>2019</v>
      </c>
      <c r="S1430" s="54" t="n">
        <f aca="false">IF($F1430="CO",SUMIFS($M:$M,$A:$A,$A1430)/COUNTIFS($A:$A,$A1430,$F:$F,"CO"),0)</f>
        <v>0</v>
      </c>
    </row>
    <row r="1431" customFormat="false" ht="38.25" hidden="false" customHeight="false" outlineLevel="0" collapsed="false">
      <c r="A1431" s="66" t="s">
        <v>5268</v>
      </c>
      <c r="B1431" s="64" t="n">
        <v>42597</v>
      </c>
      <c r="C1431" s="136" t="s">
        <v>5269</v>
      </c>
      <c r="D1431" s="66" t="s">
        <v>5270</v>
      </c>
      <c r="E1431" s="59"/>
      <c r="F1431" s="67" t="s">
        <v>24</v>
      </c>
      <c r="G1431" s="66" t="s">
        <v>73</v>
      </c>
      <c r="H1431" s="66" t="s">
        <v>5271</v>
      </c>
      <c r="I1431" s="67" t="s">
        <v>27</v>
      </c>
      <c r="J1431" s="94" t="s">
        <v>158</v>
      </c>
      <c r="K1431" s="64" t="n">
        <v>42614</v>
      </c>
      <c r="L1431" s="64" t="n">
        <v>44440</v>
      </c>
      <c r="M1431" s="59"/>
      <c r="N1431" s="67" t="s">
        <v>47</v>
      </c>
      <c r="O1431" s="59"/>
      <c r="P1431" s="53" t="s">
        <v>30</v>
      </c>
      <c r="Q1431" s="59"/>
      <c r="R1431" s="53" t="n">
        <f aca="false">YEAR(K1431)</f>
        <v>2016</v>
      </c>
      <c r="S1431" s="54" t="n">
        <f aca="false">IF($F1431="CO",SUMIFS($M:$M,$A:$A,$A1431)/COUNTIFS($A:$A,$A1431,$F:$F,"CO"),0)</f>
        <v>0</v>
      </c>
    </row>
    <row r="1432" customFormat="false" ht="38.25" hidden="false" customHeight="false" outlineLevel="0" collapsed="false">
      <c r="A1432" s="85" t="s">
        <v>5272</v>
      </c>
      <c r="B1432" s="64" t="n">
        <v>43641</v>
      </c>
      <c r="C1432" s="79" t="s">
        <v>5273</v>
      </c>
      <c r="D1432" s="120" t="s">
        <v>5274</v>
      </c>
      <c r="E1432" s="59"/>
      <c r="F1432" s="53" t="s">
        <v>24</v>
      </c>
      <c r="G1432" s="53" t="s">
        <v>73</v>
      </c>
      <c r="H1432" s="84" t="s">
        <v>384</v>
      </c>
      <c r="I1432" s="53" t="s">
        <v>27</v>
      </c>
      <c r="J1432" s="83" t="s">
        <v>346</v>
      </c>
      <c r="K1432" s="64" t="n">
        <v>43706</v>
      </c>
      <c r="L1432" s="64" t="n">
        <v>45533</v>
      </c>
      <c r="M1432" s="65"/>
      <c r="N1432" s="66" t="s">
        <v>47</v>
      </c>
      <c r="O1432" s="53"/>
      <c r="P1432" s="53" t="s">
        <v>97</v>
      </c>
      <c r="Q1432" s="53"/>
      <c r="R1432" s="53" t="n">
        <f aca="false">YEAR(K1432)</f>
        <v>2019</v>
      </c>
      <c r="S1432" s="54" t="n">
        <f aca="false">IF($F1432="CO",SUMIFS($M:$M,$A:$A,$A1432)/COUNTIFS($A:$A,$A1432,$F:$F,"CO"),0)</f>
        <v>0</v>
      </c>
    </row>
    <row r="1433" customFormat="false" ht="38.25" hidden="false" customHeight="false" outlineLevel="0" collapsed="false">
      <c r="A1433" s="56" t="s">
        <v>5275</v>
      </c>
      <c r="B1433" s="64" t="n">
        <v>43798</v>
      </c>
      <c r="C1433" s="86" t="s">
        <v>5276</v>
      </c>
      <c r="D1433" s="69" t="s">
        <v>5277</v>
      </c>
      <c r="E1433" s="59"/>
      <c r="F1433" s="69" t="s">
        <v>24</v>
      </c>
      <c r="G1433" s="69" t="s">
        <v>73</v>
      </c>
      <c r="H1433" s="67" t="s">
        <v>96</v>
      </c>
      <c r="I1433" s="69" t="s">
        <v>27</v>
      </c>
      <c r="J1433" s="104" t="s">
        <v>46</v>
      </c>
      <c r="K1433" s="64" t="n">
        <v>43720</v>
      </c>
      <c r="L1433" s="64" t="n">
        <v>45547</v>
      </c>
      <c r="M1433" s="65"/>
      <c r="N1433" s="56" t="s">
        <v>201</v>
      </c>
      <c r="O1433" s="59"/>
      <c r="P1433" s="69" t="s">
        <v>97</v>
      </c>
      <c r="Q1433" s="59"/>
      <c r="R1433" s="53" t="n">
        <v>2019</v>
      </c>
      <c r="S1433" s="59"/>
    </row>
    <row r="1434" customFormat="false" ht="38.25" hidden="false" customHeight="false" outlineLevel="0" collapsed="false">
      <c r="A1434" s="95" t="s">
        <v>5278</v>
      </c>
      <c r="B1434" s="91" t="n">
        <v>39315</v>
      </c>
      <c r="C1434" s="218" t="s">
        <v>5279</v>
      </c>
      <c r="D1434" s="53" t="s">
        <v>5280</v>
      </c>
      <c r="E1434" s="74"/>
      <c r="F1434" s="81" t="s">
        <v>24</v>
      </c>
      <c r="G1434" s="81" t="s">
        <v>73</v>
      </c>
      <c r="H1434" s="81" t="s">
        <v>722</v>
      </c>
      <c r="I1434" s="91" t="s">
        <v>27</v>
      </c>
      <c r="J1434" s="94" t="s">
        <v>5281</v>
      </c>
      <c r="K1434" s="95" t="n">
        <v>39295</v>
      </c>
      <c r="L1434" s="67" t="s">
        <v>943</v>
      </c>
      <c r="M1434" s="582"/>
      <c r="N1434" s="67" t="s">
        <v>47</v>
      </c>
      <c r="O1434" s="67"/>
      <c r="P1434" s="67" t="s">
        <v>97</v>
      </c>
      <c r="Q1434" s="67"/>
      <c r="R1434" s="66" t="n">
        <f aca="false">YEAR(K1434)</f>
        <v>2007</v>
      </c>
      <c r="S1434" s="124" t="n">
        <f aca="false">IF($F1434="CO",SUMIFS($M:$M,$A:$A,$A1434)/COUNTIFS($A:$A,$A1434,$F:$F,"CO"),0)</f>
        <v>0</v>
      </c>
    </row>
    <row r="1435" customFormat="false" ht="38.25" hidden="false" customHeight="false" outlineLevel="0" collapsed="false">
      <c r="A1435" s="55" t="s">
        <v>5282</v>
      </c>
      <c r="B1435" s="64" t="n">
        <v>44158</v>
      </c>
      <c r="C1435" s="57" t="s">
        <v>5283</v>
      </c>
      <c r="D1435" s="53" t="s">
        <v>5284</v>
      </c>
      <c r="E1435" s="59"/>
      <c r="F1435" s="69" t="s">
        <v>24</v>
      </c>
      <c r="G1435" s="66" t="s">
        <v>44</v>
      </c>
      <c r="H1435" s="67" t="s">
        <v>45</v>
      </c>
      <c r="I1435" s="56" t="s">
        <v>84</v>
      </c>
      <c r="J1435" s="83" t="s">
        <v>46</v>
      </c>
      <c r="K1435" s="64" t="n">
        <v>44316</v>
      </c>
      <c r="L1435" s="64" t="n">
        <v>46142</v>
      </c>
      <c r="M1435" s="59"/>
      <c r="N1435" s="56" t="s">
        <v>47</v>
      </c>
      <c r="O1435" s="59"/>
      <c r="P1435" s="69" t="s">
        <v>30</v>
      </c>
      <c r="Q1435" s="59"/>
      <c r="R1435" s="59"/>
      <c r="S1435" s="59"/>
    </row>
    <row r="1436" customFormat="false" ht="38.25" hidden="false" customHeight="false" outlineLevel="0" collapsed="false">
      <c r="A1436" s="67" t="s">
        <v>5285</v>
      </c>
      <c r="B1436" s="95" t="n">
        <v>42279</v>
      </c>
      <c r="C1436" s="82" t="s">
        <v>5286</v>
      </c>
      <c r="D1436" s="66"/>
      <c r="E1436" s="69"/>
      <c r="F1436" s="67" t="s">
        <v>24</v>
      </c>
      <c r="G1436" s="67" t="s">
        <v>51</v>
      </c>
      <c r="H1436" s="95" t="s">
        <v>5287</v>
      </c>
      <c r="I1436" s="95" t="s">
        <v>188</v>
      </c>
      <c r="J1436" s="82" t="s">
        <v>148</v>
      </c>
      <c r="K1436" s="95" t="n">
        <v>42360</v>
      </c>
      <c r="L1436" s="95" t="n">
        <v>44187</v>
      </c>
      <c r="M1436" s="163"/>
      <c r="N1436" s="67" t="s">
        <v>833</v>
      </c>
      <c r="O1436" s="204"/>
      <c r="P1436" s="67" t="s">
        <v>150</v>
      </c>
      <c r="Q1436" s="67" t="s">
        <v>190</v>
      </c>
      <c r="R1436" s="66" t="n">
        <f aca="false">YEAR(K1436)</f>
        <v>2015</v>
      </c>
      <c r="S1436" s="124" t="n">
        <f aca="false">IF($F1436="CO",SUMIFS($M:$M,$A:$A,$A1436)/COUNTIFS($A:$A,$A1436,$F:$F,"CO"),0)</f>
        <v>0</v>
      </c>
    </row>
    <row r="1437" customFormat="false" ht="127.5" hidden="false" customHeight="false" outlineLevel="0" collapsed="false">
      <c r="A1437" s="70" t="s">
        <v>5288</v>
      </c>
      <c r="B1437" s="71" t="n">
        <v>44224</v>
      </c>
      <c r="C1437" s="182" t="s">
        <v>5289</v>
      </c>
      <c r="D1437" s="69" t="s">
        <v>5290</v>
      </c>
      <c r="E1437" s="73"/>
      <c r="F1437" s="69" t="s">
        <v>24</v>
      </c>
      <c r="G1437" s="69" t="s">
        <v>73</v>
      </c>
      <c r="H1437" s="67" t="s">
        <v>344</v>
      </c>
      <c r="I1437" s="69" t="s">
        <v>27</v>
      </c>
      <c r="J1437" s="139" t="s">
        <v>46</v>
      </c>
      <c r="K1437" s="71" t="n">
        <v>44274</v>
      </c>
      <c r="L1437" s="69" t="s">
        <v>5291</v>
      </c>
      <c r="M1437" s="75"/>
      <c r="N1437" s="69" t="s">
        <v>47</v>
      </c>
      <c r="O1437" s="73"/>
      <c r="P1437" s="66" t="s">
        <v>30</v>
      </c>
      <c r="Q1437" s="73"/>
      <c r="R1437" s="66" t="n">
        <f aca="false">YEAR(K1437)</f>
        <v>2021</v>
      </c>
      <c r="S1437" s="124" t="n">
        <f aca="false">IF($F1437="CO",SUMIFS($M:$M,$A:$A,$A1437)/COUNTIFS($A:$A,$A1437,$F:$F,"CO"),0)</f>
        <v>0</v>
      </c>
    </row>
    <row r="1438" customFormat="false" ht="38.25" hidden="false" customHeight="false" outlineLevel="0" collapsed="false">
      <c r="A1438" s="69" t="s">
        <v>5292</v>
      </c>
      <c r="B1438" s="71" t="n">
        <v>43469</v>
      </c>
      <c r="C1438" s="100" t="s">
        <v>5293</v>
      </c>
      <c r="D1438" s="69" t="s">
        <v>5294</v>
      </c>
      <c r="E1438" s="66"/>
      <c r="F1438" s="69" t="s">
        <v>24</v>
      </c>
      <c r="G1438" s="66" t="s">
        <v>59</v>
      </c>
      <c r="H1438" s="66" t="s">
        <v>558</v>
      </c>
      <c r="I1438" s="69" t="s">
        <v>27</v>
      </c>
      <c r="J1438" s="139" t="s">
        <v>46</v>
      </c>
      <c r="K1438" s="583" t="n">
        <v>43487</v>
      </c>
      <c r="L1438" s="583" t="n">
        <v>45314</v>
      </c>
      <c r="M1438" s="331"/>
      <c r="N1438" s="69" t="s">
        <v>47</v>
      </c>
      <c r="O1438" s="73"/>
      <c r="P1438" s="69" t="s">
        <v>40</v>
      </c>
      <c r="Q1438" s="216"/>
      <c r="R1438" s="73"/>
      <c r="S1438" s="73"/>
    </row>
    <row r="1439" customFormat="false" ht="38.25" hidden="false" customHeight="false" outlineLevel="0" collapsed="false">
      <c r="A1439" s="70" t="s">
        <v>5295</v>
      </c>
      <c r="B1439" s="71" t="n">
        <v>44432</v>
      </c>
      <c r="C1439" s="100" t="s">
        <v>5296</v>
      </c>
      <c r="D1439" s="69" t="s">
        <v>5297</v>
      </c>
      <c r="E1439" s="73"/>
      <c r="F1439" s="60" t="s">
        <v>24</v>
      </c>
      <c r="G1439" s="60" t="s">
        <v>59</v>
      </c>
      <c r="H1439" s="67" t="s">
        <v>685</v>
      </c>
      <c r="I1439" s="62" t="s">
        <v>27</v>
      </c>
      <c r="J1439" s="183" t="s">
        <v>46</v>
      </c>
      <c r="K1439" s="71" t="n">
        <v>44476</v>
      </c>
      <c r="L1439" s="71" t="n">
        <v>46302</v>
      </c>
      <c r="M1439" s="75"/>
      <c r="N1439" s="69" t="s">
        <v>47</v>
      </c>
      <c r="O1439" s="73"/>
      <c r="P1439" s="60" t="s">
        <v>97</v>
      </c>
      <c r="Q1439" s="73"/>
      <c r="R1439" s="73"/>
      <c r="S1439" s="73"/>
    </row>
    <row r="1440" customFormat="false" ht="38.25" hidden="false" customHeight="true" outlineLevel="0" collapsed="false">
      <c r="A1440" s="584" t="s">
        <v>5298</v>
      </c>
      <c r="B1440" s="585" t="n">
        <v>44357</v>
      </c>
      <c r="C1440" s="586" t="s">
        <v>5299</v>
      </c>
      <c r="D1440" s="58" t="s">
        <v>5300</v>
      </c>
      <c r="E1440" s="587"/>
      <c r="F1440" s="60" t="s">
        <v>24</v>
      </c>
      <c r="G1440" s="60" t="s">
        <v>59</v>
      </c>
      <c r="H1440" s="62" t="s">
        <v>114</v>
      </c>
      <c r="I1440" s="62" t="s">
        <v>27</v>
      </c>
      <c r="J1440" s="183" t="s">
        <v>46</v>
      </c>
      <c r="K1440" s="585" t="n">
        <v>44383</v>
      </c>
      <c r="L1440" s="585" t="n">
        <v>46209</v>
      </c>
      <c r="M1440" s="588"/>
      <c r="N1440" s="60" t="s">
        <v>47</v>
      </c>
      <c r="O1440" s="588"/>
      <c r="P1440" s="60" t="s">
        <v>30</v>
      </c>
      <c r="Q1440" s="587"/>
      <c r="R1440" s="587"/>
      <c r="S1440" s="73"/>
    </row>
  </sheetData>
  <autoFilter ref="A7:S7"/>
  <mergeCells count="1">
    <mergeCell ref="E1:G1"/>
  </mergeCells>
  <conditionalFormatting sqref="A646">
    <cfRule type="cellIs" priority="2" operator="lessThan" aboveAverage="0" equalAverage="0" bottom="0" percent="0" rank="0" text="" dxfId="0">
      <formula>$A$1</formula>
    </cfRule>
    <cfRule type="cellIs" priority="3" operator="lessThan" aboveAverage="0" equalAverage="0" bottom="0" percent="0" rank="0" text="" dxfId="1">
      <formula>41654</formula>
    </cfRule>
    <cfRule type="cellIs" priority="4" operator="lessThan" aboveAverage="0" equalAverage="0" bottom="0" percent="0" rank="0" text="" dxfId="2">
      <formula>41654</formula>
    </cfRule>
  </conditionalFormatting>
  <printOptions headings="false" gridLines="false" gridLinesSet="true" horizontalCentered="true" verticalCentered="false"/>
  <pageMargins left="0.25" right="0.25" top="0.75" bottom="0.75" header="0.3" footer="0.511805555555555"/>
  <pageSetup paperSize="9" scale="100" fitToWidth="1" fitToHeight="10" pageOrder="downThenOver" orientation="portrait" blackAndWhite="false" draft="false" cellComments="none" horizontalDpi="300" verticalDpi="300" copies="1"/>
  <headerFooter differentFirst="false" differentOddEven="false">
    <oddHeader>&amp;RAtualizado em &amp;D, Página &amp;P</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S250"/>
  <sheetViews>
    <sheetView showFormulas="false" showGridLines="true" showRowColHeaders="true" showZeros="true" rightToLeft="false" tabSelected="false" showOutlineSymbols="true" defaultGridColor="true" view="normal" topLeftCell="A29" colorId="64" zoomScale="100" zoomScaleNormal="100" zoomScalePageLayoutView="100" workbookViewId="0">
      <selection pane="topLeft" activeCell="C30" activeCellId="0" sqref="C30"/>
    </sheetView>
  </sheetViews>
  <sheetFormatPr defaultColWidth="9.0546875" defaultRowHeight="12.75" zeroHeight="false" outlineLevelRow="0" outlineLevelCol="0"/>
  <cols>
    <col collapsed="false" customWidth="true" hidden="false" outlineLevel="0" max="1" min="1" style="0" width="19.97"/>
    <col collapsed="false" customWidth="true" hidden="false" outlineLevel="0" max="2" min="2" style="0" width="10.12"/>
    <col collapsed="false" customWidth="true" hidden="false" outlineLevel="0" max="3" min="3" style="0" width="56.93"/>
    <col collapsed="false" customWidth="true" hidden="false" outlineLevel="0" max="4" min="4" style="0" width="17.54"/>
    <col collapsed="false" customWidth="true" hidden="false" outlineLevel="0" max="5" min="5" style="0" width="15.12"/>
    <col collapsed="false" customWidth="true" hidden="false" outlineLevel="0" max="8" min="8" style="0" width="21.39"/>
    <col collapsed="false" customWidth="true" hidden="false" outlineLevel="0" max="9" min="9" style="0" width="26.67"/>
    <col collapsed="false" customWidth="true" hidden="false" outlineLevel="0" max="10" min="10" style="0" width="28.96"/>
    <col collapsed="false" customWidth="true" hidden="false" outlineLevel="0" max="12" min="11" style="0" width="10.12"/>
    <col collapsed="false" customWidth="true" hidden="false" outlineLevel="0" max="14" min="14" style="0" width="13.27"/>
    <col collapsed="false" customWidth="true" hidden="false" outlineLevel="0" max="15" min="15" style="0" width="21.39"/>
    <col collapsed="false" customWidth="true" hidden="false" outlineLevel="0" max="16" min="16" style="0" width="12.55"/>
  </cols>
  <sheetData>
    <row r="1" customFormat="false" ht="14.25" hidden="false" customHeight="false" outlineLevel="0" collapsed="false">
      <c r="A1" s="37" t="s">
        <v>2</v>
      </c>
      <c r="B1" s="38" t="s">
        <v>3</v>
      </c>
      <c r="C1" s="38" t="s">
        <v>4</v>
      </c>
      <c r="D1" s="38" t="s">
        <v>5</v>
      </c>
      <c r="E1" s="38" t="s">
        <v>6</v>
      </c>
      <c r="F1" s="39" t="s">
        <v>7</v>
      </c>
      <c r="G1" s="38" t="s">
        <v>8</v>
      </c>
      <c r="H1" s="38" t="s">
        <v>9</v>
      </c>
      <c r="I1" s="38" t="s">
        <v>10</v>
      </c>
      <c r="J1" s="40" t="s">
        <v>11</v>
      </c>
      <c r="K1" s="39" t="s">
        <v>12</v>
      </c>
      <c r="L1" s="39" t="s">
        <v>13</v>
      </c>
      <c r="M1" s="41" t="s">
        <v>14</v>
      </c>
      <c r="N1" s="42" t="s">
        <v>15</v>
      </c>
      <c r="O1" s="38" t="s">
        <v>16</v>
      </c>
      <c r="P1" s="38" t="s">
        <v>17</v>
      </c>
      <c r="Q1" s="43" t="s">
        <v>18</v>
      </c>
      <c r="R1" s="44" t="s">
        <v>19</v>
      </c>
    </row>
    <row r="2" customFormat="false" ht="99.95" hidden="false" customHeight="true" outlineLevel="0" collapsed="false">
      <c r="A2" s="589" t="s">
        <v>5301</v>
      </c>
      <c r="B2" s="590" t="n">
        <v>42067</v>
      </c>
      <c r="C2" s="591" t="s">
        <v>5302</v>
      </c>
      <c r="D2" s="592" t="s">
        <v>5303</v>
      </c>
      <c r="E2" s="593"/>
      <c r="F2" s="589" t="s">
        <v>24</v>
      </c>
      <c r="G2" s="589" t="s">
        <v>35</v>
      </c>
      <c r="H2" s="589" t="s">
        <v>229</v>
      </c>
      <c r="I2" s="589" t="s">
        <v>27</v>
      </c>
      <c r="J2" s="594" t="s">
        <v>133</v>
      </c>
      <c r="K2" s="590" t="n">
        <v>42076</v>
      </c>
      <c r="L2" s="590" t="n">
        <v>43903</v>
      </c>
      <c r="M2" s="595"/>
      <c r="N2" s="589" t="s">
        <v>47</v>
      </c>
      <c r="O2" s="596"/>
      <c r="P2" s="589" t="s">
        <v>40</v>
      </c>
      <c r="Q2" s="59"/>
      <c r="R2" s="53" t="n">
        <f aca="false">YEAR(K2)</f>
        <v>2015</v>
      </c>
      <c r="S2" s="54" t="n">
        <f aca="false">IF($F2="CO",SUMIFS($M:$M,$A:$A,$A2)/COUNTIFS($A:$A,$A2,$F:$F,"CO"),0)</f>
        <v>0</v>
      </c>
    </row>
    <row r="3" customFormat="false" ht="99.95" hidden="false" customHeight="true" outlineLevel="0" collapsed="false">
      <c r="A3" s="67" t="s">
        <v>5304</v>
      </c>
      <c r="B3" s="95" t="n">
        <v>42171</v>
      </c>
      <c r="C3" s="94" t="s">
        <v>5305</v>
      </c>
      <c r="D3" s="56" t="s">
        <v>5306</v>
      </c>
      <c r="E3" s="59"/>
      <c r="F3" s="67" t="s">
        <v>24</v>
      </c>
      <c r="G3" s="67" t="s">
        <v>35</v>
      </c>
      <c r="H3" s="67" t="s">
        <v>229</v>
      </c>
      <c r="I3" s="67" t="s">
        <v>27</v>
      </c>
      <c r="J3" s="94" t="s">
        <v>5307</v>
      </c>
      <c r="K3" s="95" t="n">
        <v>42174</v>
      </c>
      <c r="L3" s="95" t="n">
        <v>44001</v>
      </c>
      <c r="M3" s="96"/>
      <c r="N3" s="67" t="s">
        <v>47</v>
      </c>
      <c r="O3" s="97"/>
      <c r="P3" s="67" t="s">
        <v>40</v>
      </c>
      <c r="Q3" s="67"/>
      <c r="R3" s="53" t="n">
        <f aca="false">YEAR(K3)</f>
        <v>2015</v>
      </c>
      <c r="S3" s="54" t="n">
        <f aca="false">IF($F3="CO",SUMIFS($M:$M,$A:$A,$A3)/COUNTIFS($A:$A,$A3,$F:$F,"CO"),0)</f>
        <v>0</v>
      </c>
    </row>
    <row r="4" customFormat="false" ht="89.25" hidden="false" customHeight="false" outlineLevel="0" collapsed="false">
      <c r="A4" s="67" t="s">
        <v>5308</v>
      </c>
      <c r="B4" s="597" t="n">
        <v>42086</v>
      </c>
      <c r="C4" s="202" t="s">
        <v>5309</v>
      </c>
      <c r="D4" s="56" t="s">
        <v>5310</v>
      </c>
      <c r="E4" s="59"/>
      <c r="F4" s="67" t="s">
        <v>24</v>
      </c>
      <c r="G4" s="67" t="s">
        <v>59</v>
      </c>
      <c r="H4" s="95" t="s">
        <v>114</v>
      </c>
      <c r="I4" s="67" t="s">
        <v>27</v>
      </c>
      <c r="J4" s="94" t="s">
        <v>133</v>
      </c>
      <c r="K4" s="95" t="n">
        <v>42102</v>
      </c>
      <c r="L4" s="95" t="n">
        <v>43929</v>
      </c>
      <c r="M4" s="96"/>
      <c r="N4" s="67" t="s">
        <v>47</v>
      </c>
      <c r="O4" s="97"/>
      <c r="P4" s="67" t="s">
        <v>30</v>
      </c>
      <c r="Q4" s="67"/>
      <c r="R4" s="53" t="n">
        <f aca="false">YEAR(K4)</f>
        <v>2015</v>
      </c>
      <c r="S4" s="54" t="n">
        <f aca="false">IF($F4="CO",SUMIFS($M:$M,$A:$A,$A4)/COUNTIFS($A:$A,$A4,$F:$F,"CO"),0)</f>
        <v>0</v>
      </c>
    </row>
    <row r="5" customFormat="false" ht="89.25" hidden="false" customHeight="false" outlineLevel="0" collapsed="false">
      <c r="A5" s="67" t="s">
        <v>5311</v>
      </c>
      <c r="B5" s="95" t="n">
        <v>42072</v>
      </c>
      <c r="C5" s="94" t="s">
        <v>5312</v>
      </c>
      <c r="D5" s="53" t="s">
        <v>5313</v>
      </c>
      <c r="E5" s="59"/>
      <c r="F5" s="67" t="s">
        <v>24</v>
      </c>
      <c r="G5" s="67" t="s">
        <v>59</v>
      </c>
      <c r="H5" s="95" t="s">
        <v>114</v>
      </c>
      <c r="I5" s="67" t="s">
        <v>27</v>
      </c>
      <c r="J5" s="94" t="s">
        <v>133</v>
      </c>
      <c r="K5" s="95" t="n">
        <v>42080</v>
      </c>
      <c r="L5" s="95" t="n">
        <v>43907</v>
      </c>
      <c r="M5" s="96"/>
      <c r="N5" s="67" t="s">
        <v>47</v>
      </c>
      <c r="O5" s="97"/>
      <c r="P5" s="67" t="s">
        <v>30</v>
      </c>
      <c r="Q5" s="67"/>
      <c r="R5" s="53" t="n">
        <f aca="false">YEAR(K5)</f>
        <v>2015</v>
      </c>
      <c r="S5" s="54" t="n">
        <f aca="false">IF($F5="CO",SUMIFS($M:$M,$A:$A,$A5)/COUNTIFS($A:$A,$A5,$F:$F,"CO"),0)</f>
        <v>0</v>
      </c>
    </row>
    <row r="6" customFormat="false" ht="102" hidden="false" customHeight="false" outlineLevel="0" collapsed="false">
      <c r="A6" s="67" t="s">
        <v>5314</v>
      </c>
      <c r="B6" s="95" t="n">
        <v>42076</v>
      </c>
      <c r="C6" s="94" t="s">
        <v>5315</v>
      </c>
      <c r="D6" s="56" t="s">
        <v>5316</v>
      </c>
      <c r="E6" s="59"/>
      <c r="F6" s="67" t="s">
        <v>24</v>
      </c>
      <c r="G6" s="67" t="s">
        <v>59</v>
      </c>
      <c r="H6" s="67" t="s">
        <v>2154</v>
      </c>
      <c r="I6" s="67" t="s">
        <v>27</v>
      </c>
      <c r="J6" s="259" t="s">
        <v>230</v>
      </c>
      <c r="K6" s="95" t="n">
        <v>42100</v>
      </c>
      <c r="L6" s="95" t="n">
        <v>43927</v>
      </c>
      <c r="M6" s="96"/>
      <c r="N6" s="67" t="s">
        <v>47</v>
      </c>
      <c r="O6" s="97"/>
      <c r="P6" s="67" t="s">
        <v>30</v>
      </c>
      <c r="Q6" s="67"/>
      <c r="R6" s="53" t="n">
        <f aca="false">YEAR(K6)</f>
        <v>2015</v>
      </c>
      <c r="S6" s="54" t="n">
        <f aca="false">IF($F6="CO",SUMIFS($M:$M,$A:$A,$A6)/COUNTIFS($A:$A,$A6,$F:$F,"CO"),0)</f>
        <v>0</v>
      </c>
    </row>
    <row r="7" customFormat="false" ht="102" hidden="false" customHeight="false" outlineLevel="0" collapsed="false">
      <c r="A7" s="492" t="s">
        <v>5317</v>
      </c>
      <c r="B7" s="598" t="n">
        <v>42033</v>
      </c>
      <c r="C7" s="487" t="s">
        <v>5318</v>
      </c>
      <c r="D7" s="327" t="s">
        <v>5319</v>
      </c>
      <c r="E7" s="176"/>
      <c r="F7" s="492" t="s">
        <v>24</v>
      </c>
      <c r="G7" s="492" t="s">
        <v>101</v>
      </c>
      <c r="H7" s="492" t="s">
        <v>2464</v>
      </c>
      <c r="I7" s="598" t="s">
        <v>996</v>
      </c>
      <c r="J7" s="487" t="s">
        <v>5320</v>
      </c>
      <c r="K7" s="598" t="n">
        <v>42184</v>
      </c>
      <c r="L7" s="598" t="n">
        <v>44011</v>
      </c>
      <c r="M7" s="505"/>
      <c r="N7" s="492" t="s">
        <v>5321</v>
      </c>
      <c r="O7" s="506"/>
      <c r="P7" s="492" t="s">
        <v>40</v>
      </c>
      <c r="Q7" s="492"/>
      <c r="R7" s="177" t="n">
        <f aca="false">YEAR(K7)</f>
        <v>2015</v>
      </c>
      <c r="S7" s="178" t="n">
        <f aca="false">IF($F7="CO",SUMIFS($M:$M,$A:$A,$A7)/COUNTIFS($A:$A,$A7,$F:$F,"CO"),0)</f>
        <v>0</v>
      </c>
    </row>
    <row r="8" customFormat="false" ht="89.25" hidden="false" customHeight="false" outlineLevel="0" collapsed="false">
      <c r="A8" s="67" t="s">
        <v>5322</v>
      </c>
      <c r="B8" s="95" t="n">
        <v>42079</v>
      </c>
      <c r="C8" s="94" t="s">
        <v>5323</v>
      </c>
      <c r="D8" s="53" t="s">
        <v>5324</v>
      </c>
      <c r="E8" s="59"/>
      <c r="F8" s="67" t="s">
        <v>24</v>
      </c>
      <c r="G8" s="67" t="s">
        <v>101</v>
      </c>
      <c r="H8" s="67" t="s">
        <v>2294</v>
      </c>
      <c r="I8" s="67" t="s">
        <v>27</v>
      </c>
      <c r="J8" s="94" t="s">
        <v>133</v>
      </c>
      <c r="K8" s="95" t="n">
        <v>42111</v>
      </c>
      <c r="L8" s="95" t="n">
        <v>43938</v>
      </c>
      <c r="M8" s="96"/>
      <c r="N8" s="67" t="s">
        <v>47</v>
      </c>
      <c r="O8" s="97"/>
      <c r="P8" s="67" t="s">
        <v>40</v>
      </c>
      <c r="Q8" s="67"/>
      <c r="R8" s="53" t="n">
        <f aca="false">YEAR(K8)</f>
        <v>2015</v>
      </c>
      <c r="S8" s="54" t="n">
        <f aca="false">IF($F8="CO",SUMIFS($M:$M,$A:$A,$A8)/COUNTIFS($A:$A,$A8,$F:$F,"CO"),0)</f>
        <v>0</v>
      </c>
    </row>
    <row r="9" customFormat="false" ht="127.5" hidden="false" customHeight="false" outlineLevel="0" collapsed="false">
      <c r="A9" s="87" t="s">
        <v>5325</v>
      </c>
      <c r="B9" s="64" t="n">
        <v>42341</v>
      </c>
      <c r="C9" s="79" t="s">
        <v>5326</v>
      </c>
      <c r="D9" s="66" t="s">
        <v>5327</v>
      </c>
      <c r="E9" s="59"/>
      <c r="F9" s="67" t="s">
        <v>24</v>
      </c>
      <c r="G9" s="81" t="s">
        <v>363</v>
      </c>
      <c r="H9" s="95" t="s">
        <v>364</v>
      </c>
      <c r="I9" s="67" t="s">
        <v>37</v>
      </c>
      <c r="J9" s="121" t="s">
        <v>5328</v>
      </c>
      <c r="K9" s="64" t="n">
        <v>42522</v>
      </c>
      <c r="L9" s="64" t="n">
        <v>43617</v>
      </c>
      <c r="M9" s="65"/>
      <c r="N9" s="67" t="s">
        <v>364</v>
      </c>
      <c r="O9" s="59"/>
      <c r="P9" s="67" t="s">
        <v>69</v>
      </c>
      <c r="Q9" s="59"/>
      <c r="R9" s="66" t="n">
        <f aca="false">YEAR(K9)</f>
        <v>2016</v>
      </c>
      <c r="S9" s="54" t="n">
        <f aca="false">IF($F9="CO",SUMIFS($M:$M,$A:$A,$A9)/COUNTIFS($A:$A,$A9,$F:$F,"CO"),0)</f>
        <v>0</v>
      </c>
    </row>
    <row r="10" customFormat="false" ht="102" hidden="false" customHeight="false" outlineLevel="0" collapsed="false">
      <c r="A10" s="67" t="s">
        <v>5329</v>
      </c>
      <c r="B10" s="95" t="n">
        <v>42083</v>
      </c>
      <c r="C10" s="94" t="s">
        <v>5330</v>
      </c>
      <c r="D10" s="56" t="s">
        <v>5331</v>
      </c>
      <c r="E10" s="59"/>
      <c r="F10" s="67" t="s">
        <v>24</v>
      </c>
      <c r="G10" s="67" t="s">
        <v>59</v>
      </c>
      <c r="H10" s="67" t="s">
        <v>199</v>
      </c>
      <c r="I10" s="67" t="s">
        <v>27</v>
      </c>
      <c r="J10" s="94" t="s">
        <v>230</v>
      </c>
      <c r="K10" s="95" t="n">
        <v>42100</v>
      </c>
      <c r="L10" s="95" t="n">
        <v>43927</v>
      </c>
      <c r="M10" s="96"/>
      <c r="N10" s="67" t="s">
        <v>47</v>
      </c>
      <c r="O10" s="97"/>
      <c r="P10" s="67" t="s">
        <v>30</v>
      </c>
      <c r="Q10" s="67"/>
      <c r="R10" s="53" t="n">
        <f aca="false">YEAR(K10)</f>
        <v>2015</v>
      </c>
      <c r="S10" s="54" t="n">
        <f aca="false">IF($F10="CO",SUMIFS($M:$M,$A:$A,$A10)/COUNTIFS($A:$A,$A10,$F:$F,"CO"),0)</f>
        <v>0</v>
      </c>
    </row>
    <row r="11" customFormat="false" ht="102" hidden="false" customHeight="false" outlineLevel="0" collapsed="false">
      <c r="A11" s="67" t="s">
        <v>5332</v>
      </c>
      <c r="B11" s="64" t="n">
        <v>42123</v>
      </c>
      <c r="C11" s="83" t="s">
        <v>5333</v>
      </c>
      <c r="D11" s="53"/>
      <c r="E11" s="53"/>
      <c r="F11" s="67" t="s">
        <v>24</v>
      </c>
      <c r="G11" s="81" t="s">
        <v>59</v>
      </c>
      <c r="H11" s="95" t="s">
        <v>199</v>
      </c>
      <c r="I11" s="67" t="s">
        <v>27</v>
      </c>
      <c r="J11" s="87" t="s">
        <v>154</v>
      </c>
      <c r="K11" s="64" t="n">
        <v>42094</v>
      </c>
      <c r="L11" s="64" t="n">
        <v>43921</v>
      </c>
      <c r="M11" s="163"/>
      <c r="N11" s="67" t="s">
        <v>47</v>
      </c>
      <c r="O11" s="95"/>
      <c r="P11" s="81" t="s">
        <v>30</v>
      </c>
      <c r="Q11" s="53"/>
      <c r="R11" s="53" t="n">
        <f aca="false">YEAR(K11)</f>
        <v>2015</v>
      </c>
      <c r="S11" s="54" t="n">
        <f aca="false">IF($F11="CO",SUMIFS($M:$M,$A:$A,$A11)/COUNTIFS($A:$A,$A11,$F:$F,"CO"),0)</f>
        <v>0</v>
      </c>
    </row>
    <row r="12" customFormat="false" ht="191.25" hidden="false" customHeight="false" outlineLevel="0" collapsed="false">
      <c r="A12" s="67" t="s">
        <v>5334</v>
      </c>
      <c r="B12" s="64" t="n">
        <v>42130</v>
      </c>
      <c r="C12" s="79" t="s">
        <v>5335</v>
      </c>
      <c r="D12" s="84"/>
      <c r="E12" s="53"/>
      <c r="F12" s="67" t="s">
        <v>24</v>
      </c>
      <c r="G12" s="81" t="s">
        <v>1151</v>
      </c>
      <c r="H12" s="67" t="s">
        <v>5336</v>
      </c>
      <c r="I12" s="67" t="s">
        <v>514</v>
      </c>
      <c r="J12" s="83" t="s">
        <v>5337</v>
      </c>
      <c r="K12" s="64" t="n">
        <v>42096</v>
      </c>
      <c r="L12" s="64" t="n">
        <v>43923</v>
      </c>
      <c r="M12" s="65"/>
      <c r="N12" s="67" t="s">
        <v>5338</v>
      </c>
      <c r="O12" s="53"/>
      <c r="P12" s="81" t="s">
        <v>150</v>
      </c>
      <c r="Q12" s="53" t="s">
        <v>2890</v>
      </c>
      <c r="R12" s="53" t="n">
        <f aca="false">YEAR(K12)</f>
        <v>2015</v>
      </c>
    </row>
    <row r="13" customFormat="false" ht="89.25" hidden="false" customHeight="false" outlineLevel="0" collapsed="false">
      <c r="A13" s="67" t="s">
        <v>5339</v>
      </c>
      <c r="B13" s="95" t="n">
        <v>42104</v>
      </c>
      <c r="C13" s="94" t="s">
        <v>5340</v>
      </c>
      <c r="D13" s="53" t="s">
        <v>875</v>
      </c>
      <c r="E13" s="59"/>
      <c r="F13" s="67" t="s">
        <v>24</v>
      </c>
      <c r="G13" s="67" t="s">
        <v>59</v>
      </c>
      <c r="H13" s="67" t="s">
        <v>3985</v>
      </c>
      <c r="I13" s="67" t="s">
        <v>27</v>
      </c>
      <c r="J13" s="94" t="s">
        <v>133</v>
      </c>
      <c r="K13" s="95" t="n">
        <v>42117</v>
      </c>
      <c r="L13" s="95" t="n">
        <v>43944</v>
      </c>
      <c r="M13" s="96"/>
      <c r="N13" s="67" t="s">
        <v>47</v>
      </c>
      <c r="O13" s="97"/>
      <c r="P13" s="67" t="s">
        <v>1506</v>
      </c>
      <c r="Q13" s="67"/>
      <c r="R13" s="53" t="n">
        <f aca="false">YEAR(K13)</f>
        <v>2015</v>
      </c>
      <c r="S13" s="54" t="n">
        <f aca="false">IF($F13="CO",SUMIFS($M:$M,$A:$A,$A13)/COUNTIFS($A:$A,$A13,$F:$F,"CO"),0)</f>
        <v>0</v>
      </c>
    </row>
    <row r="14" customFormat="false" ht="89.25" hidden="false" customHeight="false" outlineLevel="0" collapsed="false">
      <c r="A14" s="67" t="s">
        <v>5341</v>
      </c>
      <c r="B14" s="95" t="n">
        <v>42076</v>
      </c>
      <c r="C14" s="94" t="s">
        <v>5342</v>
      </c>
      <c r="D14" s="53" t="s">
        <v>5343</v>
      </c>
      <c r="E14" s="59"/>
      <c r="F14" s="67" t="s">
        <v>24</v>
      </c>
      <c r="G14" s="67" t="s">
        <v>59</v>
      </c>
      <c r="H14" s="95" t="s">
        <v>114</v>
      </c>
      <c r="I14" s="67" t="s">
        <v>27</v>
      </c>
      <c r="J14" s="94" t="s">
        <v>133</v>
      </c>
      <c r="K14" s="95" t="n">
        <v>42090</v>
      </c>
      <c r="L14" s="95" t="n">
        <v>43917</v>
      </c>
      <c r="M14" s="96"/>
      <c r="N14" s="67" t="s">
        <v>47</v>
      </c>
      <c r="O14" s="97"/>
      <c r="P14" s="67" t="s">
        <v>30</v>
      </c>
      <c r="Q14" s="67"/>
      <c r="R14" s="53" t="n">
        <f aca="false">YEAR(K14)</f>
        <v>2015</v>
      </c>
      <c r="S14" s="54" t="n">
        <f aca="false">IF($F14="CO",SUMIFS($M:$M,$A:$A,$A14)/COUNTIFS($A:$A,$A14,$F:$F,"CO"),0)</f>
        <v>0</v>
      </c>
    </row>
    <row r="15" customFormat="false" ht="89.25" hidden="false" customHeight="false" outlineLevel="0" collapsed="false">
      <c r="A15" s="67" t="s">
        <v>5344</v>
      </c>
      <c r="B15" s="95" t="n">
        <v>42068</v>
      </c>
      <c r="C15" s="94" t="s">
        <v>5345</v>
      </c>
      <c r="D15" s="53" t="s">
        <v>5346</v>
      </c>
      <c r="E15" s="59"/>
      <c r="F15" s="67" t="s">
        <v>24</v>
      </c>
      <c r="G15" s="67" t="s">
        <v>59</v>
      </c>
      <c r="H15" s="67" t="s">
        <v>5347</v>
      </c>
      <c r="I15" s="67" t="s">
        <v>27</v>
      </c>
      <c r="J15" s="94" t="s">
        <v>133</v>
      </c>
      <c r="K15" s="95" t="n">
        <v>42110</v>
      </c>
      <c r="L15" s="95" t="n">
        <v>43937</v>
      </c>
      <c r="M15" s="96"/>
      <c r="N15" s="67" t="s">
        <v>47</v>
      </c>
      <c r="O15" s="97"/>
      <c r="P15" s="67" t="s">
        <v>30</v>
      </c>
      <c r="Q15" s="67"/>
      <c r="R15" s="53" t="n">
        <f aca="false">YEAR(K15)</f>
        <v>2015</v>
      </c>
      <c r="S15" s="54" t="n">
        <f aca="false">IF($F15="CO",SUMIFS($M:$M,$A:$A,$A15)/COUNTIFS($A:$A,$A15,$F:$F,"CO"),0)</f>
        <v>0</v>
      </c>
    </row>
    <row r="16" customFormat="false" ht="102" hidden="false" customHeight="false" outlineLevel="0" collapsed="false">
      <c r="A16" s="67" t="s">
        <v>5348</v>
      </c>
      <c r="B16" s="95" t="n">
        <v>42068</v>
      </c>
      <c r="C16" s="94" t="s">
        <v>5349</v>
      </c>
      <c r="D16" s="53"/>
      <c r="E16" s="59"/>
      <c r="F16" s="67" t="s">
        <v>24</v>
      </c>
      <c r="G16" s="67" t="s">
        <v>35</v>
      </c>
      <c r="H16" s="67" t="s">
        <v>5350</v>
      </c>
      <c r="I16" s="67" t="s">
        <v>188</v>
      </c>
      <c r="J16" s="94" t="s">
        <v>148</v>
      </c>
      <c r="K16" s="95" t="n">
        <v>42177</v>
      </c>
      <c r="L16" s="95" t="n">
        <v>44004</v>
      </c>
      <c r="M16" s="96"/>
      <c r="N16" s="67" t="s">
        <v>4642</v>
      </c>
      <c r="O16" s="97"/>
      <c r="P16" s="67" t="s">
        <v>150</v>
      </c>
      <c r="Q16" s="67" t="s">
        <v>2319</v>
      </c>
      <c r="R16" s="53" t="n">
        <f aca="false">YEAR(K16)</f>
        <v>2015</v>
      </c>
      <c r="S16" s="54" t="n">
        <f aca="false">IF($F16="CO",SUMIFS($M:$M,$A:$A,$A16)/COUNTIFS($A:$A,$A16,$F:$F,"CO"),0)</f>
        <v>0</v>
      </c>
    </row>
    <row r="17" customFormat="false" ht="102" hidden="false" customHeight="false" outlineLevel="0" collapsed="false">
      <c r="A17" s="67" t="s">
        <v>5351</v>
      </c>
      <c r="B17" s="95" t="n">
        <v>42094</v>
      </c>
      <c r="C17" s="94" t="s">
        <v>5352</v>
      </c>
      <c r="D17" s="53" t="s">
        <v>5353</v>
      </c>
      <c r="E17" s="59"/>
      <c r="F17" s="67" t="s">
        <v>24</v>
      </c>
      <c r="G17" s="67" t="s">
        <v>59</v>
      </c>
      <c r="H17" s="67" t="s">
        <v>3985</v>
      </c>
      <c r="I17" s="67" t="s">
        <v>27</v>
      </c>
      <c r="J17" s="94" t="s">
        <v>230</v>
      </c>
      <c r="K17" s="95" t="n">
        <v>42117</v>
      </c>
      <c r="L17" s="95" t="n">
        <v>43945</v>
      </c>
      <c r="M17" s="96"/>
      <c r="N17" s="67" t="s">
        <v>47</v>
      </c>
      <c r="O17" s="97"/>
      <c r="P17" s="67" t="s">
        <v>30</v>
      </c>
      <c r="Q17" s="67"/>
      <c r="R17" s="53" t="n">
        <f aca="false">YEAR(K17)</f>
        <v>2015</v>
      </c>
      <c r="S17" s="54" t="n">
        <f aca="false">IF($F17="CO",SUMIFS($M:$M,$A:$A,$A17)/COUNTIFS($A:$A,$A17,$F:$F,"CO"),0)</f>
        <v>0</v>
      </c>
    </row>
    <row r="18" customFormat="false" ht="89.25" hidden="false" customHeight="false" outlineLevel="0" collapsed="false">
      <c r="A18" s="67" t="s">
        <v>5354</v>
      </c>
      <c r="B18" s="135" t="n">
        <v>42149</v>
      </c>
      <c r="C18" s="184" t="s">
        <v>5355</v>
      </c>
      <c r="D18" s="93"/>
      <c r="E18" s="93"/>
      <c r="F18" s="67" t="s">
        <v>24</v>
      </c>
      <c r="G18" s="81" t="s">
        <v>59</v>
      </c>
      <c r="H18" s="95" t="s">
        <v>114</v>
      </c>
      <c r="I18" s="67" t="s">
        <v>27</v>
      </c>
      <c r="J18" s="90" t="s">
        <v>133</v>
      </c>
      <c r="K18" s="64" t="n">
        <v>42109</v>
      </c>
      <c r="L18" s="64" t="n">
        <v>43936</v>
      </c>
      <c r="M18" s="65"/>
      <c r="N18" s="67" t="s">
        <v>47</v>
      </c>
      <c r="O18" s="53"/>
      <c r="P18" s="81" t="s">
        <v>97</v>
      </c>
      <c r="Q18" s="53"/>
      <c r="R18" s="53" t="n">
        <f aca="false">YEAR(K18)</f>
        <v>2015</v>
      </c>
      <c r="S18" s="54" t="n">
        <f aca="false">IF($F18="CO",SUMIFS($M:$M,$A:$A,$A18)/COUNTIFS($A:$A,$A18,$F:$F,"CO"),0)</f>
        <v>0</v>
      </c>
    </row>
    <row r="19" customFormat="false" ht="89.25" hidden="false" customHeight="false" outlineLevel="0" collapsed="false">
      <c r="A19" s="67" t="s">
        <v>5356</v>
      </c>
      <c r="B19" s="95" t="n">
        <v>42149</v>
      </c>
      <c r="C19" s="94" t="s">
        <v>5357</v>
      </c>
      <c r="D19" s="56" t="s">
        <v>5358</v>
      </c>
      <c r="E19" s="59"/>
      <c r="F19" s="67" t="s">
        <v>24</v>
      </c>
      <c r="G19" s="67" t="s">
        <v>101</v>
      </c>
      <c r="H19" s="67" t="s">
        <v>1081</v>
      </c>
      <c r="I19" s="67" t="s">
        <v>27</v>
      </c>
      <c r="J19" s="94" t="s">
        <v>133</v>
      </c>
      <c r="K19" s="95" t="n">
        <v>42157</v>
      </c>
      <c r="L19" s="95" t="n">
        <v>43984</v>
      </c>
      <c r="M19" s="96"/>
      <c r="N19" s="67" t="s">
        <v>47</v>
      </c>
      <c r="O19" s="97"/>
      <c r="P19" s="67" t="s">
        <v>40</v>
      </c>
      <c r="Q19" s="67"/>
      <c r="R19" s="53" t="n">
        <f aca="false">YEAR(K19)</f>
        <v>2015</v>
      </c>
      <c r="S19" s="54" t="n">
        <f aca="false">IF($F19="CO",SUMIFS($M:$M,$A:$A,$A19)/COUNTIFS($A:$A,$A19,$F:$F,"CO"),0)</f>
        <v>0</v>
      </c>
    </row>
    <row r="20" customFormat="false" ht="102" hidden="false" customHeight="false" outlineLevel="0" collapsed="false">
      <c r="A20" s="67" t="s">
        <v>5359</v>
      </c>
      <c r="B20" s="95" t="n">
        <v>42032</v>
      </c>
      <c r="C20" s="94" t="s">
        <v>5360</v>
      </c>
      <c r="D20" s="53" t="s">
        <v>5361</v>
      </c>
      <c r="E20" s="59"/>
      <c r="F20" s="67" t="s">
        <v>24</v>
      </c>
      <c r="G20" s="84" t="s">
        <v>629</v>
      </c>
      <c r="H20" s="95" t="s">
        <v>1479</v>
      </c>
      <c r="I20" s="91" t="s">
        <v>27</v>
      </c>
      <c r="J20" s="94" t="s">
        <v>230</v>
      </c>
      <c r="K20" s="95" t="n">
        <v>42060</v>
      </c>
      <c r="L20" s="95" t="n">
        <v>43886</v>
      </c>
      <c r="M20" s="96"/>
      <c r="N20" s="67" t="s">
        <v>47</v>
      </c>
      <c r="O20" s="97"/>
      <c r="P20" s="81" t="s">
        <v>40</v>
      </c>
      <c r="Q20" s="67"/>
      <c r="R20" s="53" t="n">
        <f aca="false">YEAR(K20)</f>
        <v>2015</v>
      </c>
      <c r="S20" s="54" t="n">
        <f aca="false">IF($F20="CO",SUMIFS($M:$M,$A:$A,$A20)/COUNTIFS($A:$A,$A20,$F:$F,"CO"),0)</f>
        <v>0</v>
      </c>
    </row>
    <row r="21" customFormat="false" ht="102" hidden="false" customHeight="false" outlineLevel="0" collapsed="false">
      <c r="A21" s="67" t="s">
        <v>5362</v>
      </c>
      <c r="B21" s="95" t="n">
        <v>42010</v>
      </c>
      <c r="C21" s="94" t="s">
        <v>5363</v>
      </c>
      <c r="D21" s="53" t="s">
        <v>5364</v>
      </c>
      <c r="E21" s="59"/>
      <c r="F21" s="67" t="s">
        <v>24</v>
      </c>
      <c r="G21" s="67" t="s">
        <v>35</v>
      </c>
      <c r="H21" s="67" t="s">
        <v>229</v>
      </c>
      <c r="I21" s="95" t="s">
        <v>27</v>
      </c>
      <c r="J21" s="94" t="s">
        <v>230</v>
      </c>
      <c r="K21" s="95" t="n">
        <v>42012</v>
      </c>
      <c r="L21" s="95" t="n">
        <v>43838</v>
      </c>
      <c r="M21" s="96"/>
      <c r="N21" s="67" t="s">
        <v>47</v>
      </c>
      <c r="O21" s="97"/>
      <c r="P21" s="81" t="s">
        <v>40</v>
      </c>
      <c r="Q21" s="67"/>
      <c r="R21" s="53" t="n">
        <f aca="false">YEAR(K21)</f>
        <v>2015</v>
      </c>
      <c r="S21" s="54" t="n">
        <f aca="false">IF($F21="CO",SUMIFS($M:$M,$A:$A,$A21)/COUNTIFS($A:$A,$A21,$F:$F,"CO"),0)</f>
        <v>0</v>
      </c>
    </row>
    <row r="22" customFormat="false" ht="89.25" hidden="false" customHeight="false" outlineLevel="0" collapsed="false">
      <c r="A22" s="67" t="s">
        <v>5365</v>
      </c>
      <c r="B22" s="95" t="n">
        <v>42104</v>
      </c>
      <c r="C22" s="94" t="s">
        <v>5366</v>
      </c>
      <c r="D22" s="53" t="s">
        <v>5367</v>
      </c>
      <c r="E22" s="59"/>
      <c r="F22" s="67" t="s">
        <v>24</v>
      </c>
      <c r="G22" s="67" t="s">
        <v>59</v>
      </c>
      <c r="H22" s="95" t="s">
        <v>114</v>
      </c>
      <c r="I22" s="67" t="s">
        <v>27</v>
      </c>
      <c r="J22" s="94" t="s">
        <v>133</v>
      </c>
      <c r="K22" s="95" t="n">
        <v>42122</v>
      </c>
      <c r="L22" s="95" t="n">
        <v>43949</v>
      </c>
      <c r="M22" s="96"/>
      <c r="N22" s="67" t="s">
        <v>47</v>
      </c>
      <c r="O22" s="97"/>
      <c r="P22" s="67" t="s">
        <v>40</v>
      </c>
      <c r="Q22" s="67"/>
      <c r="R22" s="53" t="n">
        <f aca="false">YEAR(K22)</f>
        <v>2015</v>
      </c>
      <c r="S22" s="54" t="n">
        <f aca="false">IF($F22="CO",SUMIFS($M:$M,$A:$A,$A22)/COUNTIFS($A:$A,$A22,$F:$F,"CO"),0)</f>
        <v>0</v>
      </c>
    </row>
    <row r="23" customFormat="false" ht="89.25" hidden="false" customHeight="false" outlineLevel="0" collapsed="false">
      <c r="A23" s="67" t="s">
        <v>5368</v>
      </c>
      <c r="B23" s="95" t="n">
        <v>42033</v>
      </c>
      <c r="C23" s="94" t="s">
        <v>5369</v>
      </c>
      <c r="D23" s="53" t="s">
        <v>5370</v>
      </c>
      <c r="E23" s="59"/>
      <c r="F23" s="67" t="s">
        <v>24</v>
      </c>
      <c r="G23" s="67" t="s">
        <v>35</v>
      </c>
      <c r="H23" s="67" t="s">
        <v>229</v>
      </c>
      <c r="I23" s="67" t="s">
        <v>27</v>
      </c>
      <c r="J23" s="94" t="s">
        <v>133</v>
      </c>
      <c r="K23" s="95" t="n">
        <v>42046</v>
      </c>
      <c r="L23" s="95" t="n">
        <v>43872</v>
      </c>
      <c r="M23" s="96"/>
      <c r="N23" s="67" t="s">
        <v>47</v>
      </c>
      <c r="O23" s="97"/>
      <c r="P23" s="67" t="s">
        <v>40</v>
      </c>
      <c r="Q23" s="67"/>
      <c r="R23" s="53" t="n">
        <f aca="false">YEAR(K23)</f>
        <v>2015</v>
      </c>
      <c r="S23" s="54" t="n">
        <f aca="false">IF($F23="CO",SUMIFS($M:$M,$A:$A,$A23)/COUNTIFS($A:$A,$A23,$F:$F,"CO"),0)</f>
        <v>0</v>
      </c>
    </row>
    <row r="24" customFormat="false" ht="102" hidden="false" customHeight="false" outlineLevel="0" collapsed="false">
      <c r="A24" s="230" t="s">
        <v>5371</v>
      </c>
      <c r="B24" s="231" t="n">
        <v>42083</v>
      </c>
      <c r="C24" s="215" t="s">
        <v>5372</v>
      </c>
      <c r="D24" s="213" t="s">
        <v>5373</v>
      </c>
      <c r="E24" s="232"/>
      <c r="F24" s="230" t="s">
        <v>24</v>
      </c>
      <c r="G24" s="230" t="s">
        <v>59</v>
      </c>
      <c r="H24" s="230" t="s">
        <v>542</v>
      </c>
      <c r="I24" s="230" t="s">
        <v>27</v>
      </c>
      <c r="J24" s="599" t="s">
        <v>230</v>
      </c>
      <c r="K24" s="231" t="n">
        <v>42102</v>
      </c>
      <c r="L24" s="231" t="n">
        <v>43929</v>
      </c>
      <c r="M24" s="233"/>
      <c r="N24" s="230" t="s">
        <v>47</v>
      </c>
      <c r="O24" s="234"/>
      <c r="P24" s="230" t="s">
        <v>30</v>
      </c>
      <c r="Q24" s="230"/>
      <c r="R24" s="199" t="n">
        <f aca="false">YEAR(K24)</f>
        <v>2015</v>
      </c>
    </row>
    <row r="25" customFormat="false" ht="102" hidden="false" customHeight="false" outlineLevel="0" collapsed="false">
      <c r="A25" s="67" t="s">
        <v>5374</v>
      </c>
      <c r="B25" s="95" t="n">
        <v>41970</v>
      </c>
      <c r="C25" s="94" t="s">
        <v>5375</v>
      </c>
      <c r="D25" s="56" t="s">
        <v>5376</v>
      </c>
      <c r="E25" s="59"/>
      <c r="F25" s="67" t="s">
        <v>24</v>
      </c>
      <c r="G25" s="67" t="s">
        <v>35</v>
      </c>
      <c r="H25" s="67" t="s">
        <v>5377</v>
      </c>
      <c r="I25" s="95" t="s">
        <v>27</v>
      </c>
      <c r="J25" s="94" t="s">
        <v>5378</v>
      </c>
      <c r="K25" s="95" t="n">
        <v>42046</v>
      </c>
      <c r="L25" s="95" t="n">
        <v>43872</v>
      </c>
      <c r="M25" s="96"/>
      <c r="N25" s="67" t="s">
        <v>47</v>
      </c>
      <c r="O25" s="97"/>
      <c r="P25" s="67" t="s">
        <v>97</v>
      </c>
      <c r="Q25" s="67"/>
      <c r="R25" s="53" t="n">
        <f aca="false">YEAR(K25)</f>
        <v>2015</v>
      </c>
      <c r="S25" s="54" t="n">
        <f aca="false">IF($F25="CO",SUMIFS($M:$M,$A:$A,$A25)/COUNTIFS($A:$A,$A25,$F:$F,"CO"),0)</f>
        <v>0</v>
      </c>
    </row>
    <row r="26" customFormat="false" ht="102" hidden="false" customHeight="false" outlineLevel="0" collapsed="false">
      <c r="A26" s="67" t="s">
        <v>5379</v>
      </c>
      <c r="B26" s="95" t="n">
        <v>42037</v>
      </c>
      <c r="C26" s="94" t="s">
        <v>5380</v>
      </c>
      <c r="D26" s="53" t="s">
        <v>5381</v>
      </c>
      <c r="E26" s="59"/>
      <c r="F26" s="67" t="s">
        <v>24</v>
      </c>
      <c r="G26" s="84" t="s">
        <v>629</v>
      </c>
      <c r="H26" s="91" t="s">
        <v>2724</v>
      </c>
      <c r="I26" s="67" t="s">
        <v>27</v>
      </c>
      <c r="J26" s="94" t="s">
        <v>230</v>
      </c>
      <c r="K26" s="95" t="n">
        <v>42068</v>
      </c>
      <c r="L26" s="95" t="n">
        <v>43895</v>
      </c>
      <c r="M26" s="96"/>
      <c r="N26" s="67" t="s">
        <v>47</v>
      </c>
      <c r="O26" s="97"/>
      <c r="P26" s="67" t="s">
        <v>97</v>
      </c>
      <c r="Q26" s="67"/>
      <c r="R26" s="53" t="n">
        <f aca="false">YEAR(K26)</f>
        <v>2015</v>
      </c>
      <c r="S26" s="54" t="n">
        <f aca="false">IF($F26="CO",SUMIFS($M:$M,$A:$A,$A26)/COUNTIFS($A:$A,$A26,$F:$F,"CO"),0)</f>
        <v>0</v>
      </c>
    </row>
    <row r="27" customFormat="false" ht="114.75" hidden="false" customHeight="false" outlineLevel="0" collapsed="false">
      <c r="A27" s="67" t="s">
        <v>5382</v>
      </c>
      <c r="B27" s="95" t="n">
        <v>42171</v>
      </c>
      <c r="C27" s="94" t="s">
        <v>5383</v>
      </c>
      <c r="D27" s="53"/>
      <c r="E27" s="59"/>
      <c r="F27" s="67" t="s">
        <v>24</v>
      </c>
      <c r="G27" s="67" t="s">
        <v>35</v>
      </c>
      <c r="H27" s="67" t="s">
        <v>229</v>
      </c>
      <c r="I27" s="67" t="s">
        <v>27</v>
      </c>
      <c r="J27" s="94" t="s">
        <v>5384</v>
      </c>
      <c r="K27" s="95" t="n">
        <v>42174</v>
      </c>
      <c r="L27" s="95" t="n">
        <v>44001</v>
      </c>
      <c r="M27" s="96"/>
      <c r="N27" s="67" t="s">
        <v>47</v>
      </c>
      <c r="O27" s="97"/>
      <c r="P27" s="67" t="s">
        <v>97</v>
      </c>
      <c r="Q27" s="67"/>
      <c r="R27" s="53" t="n">
        <f aca="false">YEAR(K27)</f>
        <v>2015</v>
      </c>
      <c r="S27" s="54" t="n">
        <f aca="false">IF($F27="CO",SUMIFS($M:$M,$A:$A,$A27)/COUNTIFS($A:$A,$A27,$F:$F,"CO"),0)</f>
        <v>0</v>
      </c>
    </row>
    <row r="28" customFormat="false" ht="89.25" hidden="false" customHeight="false" outlineLevel="0" collapsed="false">
      <c r="A28" s="67" t="s">
        <v>5385</v>
      </c>
      <c r="B28" s="95" t="n">
        <v>42180</v>
      </c>
      <c r="C28" s="94" t="s">
        <v>5386</v>
      </c>
      <c r="D28" s="87" t="s">
        <v>5387</v>
      </c>
      <c r="E28" s="59"/>
      <c r="F28" s="67" t="s">
        <v>24</v>
      </c>
      <c r="G28" s="67" t="s">
        <v>35</v>
      </c>
      <c r="H28" s="67" t="s">
        <v>229</v>
      </c>
      <c r="I28" s="67" t="s">
        <v>27</v>
      </c>
      <c r="J28" s="94" t="s">
        <v>128</v>
      </c>
      <c r="K28" s="95" t="n">
        <v>42182</v>
      </c>
      <c r="L28" s="95" t="n">
        <v>44009</v>
      </c>
      <c r="M28" s="96"/>
      <c r="N28" s="67" t="s">
        <v>47</v>
      </c>
      <c r="O28" s="97"/>
      <c r="P28" s="67" t="s">
        <v>97</v>
      </c>
      <c r="Q28" s="67"/>
      <c r="R28" s="53" t="n">
        <f aca="false">YEAR(K28)</f>
        <v>2015</v>
      </c>
      <c r="S28" s="54" t="n">
        <f aca="false">IF($F28="CO",SUMIFS($M:$M,$A:$A,$A28)/COUNTIFS($A:$A,$A28,$F:$F,"CO"),0)</f>
        <v>0</v>
      </c>
    </row>
    <row r="29" customFormat="false" ht="89.25" hidden="false" customHeight="false" outlineLevel="0" collapsed="false">
      <c r="A29" s="67" t="s">
        <v>5388</v>
      </c>
      <c r="B29" s="95" t="n">
        <v>42136</v>
      </c>
      <c r="C29" s="94" t="s">
        <v>5389</v>
      </c>
      <c r="D29" s="56" t="s">
        <v>5390</v>
      </c>
      <c r="E29" s="59"/>
      <c r="F29" s="67" t="s">
        <v>24</v>
      </c>
      <c r="G29" s="67" t="s">
        <v>35</v>
      </c>
      <c r="H29" s="67" t="s">
        <v>5391</v>
      </c>
      <c r="I29" s="67" t="s">
        <v>27</v>
      </c>
      <c r="J29" s="94" t="s">
        <v>128</v>
      </c>
      <c r="K29" s="95" t="n">
        <v>42166</v>
      </c>
      <c r="L29" s="95" t="n">
        <v>43993</v>
      </c>
      <c r="M29" s="96"/>
      <c r="N29" s="67" t="s">
        <v>47</v>
      </c>
      <c r="O29" s="97"/>
      <c r="P29" s="67" t="s">
        <v>97</v>
      </c>
      <c r="Q29" s="67"/>
      <c r="R29" s="53" t="n">
        <f aca="false">YEAR(K29)</f>
        <v>2015</v>
      </c>
      <c r="S29" s="54" t="n">
        <f aca="false">IF($F29="CO",SUMIFS($M:$M,$A:$A,$A29)/COUNTIFS($A:$A,$A29,$F:$F,"CO"),0)</f>
        <v>0</v>
      </c>
    </row>
    <row r="30" customFormat="false" ht="102" hidden="false" customHeight="false" outlineLevel="0" collapsed="false">
      <c r="A30" s="67" t="s">
        <v>5392</v>
      </c>
      <c r="B30" s="95" t="n">
        <v>42031</v>
      </c>
      <c r="C30" s="94" t="s">
        <v>5393</v>
      </c>
      <c r="D30" s="53" t="s">
        <v>2238</v>
      </c>
      <c r="E30" s="59"/>
      <c r="F30" s="67" t="s">
        <v>24</v>
      </c>
      <c r="G30" s="67" t="s">
        <v>5394</v>
      </c>
      <c r="H30" s="67" t="s">
        <v>5395</v>
      </c>
      <c r="I30" s="95" t="s">
        <v>27</v>
      </c>
      <c r="J30" s="94" t="s">
        <v>133</v>
      </c>
      <c r="K30" s="95" t="n">
        <v>42055</v>
      </c>
      <c r="L30" s="95" t="n">
        <v>43881</v>
      </c>
      <c r="M30" s="96"/>
      <c r="N30" s="67" t="s">
        <v>47</v>
      </c>
      <c r="O30" s="97"/>
      <c r="P30" s="67" t="s">
        <v>69</v>
      </c>
      <c r="Q30" s="67"/>
      <c r="R30" s="53" t="n">
        <f aca="false">YEAR(K30)</f>
        <v>2015</v>
      </c>
      <c r="S30" s="54" t="n">
        <f aca="false">IF($F30="CO",SUMIFS($M:$M,$A:$A,$A30)/COUNTIFS($A:$A,$A30,$F:$F,"CO"),0)</f>
        <v>0</v>
      </c>
    </row>
    <row r="31" customFormat="false" ht="102" hidden="false" customHeight="false" outlineLevel="0" collapsed="false">
      <c r="A31" s="600" t="s">
        <v>5396</v>
      </c>
      <c r="B31" s="601" t="n">
        <v>42180</v>
      </c>
      <c r="C31" s="602" t="s">
        <v>5397</v>
      </c>
      <c r="D31" s="603" t="s">
        <v>5398</v>
      </c>
      <c r="E31" s="158"/>
      <c r="F31" s="600" t="s">
        <v>24</v>
      </c>
      <c r="G31" s="84" t="s">
        <v>629</v>
      </c>
      <c r="H31" s="600" t="s">
        <v>5399</v>
      </c>
      <c r="I31" s="600" t="s">
        <v>27</v>
      </c>
      <c r="J31" s="604" t="s">
        <v>230</v>
      </c>
      <c r="K31" s="601" t="n">
        <v>42184</v>
      </c>
      <c r="L31" s="601" t="n">
        <v>44011</v>
      </c>
      <c r="M31" s="605"/>
      <c r="N31" s="600" t="s">
        <v>47</v>
      </c>
      <c r="O31" s="606"/>
      <c r="P31" s="600" t="s">
        <v>97</v>
      </c>
      <c r="Q31" s="600"/>
      <c r="R31" s="53" t="n">
        <f aca="false">YEAR(K31)</f>
        <v>2015</v>
      </c>
      <c r="S31" s="54" t="n">
        <f aca="false">IF($F31="CO",SUMIFS($M:$M,$A:$A,$A31)/COUNTIFS($A:$A,$A31,$F:$F,"CO"),0)</f>
        <v>0</v>
      </c>
    </row>
    <row r="32" customFormat="false" ht="102" hidden="false" customHeight="false" outlineLevel="0" collapsed="false">
      <c r="A32" s="67" t="s">
        <v>5400</v>
      </c>
      <c r="B32" s="95" t="n">
        <v>42019</v>
      </c>
      <c r="C32" s="94" t="s">
        <v>5401</v>
      </c>
      <c r="D32" s="53" t="s">
        <v>5402</v>
      </c>
      <c r="E32" s="59"/>
      <c r="F32" s="67" t="s">
        <v>24</v>
      </c>
      <c r="G32" s="67" t="s">
        <v>35</v>
      </c>
      <c r="H32" s="67" t="s">
        <v>964</v>
      </c>
      <c r="I32" s="67" t="s">
        <v>27</v>
      </c>
      <c r="J32" s="94" t="s">
        <v>5403</v>
      </c>
      <c r="K32" s="95" t="n">
        <v>42073</v>
      </c>
      <c r="L32" s="95" t="n">
        <v>43900</v>
      </c>
      <c r="M32" s="96"/>
      <c r="N32" s="67" t="s">
        <v>47</v>
      </c>
      <c r="O32" s="97"/>
      <c r="P32" s="67" t="s">
        <v>221</v>
      </c>
      <c r="Q32" s="67"/>
      <c r="R32" s="53" t="n">
        <f aca="false">YEAR(K32)</f>
        <v>2015</v>
      </c>
      <c r="S32" s="54" t="n">
        <f aca="false">IF($F32="CO",SUMIFS($M:$M,$A:$A,$A32)/COUNTIFS($A:$A,$A32,$F:$F,"CO"),0)</f>
        <v>0</v>
      </c>
    </row>
    <row r="33" customFormat="false" ht="51" hidden="false" customHeight="false" outlineLevel="0" collapsed="false">
      <c r="A33" s="67" t="s">
        <v>5404</v>
      </c>
      <c r="B33" s="91" t="n">
        <v>41019</v>
      </c>
      <c r="C33" s="139" t="s">
        <v>5405</v>
      </c>
      <c r="D33" s="81" t="s">
        <v>5406</v>
      </c>
      <c r="E33" s="53"/>
      <c r="F33" s="81" t="s">
        <v>24</v>
      </c>
      <c r="G33" s="81" t="s">
        <v>35</v>
      </c>
      <c r="H33" s="81" t="s">
        <v>229</v>
      </c>
      <c r="I33" s="81" t="s">
        <v>27</v>
      </c>
      <c r="J33" s="94" t="s">
        <v>5407</v>
      </c>
      <c r="K33" s="91" t="n">
        <v>41180</v>
      </c>
      <c r="L33" s="95" t="n">
        <v>43006</v>
      </c>
      <c r="M33" s="65"/>
      <c r="N33" s="67" t="s">
        <v>47</v>
      </c>
      <c r="O33" s="59"/>
      <c r="P33" s="81" t="s">
        <v>221</v>
      </c>
      <c r="Q33" s="59"/>
      <c r="R33" s="53" t="n">
        <f aca="false">YEAR(K33)</f>
        <v>2012</v>
      </c>
      <c r="S33" s="54" t="n">
        <f aca="false">IF($F33="CO",SUMIFS($M:$M,$A:$A,$A33)/COUNTIFS($A:$A,$A33,$F:$F,"CO"),0)</f>
        <v>0</v>
      </c>
    </row>
    <row r="34" customFormat="false" ht="102" hidden="false" customHeight="false" outlineLevel="0" collapsed="false">
      <c r="A34" s="67" t="s">
        <v>5408</v>
      </c>
      <c r="B34" s="95" t="n">
        <v>42164</v>
      </c>
      <c r="C34" s="94" t="s">
        <v>5409</v>
      </c>
      <c r="D34" s="56" t="s">
        <v>5410</v>
      </c>
      <c r="E34" s="59"/>
      <c r="F34" s="67" t="s">
        <v>24</v>
      </c>
      <c r="G34" s="67" t="s">
        <v>35</v>
      </c>
      <c r="H34" s="67" t="s">
        <v>5377</v>
      </c>
      <c r="I34" s="67" t="s">
        <v>27</v>
      </c>
      <c r="J34" s="94" t="s">
        <v>5411</v>
      </c>
      <c r="K34" s="95" t="n">
        <v>42179</v>
      </c>
      <c r="L34" s="95" t="n">
        <v>44006</v>
      </c>
      <c r="M34" s="96"/>
      <c r="N34" s="67" t="s">
        <v>47</v>
      </c>
      <c r="O34" s="97"/>
      <c r="P34" s="67" t="s">
        <v>221</v>
      </c>
      <c r="Q34" s="67"/>
      <c r="R34" s="53" t="n">
        <f aca="false">YEAR(K34)</f>
        <v>2015</v>
      </c>
      <c r="S34" s="54" t="n">
        <f aca="false">IF($F34="CO",SUMIFS($M:$M,$A:$A,$A34)/COUNTIFS($A:$A,$A34,$F:$F,"CO"),0)</f>
        <v>0</v>
      </c>
    </row>
    <row r="35" customFormat="false" ht="102" hidden="false" customHeight="false" outlineLevel="0" collapsed="false">
      <c r="A35" s="67" t="s">
        <v>5412</v>
      </c>
      <c r="B35" s="95" t="n">
        <v>42079</v>
      </c>
      <c r="C35" s="94" t="s">
        <v>5413</v>
      </c>
      <c r="D35" s="53" t="s">
        <v>5414</v>
      </c>
      <c r="E35" s="59"/>
      <c r="F35" s="67" t="s">
        <v>24</v>
      </c>
      <c r="G35" s="84" t="s">
        <v>629</v>
      </c>
      <c r="H35" s="67" t="s">
        <v>1199</v>
      </c>
      <c r="I35" s="67" t="s">
        <v>27</v>
      </c>
      <c r="J35" s="94" t="s">
        <v>230</v>
      </c>
      <c r="K35" s="95" t="n">
        <v>42088</v>
      </c>
      <c r="L35" s="95" t="n">
        <v>43915</v>
      </c>
      <c r="M35" s="96"/>
      <c r="N35" s="67" t="s">
        <v>47</v>
      </c>
      <c r="O35" s="97"/>
      <c r="P35" s="67" t="s">
        <v>97</v>
      </c>
      <c r="Q35" s="67"/>
      <c r="R35" s="53" t="n">
        <f aca="false">YEAR(K35)</f>
        <v>2015</v>
      </c>
      <c r="S35" s="54" t="n">
        <f aca="false">IF($F35="CO",SUMIFS($M:$M,$A:$A,$A35)/COUNTIFS($A:$A,$A35,$F:$F,"CO"),0)</f>
        <v>0</v>
      </c>
    </row>
    <row r="36" customFormat="false" ht="178.5" hidden="false" customHeight="false" outlineLevel="0" collapsed="false">
      <c r="A36" s="607" t="s">
        <v>5415</v>
      </c>
      <c r="B36" s="64" t="n">
        <v>43187</v>
      </c>
      <c r="C36" s="90" t="s">
        <v>5416</v>
      </c>
      <c r="D36" s="56" t="s">
        <v>5417</v>
      </c>
      <c r="E36" s="53"/>
      <c r="F36" s="53" t="s">
        <v>24</v>
      </c>
      <c r="G36" s="87" t="s">
        <v>629</v>
      </c>
      <c r="H36" s="56" t="s">
        <v>574</v>
      </c>
      <c r="I36" s="56" t="s">
        <v>84</v>
      </c>
      <c r="J36" s="63" t="s">
        <v>5418</v>
      </c>
      <c r="K36" s="64" t="n">
        <v>43206</v>
      </c>
      <c r="L36" s="64" t="n">
        <v>43937</v>
      </c>
      <c r="M36" s="88"/>
      <c r="N36" s="87" t="s">
        <v>47</v>
      </c>
      <c r="O36" s="59"/>
      <c r="P36" s="56" t="s">
        <v>241</v>
      </c>
      <c r="Q36" s="59"/>
      <c r="R36" s="53"/>
      <c r="S36" s="54" t="n">
        <f aca="false">IF($F36="CO",SUMIFS($M:$M,$A:$A,$A36)/COUNTIFS($A:$A,$A36,$F:$F,"CO"),0)</f>
        <v>0</v>
      </c>
    </row>
    <row r="37" customFormat="false" ht="89.25" hidden="false" customHeight="false" outlineLevel="0" collapsed="false">
      <c r="A37" s="95" t="s">
        <v>5419</v>
      </c>
      <c r="B37" s="95" t="n">
        <v>42086</v>
      </c>
      <c r="C37" s="94" t="s">
        <v>5420</v>
      </c>
      <c r="D37" s="56" t="s">
        <v>5421</v>
      </c>
      <c r="E37" s="59"/>
      <c r="F37" s="67" t="s">
        <v>24</v>
      </c>
      <c r="G37" s="67" t="s">
        <v>59</v>
      </c>
      <c r="H37" s="95" t="s">
        <v>114</v>
      </c>
      <c r="I37" s="67" t="s">
        <v>27</v>
      </c>
      <c r="J37" s="94" t="s">
        <v>133</v>
      </c>
      <c r="K37" s="95" t="n">
        <v>42157</v>
      </c>
      <c r="L37" s="95" t="n">
        <v>43984</v>
      </c>
      <c r="M37" s="96"/>
      <c r="N37" s="67" t="s">
        <v>47</v>
      </c>
      <c r="O37" s="97"/>
      <c r="P37" s="67" t="s">
        <v>1506</v>
      </c>
      <c r="Q37" s="67"/>
      <c r="R37" s="53" t="n">
        <f aca="false">YEAR(K37)</f>
        <v>2015</v>
      </c>
      <c r="S37" s="54" t="n">
        <f aca="false">IF($F37="CO",SUMIFS($M:$M,$A:$A,$A37)/COUNTIFS($A:$A,$A37,$F:$F,"CO"),0)</f>
        <v>0</v>
      </c>
    </row>
    <row r="38" customFormat="false" ht="89.25" hidden="false" customHeight="false" outlineLevel="0" collapsed="false">
      <c r="A38" s="67" t="s">
        <v>5422</v>
      </c>
      <c r="B38" s="64" t="n">
        <v>42038</v>
      </c>
      <c r="C38" s="79" t="s">
        <v>5423</v>
      </c>
      <c r="D38" s="56" t="s">
        <v>2483</v>
      </c>
      <c r="E38" s="53"/>
      <c r="F38" s="56" t="s">
        <v>24</v>
      </c>
      <c r="G38" s="56" t="s">
        <v>5424</v>
      </c>
      <c r="H38" s="87" t="s">
        <v>5425</v>
      </c>
      <c r="I38" s="56" t="s">
        <v>27</v>
      </c>
      <c r="J38" s="94" t="s">
        <v>128</v>
      </c>
      <c r="K38" s="64" t="n">
        <v>42046</v>
      </c>
      <c r="L38" s="64" t="n">
        <v>43872</v>
      </c>
      <c r="M38" s="88"/>
      <c r="N38" s="87" t="s">
        <v>47</v>
      </c>
      <c r="O38" s="59"/>
      <c r="P38" s="56" t="s">
        <v>40</v>
      </c>
      <c r="Q38" s="59"/>
      <c r="R38" s="53" t="n">
        <f aca="false">YEAR(K38)</f>
        <v>2015</v>
      </c>
      <c r="S38" s="54" t="n">
        <f aca="false">IF($F38="CO",SUMIFS($M:$M,$A:$A,$A38)/COUNTIFS($A:$A,$A38,$F:$F,"CO"),0)</f>
        <v>0</v>
      </c>
    </row>
    <row r="39" customFormat="false" ht="89.25" hidden="false" customHeight="false" outlineLevel="0" collapsed="false">
      <c r="A39" s="67" t="s">
        <v>5426</v>
      </c>
      <c r="B39" s="95" t="n">
        <v>42079</v>
      </c>
      <c r="C39" s="94" t="s">
        <v>5427</v>
      </c>
      <c r="D39" s="53" t="s">
        <v>5428</v>
      </c>
      <c r="E39" s="59"/>
      <c r="F39" s="67" t="s">
        <v>24</v>
      </c>
      <c r="G39" s="67" t="s">
        <v>59</v>
      </c>
      <c r="H39" s="95" t="s">
        <v>114</v>
      </c>
      <c r="I39" s="67" t="s">
        <v>27</v>
      </c>
      <c r="J39" s="94" t="s">
        <v>133</v>
      </c>
      <c r="K39" s="95" t="n">
        <v>42093</v>
      </c>
      <c r="L39" s="95" t="n">
        <v>43920</v>
      </c>
      <c r="M39" s="96"/>
      <c r="N39" s="67" t="s">
        <v>47</v>
      </c>
      <c r="O39" s="97"/>
      <c r="P39" s="67" t="s">
        <v>30</v>
      </c>
      <c r="Q39" s="67"/>
      <c r="R39" s="53" t="n">
        <f aca="false">YEAR(K39)</f>
        <v>2015</v>
      </c>
      <c r="S39" s="54" t="n">
        <f aca="false">IF($F39="CO",SUMIFS($M:$M,$A:$A,$A39)/COUNTIFS($A:$A,$A39,$F:$F,"CO"),0)</f>
        <v>0</v>
      </c>
    </row>
    <row r="40" customFormat="false" ht="102" hidden="false" customHeight="false" outlineLevel="0" collapsed="false">
      <c r="A40" s="67" t="s">
        <v>5429</v>
      </c>
      <c r="B40" s="95" t="n">
        <v>41978</v>
      </c>
      <c r="C40" s="82" t="s">
        <v>5430</v>
      </c>
      <c r="D40" s="53" t="s">
        <v>5431</v>
      </c>
      <c r="E40" s="59"/>
      <c r="F40" s="67" t="s">
        <v>24</v>
      </c>
      <c r="G40" s="67" t="s">
        <v>35</v>
      </c>
      <c r="H40" s="67" t="s">
        <v>229</v>
      </c>
      <c r="I40" s="67" t="s">
        <v>27</v>
      </c>
      <c r="J40" s="94" t="s">
        <v>154</v>
      </c>
      <c r="K40" s="95" t="n">
        <v>41967</v>
      </c>
      <c r="L40" s="95" t="n">
        <v>43793</v>
      </c>
      <c r="M40" s="96"/>
      <c r="N40" s="67" t="s">
        <v>47</v>
      </c>
      <c r="O40" s="97"/>
      <c r="P40" s="67" t="s">
        <v>97</v>
      </c>
      <c r="Q40" s="67"/>
      <c r="R40" s="53" t="n">
        <f aca="false">YEAR(K40)</f>
        <v>2014</v>
      </c>
      <c r="S40" s="54" t="n">
        <f aca="false">IF($F40="CO",SUMIFS($M:$M,$A:$A,$A40)/COUNTIFS($A:$A,$A40,$F:$F,"CO"),0)</f>
        <v>0</v>
      </c>
    </row>
    <row r="41" customFormat="false" ht="102" hidden="false" customHeight="false" outlineLevel="0" collapsed="false">
      <c r="A41" s="67" t="s">
        <v>5432</v>
      </c>
      <c r="B41" s="95" t="n">
        <v>42080</v>
      </c>
      <c r="C41" s="94" t="s">
        <v>5433</v>
      </c>
      <c r="D41" s="53" t="s">
        <v>5434</v>
      </c>
      <c r="E41" s="59"/>
      <c r="F41" s="67" t="s">
        <v>24</v>
      </c>
      <c r="G41" s="67" t="s">
        <v>35</v>
      </c>
      <c r="H41" s="95" t="s">
        <v>340</v>
      </c>
      <c r="I41" s="67" t="s">
        <v>27</v>
      </c>
      <c r="J41" s="94" t="s">
        <v>230</v>
      </c>
      <c r="K41" s="95" t="n">
        <v>42102</v>
      </c>
      <c r="L41" s="95" t="n">
        <v>43929</v>
      </c>
      <c r="M41" s="96"/>
      <c r="N41" s="67" t="s">
        <v>47</v>
      </c>
      <c r="O41" s="97"/>
      <c r="P41" s="67" t="s">
        <v>40</v>
      </c>
      <c r="Q41" s="67"/>
      <c r="R41" s="53" t="n">
        <f aca="false">YEAR(K41)</f>
        <v>2015</v>
      </c>
      <c r="S41" s="54" t="n">
        <f aca="false">IF($F41="CO",SUMIFS($M:$M,$A:$A,$A41)/COUNTIFS($A:$A,$A41,$F:$F,"CO"),0)</f>
        <v>0</v>
      </c>
    </row>
    <row r="42" customFormat="false" ht="191.25" hidden="false" customHeight="false" outlineLevel="0" collapsed="false">
      <c r="A42" s="67" t="s">
        <v>5435</v>
      </c>
      <c r="B42" s="95" t="n">
        <v>41913</v>
      </c>
      <c r="C42" s="94" t="s">
        <v>5436</v>
      </c>
      <c r="D42" s="53" t="s">
        <v>5437</v>
      </c>
      <c r="E42" s="59"/>
      <c r="F42" s="67" t="s">
        <v>24</v>
      </c>
      <c r="G42" s="67" t="s">
        <v>59</v>
      </c>
      <c r="H42" s="95" t="s">
        <v>114</v>
      </c>
      <c r="I42" s="95" t="s">
        <v>61</v>
      </c>
      <c r="J42" s="94" t="s">
        <v>5438</v>
      </c>
      <c r="K42" s="95" t="n">
        <v>42004</v>
      </c>
      <c r="L42" s="95" t="n">
        <v>43830</v>
      </c>
      <c r="M42" s="96"/>
      <c r="N42" s="67" t="s">
        <v>47</v>
      </c>
      <c r="O42" s="97"/>
      <c r="P42" s="67" t="s">
        <v>40</v>
      </c>
      <c r="Q42" s="67"/>
      <c r="R42" s="53" t="n">
        <f aca="false">YEAR(K42)</f>
        <v>2014</v>
      </c>
      <c r="S42" s="54" t="n">
        <f aca="false">IF($F42="CO",SUMIFS($M:$M,$A:$A,$A42)/COUNTIFS($A:$A,$A42,$F:$F,"CO"),0)</f>
        <v>0</v>
      </c>
    </row>
    <row r="43" customFormat="false" ht="63.75" hidden="false" customHeight="false" outlineLevel="0" collapsed="false">
      <c r="A43" s="67" t="s">
        <v>5439</v>
      </c>
      <c r="B43" s="95" t="n">
        <v>41752</v>
      </c>
      <c r="C43" s="94" t="s">
        <v>2589</v>
      </c>
      <c r="D43" s="56" t="s">
        <v>2590</v>
      </c>
      <c r="E43" s="59"/>
      <c r="F43" s="67" t="s">
        <v>24</v>
      </c>
      <c r="G43" s="84" t="s">
        <v>363</v>
      </c>
      <c r="H43" s="67" t="s">
        <v>513</v>
      </c>
      <c r="I43" s="67" t="s">
        <v>1429</v>
      </c>
      <c r="J43" s="94" t="s">
        <v>5440</v>
      </c>
      <c r="K43" s="95" t="n">
        <v>42172</v>
      </c>
      <c r="L43" s="95" t="n">
        <v>43999</v>
      </c>
      <c r="M43" s="96"/>
      <c r="N43" s="67" t="s">
        <v>513</v>
      </c>
      <c r="O43" s="97"/>
      <c r="P43" s="67" t="s">
        <v>221</v>
      </c>
      <c r="Q43" s="67"/>
      <c r="R43" s="53" t="n">
        <f aca="false">YEAR(K43)</f>
        <v>2015</v>
      </c>
      <c r="S43" s="54" t="n">
        <f aca="false">IF($F43="CO",SUMIFS($M:$M,$A:$A,$A43)/COUNTIFS($A:$A,$A43,$F:$F,"CO"),0)</f>
        <v>0</v>
      </c>
    </row>
    <row r="44" customFormat="false" ht="89.25" hidden="false" customHeight="false" outlineLevel="0" collapsed="false">
      <c r="A44" s="67" t="s">
        <v>5441</v>
      </c>
      <c r="B44" s="95" t="n">
        <v>41913</v>
      </c>
      <c r="C44" s="94" t="s">
        <v>5442</v>
      </c>
      <c r="D44" s="53" t="s">
        <v>5443</v>
      </c>
      <c r="E44" s="59"/>
      <c r="F44" s="67" t="s">
        <v>24</v>
      </c>
      <c r="G44" s="67" t="s">
        <v>66</v>
      </c>
      <c r="H44" s="67" t="s">
        <v>5444</v>
      </c>
      <c r="I44" s="95" t="s">
        <v>996</v>
      </c>
      <c r="J44" s="94" t="s">
        <v>5445</v>
      </c>
      <c r="K44" s="95" t="n">
        <v>41984</v>
      </c>
      <c r="L44" s="95" t="n">
        <v>43810</v>
      </c>
      <c r="M44" s="96"/>
      <c r="N44" s="67" t="s">
        <v>5446</v>
      </c>
      <c r="O44" s="97"/>
      <c r="P44" s="67" t="s">
        <v>97</v>
      </c>
      <c r="Q44" s="67"/>
      <c r="R44" s="53" t="n">
        <f aca="false">YEAR(K44)</f>
        <v>2014</v>
      </c>
      <c r="S44" s="54" t="n">
        <f aca="false">IF($F44="CO",SUMIFS($M:$M,$A:$A,$A44)/COUNTIFS($A:$A,$A44,$F:$F,"CO"),0)</f>
        <v>0</v>
      </c>
    </row>
    <row r="45" customFormat="false" ht="76.5" hidden="false" customHeight="false" outlineLevel="0" collapsed="false">
      <c r="A45" s="67" t="s">
        <v>5447</v>
      </c>
      <c r="B45" s="95" t="n">
        <v>41766</v>
      </c>
      <c r="C45" s="94" t="s">
        <v>5448</v>
      </c>
      <c r="D45" s="53" t="s">
        <v>5449</v>
      </c>
      <c r="E45" s="59"/>
      <c r="F45" s="67" t="s">
        <v>24</v>
      </c>
      <c r="G45" s="67" t="s">
        <v>363</v>
      </c>
      <c r="H45" s="67" t="s">
        <v>5450</v>
      </c>
      <c r="I45" s="95" t="s">
        <v>996</v>
      </c>
      <c r="J45" s="94" t="s">
        <v>5451</v>
      </c>
      <c r="K45" s="95" t="n">
        <v>41837</v>
      </c>
      <c r="L45" s="95" t="n">
        <v>43663</v>
      </c>
      <c r="M45" s="96"/>
      <c r="N45" s="67" t="s">
        <v>5452</v>
      </c>
      <c r="O45" s="97"/>
      <c r="P45" s="67" t="s">
        <v>221</v>
      </c>
      <c r="Q45" s="67"/>
      <c r="R45" s="53" t="n">
        <f aca="false">YEAR(K45)</f>
        <v>2014</v>
      </c>
      <c r="S45" s="54" t="n">
        <f aca="false">IF($F45="CO",SUMIFS($M:$M,$A:$A,$A45)/COUNTIFS($A:$A,$A45,$F:$F,"CO"),0)</f>
        <v>0</v>
      </c>
    </row>
    <row r="46" customFormat="false" ht="102" hidden="false" customHeight="false" outlineLevel="0" collapsed="false">
      <c r="A46" s="67" t="s">
        <v>5453</v>
      </c>
      <c r="B46" s="95" t="n">
        <v>42108</v>
      </c>
      <c r="C46" s="94" t="s">
        <v>5454</v>
      </c>
      <c r="D46" s="53" t="s">
        <v>5455</v>
      </c>
      <c r="E46" s="59"/>
      <c r="F46" s="67" t="s">
        <v>24</v>
      </c>
      <c r="G46" s="67" t="s">
        <v>35</v>
      </c>
      <c r="H46" s="67" t="s">
        <v>964</v>
      </c>
      <c r="I46" s="67" t="s">
        <v>27</v>
      </c>
      <c r="J46" s="94" t="s">
        <v>5456</v>
      </c>
      <c r="K46" s="95" t="n">
        <v>42124</v>
      </c>
      <c r="L46" s="95" t="n">
        <v>43951</v>
      </c>
      <c r="M46" s="96"/>
      <c r="N46" s="67" t="s">
        <v>47</v>
      </c>
      <c r="O46" s="97"/>
      <c r="P46" s="67" t="s">
        <v>40</v>
      </c>
      <c r="Q46" s="67"/>
      <c r="R46" s="53" t="n">
        <f aca="false">YEAR(K46)</f>
        <v>2015</v>
      </c>
      <c r="S46" s="54" t="n">
        <f aca="false">IF($F46="CO",SUMIFS($M:$M,$A:$A,$A46)/COUNTIFS($A:$A,$A46,$F:$F,"CO"),0)</f>
        <v>0</v>
      </c>
    </row>
    <row r="47" customFormat="false" ht="89.25" hidden="false" customHeight="false" outlineLevel="0" collapsed="false">
      <c r="A47" s="67" t="s">
        <v>5457</v>
      </c>
      <c r="B47" s="608" t="n">
        <v>41851</v>
      </c>
      <c r="C47" s="94" t="s">
        <v>5458</v>
      </c>
      <c r="D47" s="53"/>
      <c r="E47" s="59"/>
      <c r="F47" s="67" t="s">
        <v>24</v>
      </c>
      <c r="G47" s="67" t="s">
        <v>35</v>
      </c>
      <c r="H47" s="67" t="s">
        <v>1752</v>
      </c>
      <c r="I47" s="95" t="s">
        <v>188</v>
      </c>
      <c r="J47" s="94" t="s">
        <v>5459</v>
      </c>
      <c r="K47" s="95" t="n">
        <v>41995</v>
      </c>
      <c r="L47" s="95" t="n">
        <v>43821</v>
      </c>
      <c r="M47" s="96"/>
      <c r="N47" s="67" t="s">
        <v>5460</v>
      </c>
      <c r="O47" s="97"/>
      <c r="P47" s="67" t="s">
        <v>150</v>
      </c>
      <c r="Q47" s="67" t="s">
        <v>5461</v>
      </c>
      <c r="R47" s="53" t="n">
        <f aca="false">YEAR(K47)</f>
        <v>2014</v>
      </c>
      <c r="S47" s="54" t="n">
        <f aca="false">IF($F47="CO",SUMIFS($M:$M,$A:$A,$A47)/COUNTIFS($A:$A,$A47,$F:$F,"CO"),0)</f>
        <v>0</v>
      </c>
    </row>
    <row r="48" customFormat="false" ht="102" hidden="false" customHeight="false" outlineLevel="0" collapsed="false">
      <c r="A48" s="67" t="s">
        <v>5462</v>
      </c>
      <c r="B48" s="95" t="n">
        <v>41894</v>
      </c>
      <c r="C48" s="94" t="s">
        <v>5463</v>
      </c>
      <c r="D48" s="53" t="s">
        <v>5464</v>
      </c>
      <c r="E48" s="59"/>
      <c r="F48" s="67" t="s">
        <v>24</v>
      </c>
      <c r="G48" s="84" t="s">
        <v>629</v>
      </c>
      <c r="H48" s="67" t="s">
        <v>1199</v>
      </c>
      <c r="I48" s="95" t="s">
        <v>84</v>
      </c>
      <c r="J48" s="94" t="s">
        <v>230</v>
      </c>
      <c r="K48" s="95" t="n">
        <v>41836</v>
      </c>
      <c r="L48" s="95" t="n">
        <v>43662</v>
      </c>
      <c r="M48" s="96"/>
      <c r="N48" s="67" t="s">
        <v>47</v>
      </c>
      <c r="O48" s="97"/>
      <c r="P48" s="67" t="s">
        <v>221</v>
      </c>
      <c r="Q48" s="67"/>
      <c r="R48" s="53" t="n">
        <f aca="false">YEAR(K48)</f>
        <v>2014</v>
      </c>
      <c r="S48" s="54" t="n">
        <f aca="false">IF($F48="CO",SUMIFS($M:$M,$A:$A,$A48)/COUNTIFS($A:$A,$A48,$F:$F,"CO"),0)</f>
        <v>0</v>
      </c>
    </row>
    <row r="49" customFormat="false" ht="63.75" hidden="false" customHeight="false" outlineLevel="0" collapsed="false">
      <c r="A49" s="67" t="s">
        <v>5465</v>
      </c>
      <c r="B49" s="135" t="n">
        <v>41936</v>
      </c>
      <c r="C49" s="93" t="s">
        <v>5466</v>
      </c>
      <c r="D49" s="93"/>
      <c r="E49" s="93"/>
      <c r="F49" s="67" t="s">
        <v>24</v>
      </c>
      <c r="G49" s="81" t="s">
        <v>73</v>
      </c>
      <c r="H49" s="95" t="s">
        <v>5467</v>
      </c>
      <c r="I49" s="67" t="s">
        <v>188</v>
      </c>
      <c r="J49" s="90" t="s">
        <v>4625</v>
      </c>
      <c r="K49" s="64" t="n">
        <v>42156</v>
      </c>
      <c r="L49" s="64" t="n">
        <v>43983</v>
      </c>
      <c r="M49" s="65"/>
      <c r="N49" s="67" t="s">
        <v>5468</v>
      </c>
      <c r="O49" s="93"/>
      <c r="P49" s="81" t="s">
        <v>150</v>
      </c>
      <c r="Q49" s="53" t="s">
        <v>5469</v>
      </c>
      <c r="R49" s="53" t="n">
        <f aca="false">YEAR(K49)</f>
        <v>2015</v>
      </c>
      <c r="S49" s="54" t="n">
        <f aca="false">IF($F49="CO",SUMIFS($M:$M,$A:$A,$A49)/COUNTIFS($A:$A,$A49,$F:$F,"CO"),0)</f>
        <v>0</v>
      </c>
    </row>
    <row r="50" customFormat="false" ht="114.75" hidden="false" customHeight="false" outlineLevel="0" collapsed="false">
      <c r="A50" s="67" t="s">
        <v>5470</v>
      </c>
      <c r="B50" s="95" t="n">
        <v>42122</v>
      </c>
      <c r="C50" s="94" t="s">
        <v>5471</v>
      </c>
      <c r="D50" s="53" t="s">
        <v>5472</v>
      </c>
      <c r="E50" s="59"/>
      <c r="F50" s="67" t="s">
        <v>24</v>
      </c>
      <c r="G50" s="84" t="s">
        <v>629</v>
      </c>
      <c r="H50" s="67" t="s">
        <v>574</v>
      </c>
      <c r="I50" s="67" t="s">
        <v>27</v>
      </c>
      <c r="J50" s="94" t="s">
        <v>5473</v>
      </c>
      <c r="K50" s="95" t="n">
        <v>42124</v>
      </c>
      <c r="L50" s="95" t="n">
        <v>43951</v>
      </c>
      <c r="M50" s="96"/>
      <c r="N50" s="67" t="s">
        <v>47</v>
      </c>
      <c r="O50" s="97"/>
      <c r="P50" s="67" t="s">
        <v>97</v>
      </c>
      <c r="Q50" s="67"/>
      <c r="R50" s="53" t="n">
        <f aca="false">YEAR(K50)</f>
        <v>2015</v>
      </c>
      <c r="S50" s="54" t="n">
        <f aca="false">IF($F50="CO",SUMIFS($M:$M,$A:$A,$A50)/COUNTIFS($A:$A,$A50,$F:$F,"CO"),0)</f>
        <v>0</v>
      </c>
    </row>
    <row r="51" customFormat="false" ht="127.5" hidden="false" customHeight="false" outlineLevel="0" collapsed="false">
      <c r="A51" s="87" t="s">
        <v>5474</v>
      </c>
      <c r="B51" s="95" t="n">
        <v>43073</v>
      </c>
      <c r="C51" s="94" t="s">
        <v>5475</v>
      </c>
      <c r="D51" s="84" t="s">
        <v>4339</v>
      </c>
      <c r="E51" s="53"/>
      <c r="F51" s="67" t="s">
        <v>217</v>
      </c>
      <c r="G51" s="84" t="s">
        <v>5476</v>
      </c>
      <c r="H51" s="84" t="s">
        <v>5476</v>
      </c>
      <c r="I51" s="91" t="s">
        <v>211</v>
      </c>
      <c r="J51" s="79" t="s">
        <v>5477</v>
      </c>
      <c r="K51" s="95" t="n">
        <v>43077</v>
      </c>
      <c r="L51" s="95" t="n">
        <v>43442</v>
      </c>
      <c r="M51" s="163" t="n">
        <v>160000</v>
      </c>
      <c r="N51" s="56" t="s">
        <v>5478</v>
      </c>
      <c r="O51" s="597"/>
      <c r="P51" s="81" t="s">
        <v>221</v>
      </c>
      <c r="Q51" s="67"/>
      <c r="R51" s="53" t="n">
        <f aca="false">YEAR(K51)</f>
        <v>2017</v>
      </c>
      <c r="S51" s="54" t="n">
        <v>160000</v>
      </c>
    </row>
    <row r="52" customFormat="false" ht="89.25" hidden="false" customHeight="false" outlineLevel="0" collapsed="false">
      <c r="A52" s="87" t="s">
        <v>5474</v>
      </c>
      <c r="B52" s="95" t="n">
        <v>43073</v>
      </c>
      <c r="C52" s="94" t="s">
        <v>5475</v>
      </c>
      <c r="D52" s="84" t="s">
        <v>4339</v>
      </c>
      <c r="E52" s="53"/>
      <c r="F52" s="67" t="s">
        <v>217</v>
      </c>
      <c r="G52" s="84" t="s">
        <v>5476</v>
      </c>
      <c r="H52" s="84" t="s">
        <v>5476</v>
      </c>
      <c r="I52" s="91" t="s">
        <v>211</v>
      </c>
      <c r="J52" s="79" t="s">
        <v>5479</v>
      </c>
      <c r="K52" s="95" t="n">
        <v>43377</v>
      </c>
      <c r="L52" s="95" t="n">
        <v>43518</v>
      </c>
      <c r="M52" s="163"/>
      <c r="N52" s="56" t="s">
        <v>5478</v>
      </c>
      <c r="O52" s="95"/>
      <c r="P52" s="81" t="s">
        <v>221</v>
      </c>
      <c r="Q52" s="67"/>
      <c r="R52" s="53" t="n">
        <f aca="false">YEAR(K52)</f>
        <v>2018</v>
      </c>
      <c r="S52" s="54" t="n">
        <f aca="false">IF($F52="CO",SUMIFS($M:$M,$A:$A,$A52)/COUNTIFS($A:$A,$A52,$F:$F,"CO"),0)</f>
        <v>0</v>
      </c>
    </row>
    <row r="53" customFormat="false" ht="89.25" hidden="false" customHeight="false" outlineLevel="0" collapsed="false">
      <c r="A53" s="87" t="s">
        <v>5474</v>
      </c>
      <c r="B53" s="95" t="n">
        <v>43073</v>
      </c>
      <c r="C53" s="94" t="s">
        <v>5475</v>
      </c>
      <c r="D53" s="84" t="s">
        <v>4339</v>
      </c>
      <c r="E53" s="53"/>
      <c r="F53" s="67" t="s">
        <v>217</v>
      </c>
      <c r="G53" s="84" t="s">
        <v>5476</v>
      </c>
      <c r="H53" s="84" t="s">
        <v>5476</v>
      </c>
      <c r="I53" s="91" t="s">
        <v>211</v>
      </c>
      <c r="J53" s="79" t="s">
        <v>5480</v>
      </c>
      <c r="K53" s="95" t="n">
        <v>43437</v>
      </c>
      <c r="L53" s="95" t="n">
        <v>43760</v>
      </c>
      <c r="M53" s="163" t="n">
        <v>40000</v>
      </c>
      <c r="N53" s="56" t="s">
        <v>5478</v>
      </c>
      <c r="O53" s="95"/>
      <c r="P53" s="81" t="s">
        <v>221</v>
      </c>
      <c r="Q53" s="67"/>
      <c r="R53" s="53" t="n">
        <f aca="false">YEAR(K53)</f>
        <v>2018</v>
      </c>
      <c r="S53" s="54" t="n">
        <v>200000</v>
      </c>
    </row>
    <row r="54" customFormat="false" ht="89.25" hidden="false" customHeight="false" outlineLevel="0" collapsed="false">
      <c r="A54" s="67" t="s">
        <v>5481</v>
      </c>
      <c r="B54" s="95" t="n">
        <v>41782</v>
      </c>
      <c r="C54" s="94" t="s">
        <v>5482</v>
      </c>
      <c r="D54" s="53" t="s">
        <v>5483</v>
      </c>
      <c r="E54" s="59"/>
      <c r="F54" s="67" t="s">
        <v>24</v>
      </c>
      <c r="G54" s="67" t="s">
        <v>66</v>
      </c>
      <c r="H54" s="67" t="s">
        <v>4142</v>
      </c>
      <c r="I54" s="67" t="s">
        <v>27</v>
      </c>
      <c r="J54" s="94" t="s">
        <v>5484</v>
      </c>
      <c r="K54" s="95" t="n">
        <v>41799</v>
      </c>
      <c r="L54" s="95" t="n">
        <v>43625</v>
      </c>
      <c r="M54" s="96"/>
      <c r="N54" s="67" t="s">
        <v>47</v>
      </c>
      <c r="O54" s="97"/>
      <c r="P54" s="67" t="s">
        <v>30</v>
      </c>
      <c r="Q54" s="67"/>
      <c r="R54" s="53" t="n">
        <f aca="false">YEAR(K54)</f>
        <v>2014</v>
      </c>
      <c r="S54" s="54" t="n">
        <f aca="false">IF($F54="CO",SUMIFS($M:$M,$A:$A,$A54)/COUNTIFS($A:$A,$A54,$F:$F,"CO"),0)</f>
        <v>0</v>
      </c>
    </row>
    <row r="55" customFormat="false" ht="76.5" hidden="false" customHeight="false" outlineLevel="0" collapsed="false">
      <c r="A55" s="609" t="s">
        <v>5485</v>
      </c>
      <c r="B55" s="610" t="n">
        <v>43181</v>
      </c>
      <c r="C55" s="611" t="s">
        <v>5486</v>
      </c>
      <c r="D55" s="612" t="s">
        <v>5487</v>
      </c>
      <c r="E55" s="609"/>
      <c r="F55" s="609" t="s">
        <v>24</v>
      </c>
      <c r="G55" s="609" t="s">
        <v>51</v>
      </c>
      <c r="H55" s="609" t="s">
        <v>5488</v>
      </c>
      <c r="I55" s="609" t="s">
        <v>3512</v>
      </c>
      <c r="J55" s="613" t="s">
        <v>5489</v>
      </c>
      <c r="K55" s="610" t="n">
        <v>43169</v>
      </c>
      <c r="L55" s="610" t="n">
        <v>43534</v>
      </c>
      <c r="M55" s="614" t="n">
        <v>92500</v>
      </c>
      <c r="N55" s="609" t="s">
        <v>5490</v>
      </c>
      <c r="O55" s="615"/>
      <c r="P55" s="612" t="s">
        <v>241</v>
      </c>
      <c r="Q55" s="615"/>
      <c r="R55" s="609" t="n">
        <f aca="false">YEAR(K55)</f>
        <v>2018</v>
      </c>
      <c r="S55" s="614" t="n">
        <v>92500</v>
      </c>
    </row>
    <row r="56" customFormat="false" ht="25.5" hidden="false" customHeight="false" outlineLevel="0" collapsed="false">
      <c r="A56" s="56" t="s">
        <v>5485</v>
      </c>
      <c r="B56" s="64" t="n">
        <v>43181</v>
      </c>
      <c r="C56" s="85" t="s">
        <v>5486</v>
      </c>
      <c r="D56" s="87" t="s">
        <v>5487</v>
      </c>
      <c r="E56" s="53"/>
      <c r="F56" s="53" t="s">
        <v>518</v>
      </c>
      <c r="G56" s="56" t="s">
        <v>51</v>
      </c>
      <c r="H56" s="56" t="s">
        <v>5488</v>
      </c>
      <c r="I56" s="56" t="s">
        <v>3512</v>
      </c>
      <c r="J56" s="90" t="s">
        <v>5491</v>
      </c>
      <c r="K56" s="64" t="n">
        <v>43468</v>
      </c>
      <c r="L56" s="64" t="n">
        <v>43717</v>
      </c>
      <c r="M56" s="54"/>
      <c r="N56" s="56" t="s">
        <v>5490</v>
      </c>
      <c r="O56" s="59"/>
      <c r="P56" s="87" t="s">
        <v>241</v>
      </c>
      <c r="Q56" s="59"/>
      <c r="R56" s="53" t="n">
        <f aca="false">YEAR(K56)</f>
        <v>2019</v>
      </c>
      <c r="S56" s="54" t="n">
        <v>0</v>
      </c>
    </row>
    <row r="57" customFormat="false" ht="99.95" hidden="false" customHeight="true" outlineLevel="0" collapsed="false">
      <c r="A57" s="607" t="s">
        <v>2917</v>
      </c>
      <c r="B57" s="95" t="n">
        <v>41417</v>
      </c>
      <c r="C57" s="94" t="s">
        <v>2918</v>
      </c>
      <c r="D57" s="87" t="s">
        <v>2919</v>
      </c>
      <c r="E57" s="53"/>
      <c r="F57" s="95" t="s">
        <v>24</v>
      </c>
      <c r="G57" s="87" t="s">
        <v>35</v>
      </c>
      <c r="H57" s="95" t="s">
        <v>2920</v>
      </c>
      <c r="I57" s="91" t="s">
        <v>996</v>
      </c>
      <c r="J57" s="94" t="s">
        <v>5492</v>
      </c>
      <c r="K57" s="95" t="n">
        <v>41522</v>
      </c>
      <c r="L57" s="95" t="n">
        <v>42799</v>
      </c>
      <c r="M57" s="163"/>
      <c r="N57" s="84" t="s">
        <v>2923</v>
      </c>
      <c r="O57" s="95"/>
      <c r="P57" s="67" t="s">
        <v>97</v>
      </c>
      <c r="Q57" s="67"/>
      <c r="R57" s="53" t="n">
        <f aca="false">YEAR(K57)</f>
        <v>2013</v>
      </c>
      <c r="S57" s="54" t="n">
        <f aca="false">IF($F57="CO",SUMIFS($M:$M,$A:$A,$A57)/COUNTIFS($A:$A,$A57,$F:$F,"CO"),0)</f>
        <v>0</v>
      </c>
    </row>
    <row r="58" customFormat="false" ht="99.95" hidden="false" customHeight="true" outlineLevel="0" collapsed="false">
      <c r="A58" s="67" t="s">
        <v>2917</v>
      </c>
      <c r="B58" s="95" t="n">
        <v>41417</v>
      </c>
      <c r="C58" s="94" t="s">
        <v>2918</v>
      </c>
      <c r="D58" s="87" t="s">
        <v>2919</v>
      </c>
      <c r="E58" s="53"/>
      <c r="F58" s="95" t="s">
        <v>518</v>
      </c>
      <c r="G58" s="67" t="s">
        <v>35</v>
      </c>
      <c r="H58" s="95" t="s">
        <v>2920</v>
      </c>
      <c r="I58" s="91" t="s">
        <v>996</v>
      </c>
      <c r="J58" s="82" t="s">
        <v>5493</v>
      </c>
      <c r="K58" s="95" t="n">
        <v>42761</v>
      </c>
      <c r="L58" s="95" t="n">
        <v>42855</v>
      </c>
      <c r="M58" s="163"/>
      <c r="N58" s="81" t="s">
        <v>2923</v>
      </c>
      <c r="O58" s="95"/>
      <c r="P58" s="67" t="s">
        <v>97</v>
      </c>
      <c r="Q58" s="67"/>
      <c r="R58" s="53" t="n">
        <f aca="false">YEAR(K58)</f>
        <v>2017</v>
      </c>
      <c r="S58" s="54" t="n">
        <f aca="false">IF($F58="CO",SUMIFS($M:$M,$A:$A,$A58)/COUNTIFS($A:$A,$A58,$F:$F,"CO"),0)</f>
        <v>0</v>
      </c>
    </row>
    <row r="59" customFormat="false" ht="99.95" hidden="false" customHeight="true" outlineLevel="0" collapsed="false">
      <c r="A59" s="67" t="s">
        <v>5494</v>
      </c>
      <c r="B59" s="95" t="n">
        <v>41964</v>
      </c>
      <c r="C59" s="79" t="s">
        <v>5495</v>
      </c>
      <c r="D59" s="84" t="s">
        <v>5496</v>
      </c>
      <c r="E59" s="59"/>
      <c r="F59" s="67" t="s">
        <v>24</v>
      </c>
      <c r="G59" s="67" t="s">
        <v>51</v>
      </c>
      <c r="H59" s="67" t="s">
        <v>2657</v>
      </c>
      <c r="I59" s="95" t="s">
        <v>996</v>
      </c>
      <c r="J59" s="94" t="s">
        <v>5497</v>
      </c>
      <c r="K59" s="95" t="n">
        <v>42229</v>
      </c>
      <c r="L59" s="95" t="n">
        <v>42960</v>
      </c>
      <c r="M59" s="96" t="n">
        <v>230220</v>
      </c>
      <c r="N59" s="67" t="s">
        <v>2659</v>
      </c>
      <c r="O59" s="97"/>
      <c r="P59" s="67" t="s">
        <v>5188</v>
      </c>
      <c r="Q59" s="67" t="s">
        <v>5498</v>
      </c>
      <c r="R59" s="53" t="n">
        <f aca="false">YEAR(K59)</f>
        <v>2015</v>
      </c>
      <c r="S59" s="54" t="n">
        <f aca="false">IF($F59="CO",SUMIFS($M:$M,$A:$A,$A59)/COUNTIFS($A:$A,$A59,$F:$F,"CO"),0)</f>
        <v>230220</v>
      </c>
    </row>
    <row r="60" customFormat="false" ht="99.95" hidden="false" customHeight="true" outlineLevel="0" collapsed="false">
      <c r="A60" s="67" t="s">
        <v>5494</v>
      </c>
      <c r="B60" s="95" t="n">
        <v>41965</v>
      </c>
      <c r="C60" s="79" t="s">
        <v>5495</v>
      </c>
      <c r="D60" s="84" t="s">
        <v>5499</v>
      </c>
      <c r="E60" s="59"/>
      <c r="F60" s="67" t="s">
        <v>518</v>
      </c>
      <c r="G60" s="67" t="s">
        <v>51</v>
      </c>
      <c r="H60" s="67" t="s">
        <v>2657</v>
      </c>
      <c r="I60" s="95" t="s">
        <v>996</v>
      </c>
      <c r="J60" s="94" t="s">
        <v>5500</v>
      </c>
      <c r="K60" s="95" t="n">
        <v>42975</v>
      </c>
      <c r="L60" s="95" t="n">
        <v>43340</v>
      </c>
      <c r="M60" s="96"/>
      <c r="N60" s="67" t="s">
        <v>2659</v>
      </c>
      <c r="O60" s="97"/>
      <c r="P60" s="67" t="s">
        <v>5188</v>
      </c>
      <c r="Q60" s="67" t="s">
        <v>5498</v>
      </c>
      <c r="R60" s="53" t="n">
        <f aca="false">YEAR(K60)</f>
        <v>2017</v>
      </c>
      <c r="S60" s="54" t="n">
        <v>0</v>
      </c>
    </row>
    <row r="61" customFormat="false" ht="102" hidden="false" customHeight="false" outlineLevel="0" collapsed="false">
      <c r="A61" s="67" t="s">
        <v>5501</v>
      </c>
      <c r="B61" s="95" t="n">
        <v>42048</v>
      </c>
      <c r="C61" s="94" t="s">
        <v>5502</v>
      </c>
      <c r="D61" s="53" t="s">
        <v>5503</v>
      </c>
      <c r="E61" s="59"/>
      <c r="F61" s="67" t="s">
        <v>24</v>
      </c>
      <c r="G61" s="67" t="s">
        <v>73</v>
      </c>
      <c r="H61" s="67" t="s">
        <v>2290</v>
      </c>
      <c r="I61" s="67" t="s">
        <v>27</v>
      </c>
      <c r="J61" s="94" t="s">
        <v>230</v>
      </c>
      <c r="K61" s="95" t="n">
        <v>42081</v>
      </c>
      <c r="L61" s="95" t="n">
        <v>43908</v>
      </c>
      <c r="M61" s="96"/>
      <c r="N61" s="67" t="s">
        <v>47</v>
      </c>
      <c r="O61" s="97"/>
      <c r="P61" s="67" t="s">
        <v>30</v>
      </c>
      <c r="Q61" s="67"/>
      <c r="R61" s="53" t="n">
        <f aca="false">YEAR(K61)</f>
        <v>2015</v>
      </c>
      <c r="S61" s="54" t="n">
        <f aca="false">IF($F61="CO",SUMIFS($M:$M,$A:$A,$A61)/COUNTIFS($A:$A,$A61,$F:$F,"CO"),0)</f>
        <v>0</v>
      </c>
    </row>
    <row r="62" customFormat="false" ht="102" hidden="false" customHeight="false" outlineLevel="0" collapsed="false">
      <c r="A62" s="67" t="s">
        <v>5504</v>
      </c>
      <c r="B62" s="95" t="n">
        <v>41877</v>
      </c>
      <c r="C62" s="94" t="s">
        <v>5505</v>
      </c>
      <c r="D62" s="53" t="s">
        <v>5506</v>
      </c>
      <c r="E62" s="59"/>
      <c r="F62" s="67" t="s">
        <v>24</v>
      </c>
      <c r="G62" s="67" t="s">
        <v>35</v>
      </c>
      <c r="H62" s="95" t="s">
        <v>5507</v>
      </c>
      <c r="I62" s="95" t="s">
        <v>27</v>
      </c>
      <c r="J62" s="94" t="s">
        <v>230</v>
      </c>
      <c r="K62" s="95" t="n">
        <v>41894</v>
      </c>
      <c r="L62" s="95" t="n">
        <v>43720</v>
      </c>
      <c r="M62" s="96"/>
      <c r="N62" s="67" t="s">
        <v>47</v>
      </c>
      <c r="O62" s="97"/>
      <c r="P62" s="67" t="s">
        <v>40</v>
      </c>
      <c r="Q62" s="67"/>
      <c r="R62" s="53" t="n">
        <f aca="false">YEAR(K62)</f>
        <v>2014</v>
      </c>
      <c r="S62" s="54" t="n">
        <f aca="false">IF($F62="CO",SUMIFS($M:$M,$A:$A,$A62)/COUNTIFS($A:$A,$A62,$F:$F,"CO"),0)</f>
        <v>0</v>
      </c>
    </row>
    <row r="63" customFormat="false" ht="89.25" hidden="false" customHeight="false" outlineLevel="0" collapsed="false">
      <c r="A63" s="67" t="s">
        <v>5508</v>
      </c>
      <c r="B63" s="95" t="n">
        <v>42109</v>
      </c>
      <c r="C63" s="94" t="s">
        <v>5509</v>
      </c>
      <c r="D63" s="53" t="s">
        <v>5510</v>
      </c>
      <c r="E63" s="59"/>
      <c r="F63" s="67" t="s">
        <v>24</v>
      </c>
      <c r="G63" s="67" t="s">
        <v>248</v>
      </c>
      <c r="H63" s="67" t="s">
        <v>5511</v>
      </c>
      <c r="I63" s="67" t="s">
        <v>27</v>
      </c>
      <c r="J63" s="94" t="s">
        <v>133</v>
      </c>
      <c r="K63" s="95" t="n">
        <v>42116</v>
      </c>
      <c r="L63" s="95" t="n">
        <v>43943</v>
      </c>
      <c r="M63" s="96"/>
      <c r="N63" s="67" t="s">
        <v>47</v>
      </c>
      <c r="O63" s="97"/>
      <c r="P63" s="67" t="s">
        <v>40</v>
      </c>
      <c r="Q63" s="67"/>
      <c r="R63" s="53" t="n">
        <f aca="false">YEAR(K63)</f>
        <v>2015</v>
      </c>
      <c r="S63" s="54" t="n">
        <f aca="false">IF($F63="CO",SUMIFS($M:$M,$A:$A,$A63)/COUNTIFS($A:$A,$A63,$F:$F,"CO"),0)</f>
        <v>0</v>
      </c>
    </row>
    <row r="64" customFormat="false" ht="102" hidden="false" customHeight="false" outlineLevel="0" collapsed="false">
      <c r="A64" s="67" t="s">
        <v>5512</v>
      </c>
      <c r="B64" s="95" t="n">
        <v>42086</v>
      </c>
      <c r="C64" s="94" t="s">
        <v>2977</v>
      </c>
      <c r="D64" s="56" t="s">
        <v>2978</v>
      </c>
      <c r="E64" s="59"/>
      <c r="F64" s="67" t="s">
        <v>24</v>
      </c>
      <c r="G64" s="67" t="s">
        <v>59</v>
      </c>
      <c r="H64" s="67" t="s">
        <v>199</v>
      </c>
      <c r="I64" s="67" t="s">
        <v>27</v>
      </c>
      <c r="J64" s="94" t="s">
        <v>230</v>
      </c>
      <c r="K64" s="95" t="n">
        <v>42103</v>
      </c>
      <c r="L64" s="95" t="n">
        <v>43930</v>
      </c>
      <c r="M64" s="96"/>
      <c r="N64" s="67" t="s">
        <v>47</v>
      </c>
      <c r="O64" s="97"/>
      <c r="P64" s="67" t="s">
        <v>69</v>
      </c>
      <c r="Q64" s="67"/>
      <c r="R64" s="53" t="n">
        <f aca="false">YEAR(K64)</f>
        <v>2015</v>
      </c>
      <c r="S64" s="54" t="n">
        <f aca="false">IF($F64="CO",SUMIFS($M:$M,$A:$A,$A64)/COUNTIFS($A:$A,$A64,$F:$F,"CO"),0)</f>
        <v>0</v>
      </c>
    </row>
    <row r="65" customFormat="false" ht="102" hidden="false" customHeight="false" outlineLevel="0" collapsed="false">
      <c r="A65" s="67" t="s">
        <v>5513</v>
      </c>
      <c r="B65" s="95" t="n">
        <v>41845</v>
      </c>
      <c r="C65" s="94" t="s">
        <v>5514</v>
      </c>
      <c r="D65" s="53" t="s">
        <v>5515</v>
      </c>
      <c r="E65" s="59"/>
      <c r="F65" s="67" t="s">
        <v>24</v>
      </c>
      <c r="G65" s="67" t="s">
        <v>101</v>
      </c>
      <c r="H65" s="67" t="s">
        <v>102</v>
      </c>
      <c r="I65" s="95" t="s">
        <v>84</v>
      </c>
      <c r="J65" s="94" t="s">
        <v>230</v>
      </c>
      <c r="K65" s="95" t="n">
        <v>41834</v>
      </c>
      <c r="L65" s="95" t="n">
        <v>43660</v>
      </c>
      <c r="M65" s="96"/>
      <c r="N65" s="67" t="s">
        <v>47</v>
      </c>
      <c r="O65" s="97"/>
      <c r="P65" s="67" t="s">
        <v>97</v>
      </c>
      <c r="Q65" s="67"/>
      <c r="R65" s="53" t="n">
        <f aca="false">YEAR(K65)</f>
        <v>2014</v>
      </c>
      <c r="S65" s="54" t="n">
        <f aca="false">IF($F65="CO",SUMIFS($M:$M,$A:$A,$A65)/COUNTIFS($A:$A,$A65,$F:$F,"CO"),0)</f>
        <v>0</v>
      </c>
    </row>
    <row r="66" customFormat="false" ht="102" hidden="false" customHeight="false" outlineLevel="0" collapsed="false">
      <c r="A66" s="67" t="s">
        <v>5516</v>
      </c>
      <c r="B66" s="95" t="n">
        <v>41836</v>
      </c>
      <c r="C66" s="94" t="s">
        <v>5517</v>
      </c>
      <c r="D66" s="53" t="s">
        <v>5518</v>
      </c>
      <c r="E66" s="59"/>
      <c r="F66" s="67" t="s">
        <v>24</v>
      </c>
      <c r="G66" s="67" t="s">
        <v>248</v>
      </c>
      <c r="H66" s="67" t="s">
        <v>5519</v>
      </c>
      <c r="I66" s="67" t="s">
        <v>27</v>
      </c>
      <c r="J66" s="94" t="s">
        <v>230</v>
      </c>
      <c r="K66" s="95" t="n">
        <v>41843</v>
      </c>
      <c r="L66" s="95" t="n">
        <v>43669</v>
      </c>
      <c r="M66" s="96"/>
      <c r="N66" s="67" t="s">
        <v>47</v>
      </c>
      <c r="O66" s="97"/>
      <c r="P66" s="67" t="s">
        <v>40</v>
      </c>
      <c r="Q66" s="67"/>
      <c r="R66" s="53" t="n">
        <f aca="false">YEAR(K66)</f>
        <v>2014</v>
      </c>
      <c r="S66" s="54" t="n">
        <f aca="false">IF($F66="CO",SUMIFS($M:$M,$A:$A,$A66)/COUNTIFS($A:$A,$A66,$F:$F,"CO"),0)</f>
        <v>0</v>
      </c>
    </row>
    <row r="67" customFormat="false" ht="102" hidden="false" customHeight="false" outlineLevel="0" collapsed="false">
      <c r="A67" s="67" t="s">
        <v>5520</v>
      </c>
      <c r="B67" s="95" t="n">
        <v>41736</v>
      </c>
      <c r="C67" s="94" t="s">
        <v>5521</v>
      </c>
      <c r="D67" s="53"/>
      <c r="E67" s="59"/>
      <c r="F67" s="67" t="s">
        <v>24</v>
      </c>
      <c r="G67" s="67" t="s">
        <v>363</v>
      </c>
      <c r="H67" s="67" t="s">
        <v>833</v>
      </c>
      <c r="I67" s="67" t="s">
        <v>188</v>
      </c>
      <c r="J67" s="94" t="s">
        <v>148</v>
      </c>
      <c r="K67" s="95" t="n">
        <v>41835</v>
      </c>
      <c r="L67" s="95" t="n">
        <v>43661</v>
      </c>
      <c r="M67" s="96"/>
      <c r="N67" s="67" t="s">
        <v>5522</v>
      </c>
      <c r="O67" s="97"/>
      <c r="P67" s="67" t="s">
        <v>150</v>
      </c>
      <c r="Q67" s="67" t="s">
        <v>4702</v>
      </c>
      <c r="R67" s="53" t="n">
        <f aca="false">YEAR(K67)</f>
        <v>2014</v>
      </c>
      <c r="S67" s="54" t="n">
        <f aca="false">IF($F67="CO",SUMIFS($M:$M,$A:$A,$A67)/COUNTIFS($A:$A,$A67,$F:$F,"CO"),0)</f>
        <v>0</v>
      </c>
    </row>
    <row r="68" customFormat="false" ht="102" hidden="false" customHeight="false" outlineLevel="0" collapsed="false">
      <c r="A68" s="67" t="s">
        <v>5523</v>
      </c>
      <c r="B68" s="95" t="n">
        <v>41842</v>
      </c>
      <c r="C68" s="94" t="s">
        <v>5524</v>
      </c>
      <c r="D68" s="53" t="s">
        <v>5525</v>
      </c>
      <c r="E68" s="59"/>
      <c r="F68" s="67" t="s">
        <v>24</v>
      </c>
      <c r="G68" s="67" t="s">
        <v>248</v>
      </c>
      <c r="H68" s="67" t="s">
        <v>5526</v>
      </c>
      <c r="I68" s="67" t="s">
        <v>27</v>
      </c>
      <c r="J68" s="94" t="s">
        <v>230</v>
      </c>
      <c r="K68" s="95" t="n">
        <v>41849</v>
      </c>
      <c r="L68" s="95" t="n">
        <v>43675</v>
      </c>
      <c r="M68" s="96"/>
      <c r="N68" s="67" t="s">
        <v>47</v>
      </c>
      <c r="O68" s="97"/>
      <c r="P68" s="67" t="s">
        <v>40</v>
      </c>
      <c r="Q68" s="67"/>
      <c r="R68" s="53" t="n">
        <f aca="false">YEAR(K68)</f>
        <v>2014</v>
      </c>
      <c r="S68" s="54" t="n">
        <f aca="false">IF($F68="CO",SUMIFS($M:$M,$A:$A,$A68)/COUNTIFS($A:$A,$A68,$F:$F,"CO"),0)</f>
        <v>0</v>
      </c>
    </row>
    <row r="69" customFormat="false" ht="153" hidden="false" customHeight="false" outlineLevel="0" collapsed="false">
      <c r="A69" s="67" t="s">
        <v>5527</v>
      </c>
      <c r="B69" s="64" t="n">
        <v>41992</v>
      </c>
      <c r="C69" s="79" t="s">
        <v>5528</v>
      </c>
      <c r="D69" s="93"/>
      <c r="E69" s="53"/>
      <c r="F69" s="67" t="s">
        <v>24</v>
      </c>
      <c r="G69" s="81" t="s">
        <v>363</v>
      </c>
      <c r="H69" s="95" t="s">
        <v>5529</v>
      </c>
      <c r="I69" s="67" t="s">
        <v>514</v>
      </c>
      <c r="J69" s="83" t="s">
        <v>5530</v>
      </c>
      <c r="K69" s="64" t="n">
        <v>42143</v>
      </c>
      <c r="L69" s="64" t="n">
        <v>43970</v>
      </c>
      <c r="M69" s="65"/>
      <c r="N69" s="67" t="s">
        <v>5529</v>
      </c>
      <c r="O69" s="53"/>
      <c r="P69" s="81" t="s">
        <v>221</v>
      </c>
      <c r="Q69" s="53"/>
      <c r="R69" s="53" t="n">
        <f aca="false">YEAR(K69)</f>
        <v>2015</v>
      </c>
      <c r="S69" s="54" t="n">
        <f aca="false">IF($F69="CO",SUMIFS($M:$M,$A:$A,$A69)/COUNTIFS($A:$A,$A69,$F:$F,"CO"),0)</f>
        <v>0</v>
      </c>
    </row>
    <row r="70" customFormat="false" ht="89.25" hidden="false" customHeight="false" outlineLevel="0" collapsed="false">
      <c r="A70" s="67" t="s">
        <v>5432</v>
      </c>
      <c r="B70" s="95" t="n">
        <v>42080</v>
      </c>
      <c r="C70" s="94" t="s">
        <v>5531</v>
      </c>
      <c r="D70" s="53" t="s">
        <v>5532</v>
      </c>
      <c r="E70" s="59"/>
      <c r="F70" s="67" t="s">
        <v>24</v>
      </c>
      <c r="G70" s="67" t="s">
        <v>59</v>
      </c>
      <c r="H70" s="95" t="s">
        <v>114</v>
      </c>
      <c r="I70" s="67" t="s">
        <v>27</v>
      </c>
      <c r="J70" s="94" t="s">
        <v>133</v>
      </c>
      <c r="K70" s="95" t="n">
        <v>42101</v>
      </c>
      <c r="L70" s="95" t="n">
        <v>43928</v>
      </c>
      <c r="M70" s="96"/>
      <c r="N70" s="67" t="s">
        <v>47</v>
      </c>
      <c r="O70" s="97"/>
      <c r="P70" s="67" t="s">
        <v>40</v>
      </c>
      <c r="Q70" s="67"/>
      <c r="R70" s="53" t="n">
        <f aca="false">YEAR(K70)</f>
        <v>2015</v>
      </c>
      <c r="S70" s="54" t="n">
        <f aca="false">IF($F70="CO",SUMIFS($M:$M,$A:$A,$A70)/COUNTIFS($A:$A,$A70,$F:$F,"CO"),0)</f>
        <v>0</v>
      </c>
    </row>
    <row r="71" customFormat="false" ht="89.25" hidden="false" customHeight="false" outlineLevel="0" collapsed="false">
      <c r="A71" s="67" t="s">
        <v>5533</v>
      </c>
      <c r="B71" s="95" t="n">
        <v>42132</v>
      </c>
      <c r="C71" s="94" t="s">
        <v>5534</v>
      </c>
      <c r="D71" s="53" t="s">
        <v>5535</v>
      </c>
      <c r="E71" s="59"/>
      <c r="F71" s="67" t="s">
        <v>24</v>
      </c>
      <c r="G71" s="67" t="s">
        <v>73</v>
      </c>
      <c r="H71" s="67" t="s">
        <v>384</v>
      </c>
      <c r="I71" s="67" t="s">
        <v>27</v>
      </c>
      <c r="J71" s="94" t="s">
        <v>133</v>
      </c>
      <c r="K71" s="95" t="n">
        <v>42142</v>
      </c>
      <c r="L71" s="95" t="n">
        <v>43969</v>
      </c>
      <c r="M71" s="96"/>
      <c r="N71" s="67" t="s">
        <v>47</v>
      </c>
      <c r="O71" s="97"/>
      <c r="P71" s="67" t="s">
        <v>30</v>
      </c>
      <c r="Q71" s="67"/>
      <c r="R71" s="53" t="n">
        <f aca="false">YEAR(K71)</f>
        <v>2015</v>
      </c>
      <c r="S71" s="54" t="n">
        <f aca="false">IF($F71="CO",SUMIFS($M:$M,$A:$A,$A71)/COUNTIFS($A:$A,$A71,$F:$F,"CO"),0)</f>
        <v>0</v>
      </c>
    </row>
    <row r="72" customFormat="false" ht="102" hidden="false" customHeight="false" outlineLevel="0" collapsed="false">
      <c r="A72" s="67" t="s">
        <v>5536</v>
      </c>
      <c r="B72" s="95" t="n">
        <v>42094</v>
      </c>
      <c r="C72" s="94" t="s">
        <v>5537</v>
      </c>
      <c r="D72" s="53" t="s">
        <v>5538</v>
      </c>
      <c r="E72" s="59"/>
      <c r="F72" s="67" t="s">
        <v>24</v>
      </c>
      <c r="G72" s="67" t="s">
        <v>59</v>
      </c>
      <c r="H72" s="67" t="s">
        <v>5347</v>
      </c>
      <c r="I72" s="67" t="s">
        <v>27</v>
      </c>
      <c r="J72" s="94" t="s">
        <v>230</v>
      </c>
      <c r="K72" s="95" t="n">
        <v>42110</v>
      </c>
      <c r="L72" s="95" t="n">
        <v>43937</v>
      </c>
      <c r="M72" s="96"/>
      <c r="N72" s="67" t="s">
        <v>47</v>
      </c>
      <c r="O72" s="97"/>
      <c r="P72" s="67" t="s">
        <v>30</v>
      </c>
      <c r="Q72" s="67"/>
      <c r="R72" s="53" t="n">
        <v>2015</v>
      </c>
      <c r="S72" s="54" t="n">
        <v>0</v>
      </c>
    </row>
    <row r="73" customFormat="false" ht="127.5" hidden="false" customHeight="false" outlineLevel="0" collapsed="false">
      <c r="A73" s="67" t="s">
        <v>5539</v>
      </c>
      <c r="B73" s="95" t="n">
        <v>42128</v>
      </c>
      <c r="C73" s="94" t="s">
        <v>5540</v>
      </c>
      <c r="D73" s="53" t="s">
        <v>3133</v>
      </c>
      <c r="E73" s="59"/>
      <c r="F73" s="67" t="s">
        <v>24</v>
      </c>
      <c r="G73" s="67" t="s">
        <v>59</v>
      </c>
      <c r="H73" s="95" t="s">
        <v>114</v>
      </c>
      <c r="I73" s="67" t="s">
        <v>61</v>
      </c>
      <c r="J73" s="94" t="s">
        <v>5541</v>
      </c>
      <c r="K73" s="95" t="n">
        <v>42138</v>
      </c>
      <c r="L73" s="95" t="n">
        <v>43965</v>
      </c>
      <c r="M73" s="96"/>
      <c r="N73" s="67" t="s">
        <v>47</v>
      </c>
      <c r="O73" s="97"/>
      <c r="P73" s="67" t="s">
        <v>40</v>
      </c>
      <c r="Q73" s="67"/>
      <c r="R73" s="53" t="n">
        <v>2015</v>
      </c>
      <c r="S73" s="54" t="n">
        <v>0</v>
      </c>
    </row>
    <row r="74" customFormat="false" ht="89.25" hidden="false" customHeight="false" outlineLevel="0" collapsed="false">
      <c r="A74" s="67" t="s">
        <v>5542</v>
      </c>
      <c r="B74" s="95" t="n">
        <v>41933</v>
      </c>
      <c r="C74" s="94" t="s">
        <v>5543</v>
      </c>
      <c r="D74" s="56" t="s">
        <v>5544</v>
      </c>
      <c r="E74" s="59"/>
      <c r="F74" s="67" t="s">
        <v>24</v>
      </c>
      <c r="G74" s="67" t="s">
        <v>248</v>
      </c>
      <c r="H74" s="67" t="s">
        <v>5545</v>
      </c>
      <c r="I74" s="95" t="s">
        <v>27</v>
      </c>
      <c r="J74" s="94" t="s">
        <v>128</v>
      </c>
      <c r="K74" s="95" t="n">
        <v>41942</v>
      </c>
      <c r="L74" s="95" t="n">
        <v>43768</v>
      </c>
      <c r="M74" s="96"/>
      <c r="N74" s="67" t="s">
        <v>47</v>
      </c>
      <c r="O74" s="97"/>
      <c r="P74" s="67" t="s">
        <v>69</v>
      </c>
      <c r="Q74" s="67"/>
      <c r="R74" s="53" t="n">
        <v>2014</v>
      </c>
      <c r="S74" s="54" t="n">
        <v>0</v>
      </c>
    </row>
    <row r="75" customFormat="false" ht="76.5" hidden="false" customHeight="false" outlineLevel="0" collapsed="false">
      <c r="A75" s="87" t="s">
        <v>5546</v>
      </c>
      <c r="B75" s="95" t="n">
        <v>42012</v>
      </c>
      <c r="C75" s="94" t="s">
        <v>5547</v>
      </c>
      <c r="D75" s="84" t="s">
        <v>5548</v>
      </c>
      <c r="E75" s="59"/>
      <c r="F75" s="67" t="s">
        <v>24</v>
      </c>
      <c r="G75" s="67" t="s">
        <v>101</v>
      </c>
      <c r="H75" s="67" t="s">
        <v>2294</v>
      </c>
      <c r="I75" s="67" t="s">
        <v>27</v>
      </c>
      <c r="J75" s="94" t="s">
        <v>5549</v>
      </c>
      <c r="K75" s="95" t="n">
        <v>41991</v>
      </c>
      <c r="L75" s="95" t="n">
        <v>43830</v>
      </c>
      <c r="M75" s="96"/>
      <c r="N75" s="67" t="s">
        <v>47</v>
      </c>
      <c r="O75" s="95"/>
      <c r="P75" s="67" t="s">
        <v>69</v>
      </c>
      <c r="Q75" s="67"/>
      <c r="R75" s="53" t="n">
        <v>2014</v>
      </c>
      <c r="S75" s="54" t="n">
        <v>0</v>
      </c>
    </row>
    <row r="76" customFormat="false" ht="102" hidden="false" customHeight="false" outlineLevel="0" collapsed="false">
      <c r="A76" s="67" t="s">
        <v>5550</v>
      </c>
      <c r="B76" s="95" t="n">
        <v>42143</v>
      </c>
      <c r="C76" s="94" t="s">
        <v>5551</v>
      </c>
      <c r="D76" s="53" t="s">
        <v>5552</v>
      </c>
      <c r="E76" s="59"/>
      <c r="F76" s="67" t="s">
        <v>24</v>
      </c>
      <c r="G76" s="84" t="s">
        <v>629</v>
      </c>
      <c r="H76" s="67" t="s">
        <v>5553</v>
      </c>
      <c r="I76" s="95" t="s">
        <v>27</v>
      </c>
      <c r="J76" s="94" t="s">
        <v>230</v>
      </c>
      <c r="K76" s="95" t="n">
        <v>42146</v>
      </c>
      <c r="L76" s="95" t="n">
        <v>43973</v>
      </c>
      <c r="M76" s="96"/>
      <c r="N76" s="67" t="s">
        <v>47</v>
      </c>
      <c r="O76" s="97"/>
      <c r="P76" s="67" t="s">
        <v>69</v>
      </c>
      <c r="Q76" s="67"/>
      <c r="R76" s="53" t="n">
        <f aca="false">YEAR(K76)</f>
        <v>2015</v>
      </c>
      <c r="S76" s="54" t="n">
        <f aca="false">IF($F76="CO",SUMIFS($M:$M,$A:$A,$A76)/COUNTIFS($A:$A,$A76,$F:$F,"CO"),0)</f>
        <v>0</v>
      </c>
    </row>
    <row r="77" customFormat="false" ht="89.25" hidden="false" customHeight="false" outlineLevel="0" collapsed="false">
      <c r="A77" s="67" t="s">
        <v>5554</v>
      </c>
      <c r="B77" s="95" t="n">
        <v>42104</v>
      </c>
      <c r="C77" s="94" t="s">
        <v>5555</v>
      </c>
      <c r="D77" s="53" t="s">
        <v>5556</v>
      </c>
      <c r="E77" s="59"/>
      <c r="F77" s="67" t="s">
        <v>24</v>
      </c>
      <c r="G77" s="84" t="s">
        <v>629</v>
      </c>
      <c r="H77" s="67" t="s">
        <v>574</v>
      </c>
      <c r="I77" s="67" t="s">
        <v>27</v>
      </c>
      <c r="J77" s="94" t="s">
        <v>133</v>
      </c>
      <c r="K77" s="95" t="n">
        <v>42110</v>
      </c>
      <c r="L77" s="95" t="n">
        <v>43937</v>
      </c>
      <c r="M77" s="96"/>
      <c r="N77" s="67" t="s">
        <v>47</v>
      </c>
      <c r="O77" s="97"/>
      <c r="P77" s="67" t="s">
        <v>69</v>
      </c>
      <c r="Q77" s="67"/>
      <c r="R77" s="53" t="n">
        <f aca="false">YEAR(K77)</f>
        <v>2015</v>
      </c>
      <c r="S77" s="54" t="n">
        <f aca="false">IF($F77="CO",SUMIFS($M:$M,$A:$A,$A77)/COUNTIFS($A:$A,$A77,$F:$F,"CO"),0)</f>
        <v>0</v>
      </c>
    </row>
    <row r="78" customFormat="false" ht="89.25" hidden="false" customHeight="false" outlineLevel="0" collapsed="false">
      <c r="A78" s="67" t="s">
        <v>5557</v>
      </c>
      <c r="B78" s="95" t="n">
        <v>42123</v>
      </c>
      <c r="C78" s="94" t="s">
        <v>5558</v>
      </c>
      <c r="D78" s="53" t="s">
        <v>5559</v>
      </c>
      <c r="E78" s="59"/>
      <c r="F78" s="67" t="s">
        <v>24</v>
      </c>
      <c r="G78" s="67" t="s">
        <v>66</v>
      </c>
      <c r="H78" s="95" t="s">
        <v>3362</v>
      </c>
      <c r="I78" s="67" t="s">
        <v>27</v>
      </c>
      <c r="J78" s="94" t="s">
        <v>133</v>
      </c>
      <c r="K78" s="95" t="n">
        <v>42240</v>
      </c>
      <c r="L78" s="95" t="n">
        <v>42971</v>
      </c>
      <c r="M78" s="96"/>
      <c r="N78" s="67" t="s">
        <v>47</v>
      </c>
      <c r="O78" s="97"/>
      <c r="P78" s="67" t="s">
        <v>69</v>
      </c>
      <c r="Q78" s="67"/>
      <c r="R78" s="53" t="n">
        <v>2015</v>
      </c>
      <c r="S78" s="54" t="n">
        <v>0</v>
      </c>
    </row>
    <row r="79" customFormat="false" ht="102" hidden="false" customHeight="false" outlineLevel="0" collapsed="false">
      <c r="A79" s="67" t="s">
        <v>5560</v>
      </c>
      <c r="B79" s="95" t="n">
        <v>42073</v>
      </c>
      <c r="C79" s="94" t="s">
        <v>5561</v>
      </c>
      <c r="D79" s="53" t="s">
        <v>5562</v>
      </c>
      <c r="E79" s="59"/>
      <c r="F79" s="67" t="s">
        <v>24</v>
      </c>
      <c r="G79" s="67" t="s">
        <v>51</v>
      </c>
      <c r="H79" s="67" t="s">
        <v>3776</v>
      </c>
      <c r="I79" s="67" t="s">
        <v>27</v>
      </c>
      <c r="J79" s="94" t="s">
        <v>230</v>
      </c>
      <c r="K79" s="95" t="n">
        <v>42081</v>
      </c>
      <c r="L79" s="95" t="n">
        <v>43908</v>
      </c>
      <c r="M79" s="96"/>
      <c r="N79" s="67" t="s">
        <v>47</v>
      </c>
      <c r="O79" s="97"/>
      <c r="P79" s="67" t="s">
        <v>69</v>
      </c>
      <c r="Q79" s="67"/>
      <c r="R79" s="53" t="n">
        <v>2015</v>
      </c>
      <c r="S79" s="54" t="n">
        <v>0</v>
      </c>
    </row>
    <row r="80" customFormat="false" ht="89.25" hidden="false" customHeight="false" outlineLevel="0" collapsed="false">
      <c r="A80" s="67" t="s">
        <v>5563</v>
      </c>
      <c r="B80" s="95" t="n">
        <v>41996</v>
      </c>
      <c r="C80" s="94" t="s">
        <v>5564</v>
      </c>
      <c r="D80" s="53" t="s">
        <v>5565</v>
      </c>
      <c r="E80" s="59"/>
      <c r="F80" s="67" t="s">
        <v>24</v>
      </c>
      <c r="G80" s="67" t="s">
        <v>66</v>
      </c>
      <c r="H80" s="67" t="s">
        <v>205</v>
      </c>
      <c r="I80" s="67" t="s">
        <v>27</v>
      </c>
      <c r="J80" s="94" t="s">
        <v>133</v>
      </c>
      <c r="K80" s="95" t="n">
        <v>42053</v>
      </c>
      <c r="L80" s="95" t="n">
        <v>43879</v>
      </c>
      <c r="M80" s="96"/>
      <c r="N80" s="67" t="s">
        <v>47</v>
      </c>
      <c r="O80" s="97"/>
      <c r="P80" s="67" t="s">
        <v>69</v>
      </c>
      <c r="Q80" s="67"/>
      <c r="R80" s="53" t="n">
        <v>2015</v>
      </c>
      <c r="S80" s="54" t="n">
        <v>0</v>
      </c>
    </row>
    <row r="81" customFormat="false" ht="89.25" hidden="false" customHeight="false" outlineLevel="0" collapsed="false">
      <c r="A81" s="67" t="s">
        <v>5566</v>
      </c>
      <c r="B81" s="95" t="n">
        <v>41823</v>
      </c>
      <c r="C81" s="94" t="s">
        <v>5567</v>
      </c>
      <c r="D81" s="53" t="s">
        <v>5568</v>
      </c>
      <c r="E81" s="59"/>
      <c r="F81" s="67" t="s">
        <v>24</v>
      </c>
      <c r="G81" s="84" t="s">
        <v>629</v>
      </c>
      <c r="H81" s="67" t="s">
        <v>574</v>
      </c>
      <c r="I81" s="67" t="s">
        <v>27</v>
      </c>
      <c r="J81" s="94" t="s">
        <v>3410</v>
      </c>
      <c r="K81" s="95" t="n">
        <v>41841</v>
      </c>
      <c r="L81" s="95" t="n">
        <v>43667</v>
      </c>
      <c r="M81" s="96"/>
      <c r="N81" s="67" t="s">
        <v>47</v>
      </c>
      <c r="O81" s="97"/>
      <c r="P81" s="67" t="s">
        <v>69</v>
      </c>
      <c r="Q81" s="67"/>
      <c r="R81" s="53" t="n">
        <v>2014</v>
      </c>
      <c r="S81" s="54" t="n">
        <v>0</v>
      </c>
    </row>
    <row r="82" customFormat="false" ht="89.25" hidden="false" customHeight="false" outlineLevel="0" collapsed="false">
      <c r="A82" s="69" t="s">
        <v>5569</v>
      </c>
      <c r="B82" s="64" t="n">
        <v>42963</v>
      </c>
      <c r="C82" s="86" t="s">
        <v>5570</v>
      </c>
      <c r="D82" s="56" t="s">
        <v>5571</v>
      </c>
      <c r="E82" s="53"/>
      <c r="F82" s="56" t="s">
        <v>24</v>
      </c>
      <c r="G82" s="56" t="s">
        <v>101</v>
      </c>
      <c r="H82" s="230" t="s">
        <v>2150</v>
      </c>
      <c r="I82" s="56" t="s">
        <v>27</v>
      </c>
      <c r="J82" s="94" t="s">
        <v>68</v>
      </c>
      <c r="K82" s="64" t="n">
        <v>42949</v>
      </c>
      <c r="L82" s="64" t="n">
        <v>43314</v>
      </c>
      <c r="M82" s="88"/>
      <c r="N82" s="87" t="s">
        <v>47</v>
      </c>
      <c r="O82" s="59"/>
      <c r="P82" s="56" t="s">
        <v>880</v>
      </c>
      <c r="Q82" s="59"/>
      <c r="R82" s="59"/>
      <c r="S82" s="54" t="n">
        <f aca="false">IF($F82="CO",SUMIFS($M:$M,$A:$A,$A82)/COUNTIFS($A:$A,$A82,$F:$F,"CO"),0)</f>
        <v>0</v>
      </c>
    </row>
    <row r="83" customFormat="false" ht="25.5" hidden="false" customHeight="false" outlineLevel="0" collapsed="false">
      <c r="A83" s="69" t="s">
        <v>5569</v>
      </c>
      <c r="B83" s="64" t="n">
        <v>42963</v>
      </c>
      <c r="C83" s="86" t="s">
        <v>5570</v>
      </c>
      <c r="D83" s="56" t="s">
        <v>5571</v>
      </c>
      <c r="E83" s="53"/>
      <c r="F83" s="56" t="s">
        <v>518</v>
      </c>
      <c r="G83" s="56" t="s">
        <v>101</v>
      </c>
      <c r="H83" s="230" t="s">
        <v>2150</v>
      </c>
      <c r="I83" s="56" t="s">
        <v>27</v>
      </c>
      <c r="J83" s="94" t="s">
        <v>5572</v>
      </c>
      <c r="K83" s="64" t="n">
        <v>43313</v>
      </c>
      <c r="L83" s="64" t="n">
        <v>43679</v>
      </c>
      <c r="M83" s="88"/>
      <c r="N83" s="87" t="s">
        <v>47</v>
      </c>
      <c r="O83" s="59"/>
      <c r="P83" s="56" t="s">
        <v>880</v>
      </c>
      <c r="Q83" s="59"/>
      <c r="R83" s="59"/>
      <c r="S83" s="54" t="n">
        <f aca="false">IF($F83="CO",SUMIFS($M:$M,$A:$A,$A83)/COUNTIFS($A:$A,$A83,$F:$F,"CO"),0)</f>
        <v>0</v>
      </c>
    </row>
    <row r="84" customFormat="false" ht="140.25" hidden="false" customHeight="false" outlineLevel="0" collapsed="false">
      <c r="A84" s="87" t="s">
        <v>5573</v>
      </c>
      <c r="B84" s="91" t="n">
        <v>40752</v>
      </c>
      <c r="C84" s="218" t="s">
        <v>5574</v>
      </c>
      <c r="D84" s="53" t="s">
        <v>1140</v>
      </c>
      <c r="E84" s="95"/>
      <c r="F84" s="66" t="s">
        <v>24</v>
      </c>
      <c r="G84" s="84" t="s">
        <v>101</v>
      </c>
      <c r="H84" s="616" t="s">
        <v>3480</v>
      </c>
      <c r="I84" s="91" t="s">
        <v>108</v>
      </c>
      <c r="J84" s="94" t="s">
        <v>5575</v>
      </c>
      <c r="K84" s="95" t="n">
        <v>40736</v>
      </c>
      <c r="L84" s="95" t="n">
        <v>42563</v>
      </c>
      <c r="M84" s="217"/>
      <c r="N84" s="67" t="s">
        <v>47</v>
      </c>
      <c r="O84" s="63"/>
      <c r="P84" s="67" t="s">
        <v>1506</v>
      </c>
      <c r="Q84" s="67"/>
      <c r="R84" s="53" t="n">
        <f aca="false">YEAR(K84)</f>
        <v>2011</v>
      </c>
      <c r="S84" s="54" t="n">
        <f aca="false">IF($F84="CO",SUMIFS($M:$M,$A:$A,$A84)/COUNTIFS($A:$A,$A84,$F:$F,"CO"),0)</f>
        <v>0</v>
      </c>
    </row>
    <row r="85" customFormat="false" ht="89.25" hidden="false" customHeight="false" outlineLevel="0" collapsed="false">
      <c r="A85" s="67" t="s">
        <v>5576</v>
      </c>
      <c r="B85" s="95" t="n">
        <v>42111</v>
      </c>
      <c r="C85" s="94" t="s">
        <v>5577</v>
      </c>
      <c r="D85" s="53" t="s">
        <v>5578</v>
      </c>
      <c r="E85" s="59"/>
      <c r="F85" s="67" t="s">
        <v>24</v>
      </c>
      <c r="G85" s="67" t="s">
        <v>66</v>
      </c>
      <c r="H85" s="95" t="s">
        <v>3362</v>
      </c>
      <c r="I85" s="67" t="s">
        <v>27</v>
      </c>
      <c r="J85" s="94" t="s">
        <v>133</v>
      </c>
      <c r="K85" s="95" t="n">
        <v>42122</v>
      </c>
      <c r="L85" s="95" t="n">
        <v>43949</v>
      </c>
      <c r="M85" s="96"/>
      <c r="N85" s="67" t="s">
        <v>47</v>
      </c>
      <c r="O85" s="97"/>
      <c r="P85" s="67" t="s">
        <v>69</v>
      </c>
      <c r="Q85" s="67"/>
      <c r="R85" s="53" t="n">
        <v>2015</v>
      </c>
      <c r="S85" s="54" t="n">
        <v>0</v>
      </c>
    </row>
    <row r="86" customFormat="false" ht="89.25" hidden="false" customHeight="false" outlineLevel="0" collapsed="false">
      <c r="A86" s="87" t="s">
        <v>5579</v>
      </c>
      <c r="B86" s="91" t="n">
        <v>41673</v>
      </c>
      <c r="C86" s="218" t="s">
        <v>5580</v>
      </c>
      <c r="D86" s="53" t="s">
        <v>3509</v>
      </c>
      <c r="E86" s="63"/>
      <c r="F86" s="66" t="s">
        <v>24</v>
      </c>
      <c r="G86" s="84" t="s">
        <v>66</v>
      </c>
      <c r="H86" s="95" t="s">
        <v>5581</v>
      </c>
      <c r="I86" s="91" t="s">
        <v>27</v>
      </c>
      <c r="J86" s="94" t="s">
        <v>5582</v>
      </c>
      <c r="K86" s="95" t="n">
        <v>40731</v>
      </c>
      <c r="L86" s="95" t="n">
        <v>42558</v>
      </c>
      <c r="M86" s="217"/>
      <c r="N86" s="67" t="s">
        <v>47</v>
      </c>
      <c r="O86" s="63"/>
      <c r="P86" s="67" t="s">
        <v>69</v>
      </c>
      <c r="Q86" s="67"/>
      <c r="R86" s="53" t="n">
        <v>2011</v>
      </c>
      <c r="S86" s="54" t="n">
        <v>0</v>
      </c>
    </row>
    <row r="87" customFormat="false" ht="89.25" hidden="false" customHeight="false" outlineLevel="0" collapsed="false">
      <c r="A87" s="67" t="s">
        <v>5583</v>
      </c>
      <c r="B87" s="95" t="n">
        <v>42116</v>
      </c>
      <c r="C87" s="94" t="s">
        <v>3515</v>
      </c>
      <c r="D87" s="53" t="s">
        <v>3516</v>
      </c>
      <c r="E87" s="59"/>
      <c r="F87" s="67" t="s">
        <v>24</v>
      </c>
      <c r="G87" s="67" t="s">
        <v>66</v>
      </c>
      <c r="H87" s="95" t="s">
        <v>3362</v>
      </c>
      <c r="I87" s="67" t="s">
        <v>27</v>
      </c>
      <c r="J87" s="94" t="s">
        <v>133</v>
      </c>
      <c r="K87" s="95" t="n">
        <v>42121</v>
      </c>
      <c r="L87" s="95" t="n">
        <v>43948</v>
      </c>
      <c r="M87" s="96"/>
      <c r="N87" s="67" t="s">
        <v>47</v>
      </c>
      <c r="O87" s="97"/>
      <c r="P87" s="67" t="s">
        <v>69</v>
      </c>
      <c r="Q87" s="67"/>
      <c r="R87" s="53" t="n">
        <f aca="false">YEAR(K87)</f>
        <v>2015</v>
      </c>
      <c r="S87" s="54" t="n">
        <f aca="false">IF($F87="CO",SUMIFS($M:$M,$A:$A,$A87)/COUNTIFS($A:$A,$A87,$F:$F,"CO"),0)</f>
        <v>0</v>
      </c>
    </row>
    <row r="88" customFormat="false" ht="89.25" hidden="false" customHeight="false" outlineLevel="0" collapsed="false">
      <c r="A88" s="399" t="s">
        <v>5584</v>
      </c>
      <c r="B88" s="445" t="n">
        <v>41663</v>
      </c>
      <c r="C88" s="253" t="s">
        <v>5585</v>
      </c>
      <c r="D88" s="252" t="s">
        <v>5586</v>
      </c>
      <c r="E88" s="256"/>
      <c r="F88" s="399" t="s">
        <v>24</v>
      </c>
      <c r="G88" s="399" t="s">
        <v>101</v>
      </c>
      <c r="H88" s="399" t="s">
        <v>1081</v>
      </c>
      <c r="I88" s="399" t="s">
        <v>27</v>
      </c>
      <c r="J88" s="253" t="s">
        <v>5484</v>
      </c>
      <c r="K88" s="445" t="n">
        <v>41718</v>
      </c>
      <c r="L88" s="445" t="n">
        <v>43544</v>
      </c>
      <c r="M88" s="446"/>
      <c r="N88" s="399" t="s">
        <v>47</v>
      </c>
      <c r="O88" s="447"/>
      <c r="P88" s="399" t="s">
        <v>69</v>
      </c>
      <c r="Q88" s="399"/>
      <c r="R88" s="53" t="n">
        <v>2014</v>
      </c>
      <c r="S88" s="54" t="n">
        <v>0</v>
      </c>
    </row>
    <row r="89" customFormat="false" ht="102" hidden="false" customHeight="false" outlineLevel="0" collapsed="false">
      <c r="A89" s="67" t="s">
        <v>5587</v>
      </c>
      <c r="B89" s="95" t="n">
        <v>41926</v>
      </c>
      <c r="C89" s="94" t="s">
        <v>5588</v>
      </c>
      <c r="D89" s="53" t="s">
        <v>5589</v>
      </c>
      <c r="E89" s="59"/>
      <c r="F89" s="67" t="s">
        <v>24</v>
      </c>
      <c r="G89" s="67" t="s">
        <v>66</v>
      </c>
      <c r="H89" s="67" t="s">
        <v>5590</v>
      </c>
      <c r="I89" s="95" t="s">
        <v>27</v>
      </c>
      <c r="J89" s="94" t="s">
        <v>230</v>
      </c>
      <c r="K89" s="95" t="n">
        <v>41940</v>
      </c>
      <c r="L89" s="95" t="n">
        <v>43766</v>
      </c>
      <c r="M89" s="96"/>
      <c r="N89" s="67" t="s">
        <v>47</v>
      </c>
      <c r="O89" s="97"/>
      <c r="P89" s="67" t="s">
        <v>69</v>
      </c>
      <c r="Q89" s="67"/>
      <c r="R89" s="53" t="n">
        <v>2014</v>
      </c>
      <c r="S89" s="54" t="n">
        <v>0</v>
      </c>
    </row>
    <row r="90" customFormat="false" ht="89.25" hidden="false" customHeight="false" outlineLevel="0" collapsed="false">
      <c r="A90" s="67" t="s">
        <v>5591</v>
      </c>
      <c r="B90" s="95" t="n">
        <v>41801</v>
      </c>
      <c r="C90" s="82" t="s">
        <v>5592</v>
      </c>
      <c r="D90" s="66" t="s">
        <v>5593</v>
      </c>
      <c r="E90" s="53"/>
      <c r="F90" s="67" t="s">
        <v>24</v>
      </c>
      <c r="G90" s="81" t="s">
        <v>51</v>
      </c>
      <c r="H90" s="95" t="s">
        <v>5594</v>
      </c>
      <c r="I90" s="67" t="s">
        <v>27</v>
      </c>
      <c r="J90" s="94" t="s">
        <v>128</v>
      </c>
      <c r="K90" s="95" t="n">
        <v>41841</v>
      </c>
      <c r="L90" s="95" t="n">
        <v>43667</v>
      </c>
      <c r="M90" s="88"/>
      <c r="N90" s="67" t="s">
        <v>47</v>
      </c>
      <c r="O90" s="59"/>
      <c r="P90" s="67" t="s">
        <v>1506</v>
      </c>
      <c r="Q90" s="59"/>
      <c r="R90" s="53" t="n">
        <f aca="false">YEAR(K90)</f>
        <v>2014</v>
      </c>
      <c r="S90" s="54" t="n">
        <f aca="false">IF($F90="CO",SUMIFS($M:$M,$A:$A,$A90)/COUNTIFS($A:$A,$A90,$F:$F,"CO"),0)</f>
        <v>0</v>
      </c>
    </row>
    <row r="91" customFormat="false" ht="102" hidden="false" customHeight="false" outlineLevel="0" collapsed="false">
      <c r="A91" s="67" t="s">
        <v>5595</v>
      </c>
      <c r="B91" s="95" t="n">
        <v>42142</v>
      </c>
      <c r="C91" s="94" t="s">
        <v>5596</v>
      </c>
      <c r="D91" s="53" t="s">
        <v>5597</v>
      </c>
      <c r="E91" s="59"/>
      <c r="F91" s="67" t="s">
        <v>24</v>
      </c>
      <c r="G91" s="84" t="s">
        <v>629</v>
      </c>
      <c r="H91" s="67" t="s">
        <v>5553</v>
      </c>
      <c r="I91" s="95" t="s">
        <v>27</v>
      </c>
      <c r="J91" s="94" t="s">
        <v>230</v>
      </c>
      <c r="K91" s="95" t="n">
        <v>42144</v>
      </c>
      <c r="L91" s="95" t="n">
        <v>43971</v>
      </c>
      <c r="M91" s="96"/>
      <c r="N91" s="67" t="s">
        <v>47</v>
      </c>
      <c r="O91" s="97"/>
      <c r="P91" s="67" t="s">
        <v>69</v>
      </c>
      <c r="Q91" s="67"/>
      <c r="R91" s="53" t="n">
        <f aca="false">YEAR(K91)</f>
        <v>2015</v>
      </c>
      <c r="S91" s="54" t="n">
        <f aca="false">IF($F91="CO",SUMIFS($M:$M,$A:$A,$A91)/COUNTIFS($A:$A,$A91,$F:$F,"CO"),0)</f>
        <v>0</v>
      </c>
    </row>
    <row r="92" customFormat="false" ht="51" hidden="false" customHeight="false" outlineLevel="0" collapsed="false">
      <c r="A92" s="67" t="s">
        <v>5598</v>
      </c>
      <c r="B92" s="95" t="n">
        <v>41757</v>
      </c>
      <c r="C92" s="94" t="s">
        <v>5599</v>
      </c>
      <c r="D92" s="53" t="s">
        <v>5600</v>
      </c>
      <c r="E92" s="59"/>
      <c r="F92" s="67" t="s">
        <v>24</v>
      </c>
      <c r="G92" s="67" t="s">
        <v>363</v>
      </c>
      <c r="H92" s="67" t="s">
        <v>568</v>
      </c>
      <c r="I92" s="95" t="s">
        <v>996</v>
      </c>
      <c r="J92" s="94" t="s">
        <v>5601</v>
      </c>
      <c r="K92" s="95" t="n">
        <v>41955</v>
      </c>
      <c r="L92" s="95" t="n">
        <v>43781</v>
      </c>
      <c r="M92" s="96"/>
      <c r="N92" s="67" t="s">
        <v>5602</v>
      </c>
      <c r="O92" s="97"/>
      <c r="P92" s="67" t="s">
        <v>1506</v>
      </c>
      <c r="Q92" s="67"/>
      <c r="R92" s="53" t="n">
        <v>2014</v>
      </c>
      <c r="S92" s="54" t="n">
        <v>0</v>
      </c>
    </row>
    <row r="93" customFormat="false" ht="178.5" hidden="false" customHeight="false" outlineLevel="0" collapsed="false">
      <c r="A93" s="67" t="s">
        <v>5603</v>
      </c>
      <c r="B93" s="95" t="n">
        <v>41935</v>
      </c>
      <c r="C93" s="94" t="s">
        <v>5604</v>
      </c>
      <c r="D93" s="53" t="s">
        <v>5605</v>
      </c>
      <c r="E93" s="59"/>
      <c r="F93" s="67" t="s">
        <v>24</v>
      </c>
      <c r="G93" s="67" t="s">
        <v>59</v>
      </c>
      <c r="H93" s="95" t="s">
        <v>114</v>
      </c>
      <c r="I93" s="67" t="s">
        <v>61</v>
      </c>
      <c r="J93" s="94" t="s">
        <v>545</v>
      </c>
      <c r="K93" s="95" t="n">
        <v>41991</v>
      </c>
      <c r="L93" s="95" t="n">
        <v>43817</v>
      </c>
      <c r="M93" s="96"/>
      <c r="N93" s="67" t="s">
        <v>47</v>
      </c>
      <c r="O93" s="97"/>
      <c r="P93" s="67" t="s">
        <v>40</v>
      </c>
      <c r="Q93" s="67"/>
      <c r="R93" s="53" t="n">
        <v>2014</v>
      </c>
      <c r="S93" s="54" t="n">
        <v>0</v>
      </c>
    </row>
    <row r="94" customFormat="false" ht="89.25" hidden="false" customHeight="false" outlineLevel="0" collapsed="false">
      <c r="A94" s="67" t="s">
        <v>5606</v>
      </c>
      <c r="B94" s="95" t="n">
        <v>42109</v>
      </c>
      <c r="C94" s="94" t="s">
        <v>5607</v>
      </c>
      <c r="D94" s="53" t="s">
        <v>5608</v>
      </c>
      <c r="E94" s="59"/>
      <c r="F94" s="67" t="s">
        <v>24</v>
      </c>
      <c r="G94" s="67" t="s">
        <v>248</v>
      </c>
      <c r="H94" s="67" t="s">
        <v>5511</v>
      </c>
      <c r="I94" s="67" t="s">
        <v>27</v>
      </c>
      <c r="J94" s="94" t="s">
        <v>133</v>
      </c>
      <c r="K94" s="95" t="n">
        <v>42116</v>
      </c>
      <c r="L94" s="95" t="n">
        <v>43943</v>
      </c>
      <c r="M94" s="96"/>
      <c r="N94" s="67" t="s">
        <v>47</v>
      </c>
      <c r="O94" s="97"/>
      <c r="P94" s="67" t="s">
        <v>40</v>
      </c>
      <c r="Q94" s="67"/>
      <c r="R94" s="53" t="n">
        <v>2015</v>
      </c>
      <c r="S94" s="54" t="n">
        <v>0</v>
      </c>
    </row>
    <row r="95" customFormat="false" ht="102" hidden="false" customHeight="false" outlineLevel="0" collapsed="false">
      <c r="A95" s="67" t="s">
        <v>5609</v>
      </c>
      <c r="B95" s="95" t="n">
        <v>42107</v>
      </c>
      <c r="C95" s="94" t="s">
        <v>5610</v>
      </c>
      <c r="D95" s="53" t="s">
        <v>5611</v>
      </c>
      <c r="E95" s="59"/>
      <c r="F95" s="67" t="s">
        <v>24</v>
      </c>
      <c r="G95" s="67" t="s">
        <v>73</v>
      </c>
      <c r="H95" s="67" t="s">
        <v>5612</v>
      </c>
      <c r="I95" s="67" t="s">
        <v>27</v>
      </c>
      <c r="J95" s="94" t="s">
        <v>230</v>
      </c>
      <c r="K95" s="95" t="n">
        <v>42122</v>
      </c>
      <c r="L95" s="95" t="n">
        <v>43949</v>
      </c>
      <c r="M95" s="96"/>
      <c r="N95" s="67" t="s">
        <v>47</v>
      </c>
      <c r="O95" s="97"/>
      <c r="P95" s="67" t="s">
        <v>40</v>
      </c>
      <c r="Q95" s="67"/>
      <c r="R95" s="53" t="n">
        <v>2015</v>
      </c>
      <c r="S95" s="54" t="n">
        <v>0</v>
      </c>
    </row>
    <row r="96" customFormat="false" ht="102" hidden="false" customHeight="false" outlineLevel="0" collapsed="false">
      <c r="A96" s="67" t="s">
        <v>5613</v>
      </c>
      <c r="B96" s="95" t="n">
        <v>42074</v>
      </c>
      <c r="C96" s="94" t="s">
        <v>5614</v>
      </c>
      <c r="D96" s="53" t="s">
        <v>3677</v>
      </c>
      <c r="E96" s="256"/>
      <c r="F96" s="399" t="s">
        <v>24</v>
      </c>
      <c r="G96" s="67" t="s">
        <v>59</v>
      </c>
      <c r="H96" s="67" t="s">
        <v>5615</v>
      </c>
      <c r="I96" s="67" t="s">
        <v>27</v>
      </c>
      <c r="J96" s="253" t="s">
        <v>230</v>
      </c>
      <c r="K96" s="445" t="n">
        <v>42090</v>
      </c>
      <c r="L96" s="445" t="n">
        <v>43917</v>
      </c>
      <c r="M96" s="446"/>
      <c r="N96" s="67" t="s">
        <v>47</v>
      </c>
      <c r="O96" s="447"/>
      <c r="P96" s="67" t="s">
        <v>30</v>
      </c>
      <c r="Q96" s="67"/>
      <c r="R96" s="53" t="n">
        <f aca="false">YEAR(K96)</f>
        <v>2015</v>
      </c>
      <c r="S96" s="54" t="n">
        <f aca="false">IF($F96="CO",SUMIFS($M:$M,$A:$A,$A96)/COUNTIFS($A:$A,$A96,$F:$F,"CO"),0)</f>
        <v>0</v>
      </c>
    </row>
    <row r="97" customFormat="false" ht="63.75" hidden="false" customHeight="false" outlineLevel="0" collapsed="false">
      <c r="A97" s="67" t="s">
        <v>5616</v>
      </c>
      <c r="B97" s="64" t="n">
        <v>42079</v>
      </c>
      <c r="C97" s="98" t="s">
        <v>5617</v>
      </c>
      <c r="D97" s="53"/>
      <c r="E97" s="53"/>
      <c r="F97" s="67" t="s">
        <v>24</v>
      </c>
      <c r="G97" s="84" t="s">
        <v>363</v>
      </c>
      <c r="H97" s="95" t="s">
        <v>833</v>
      </c>
      <c r="I97" s="91" t="s">
        <v>188</v>
      </c>
      <c r="J97" s="261" t="s">
        <v>4625</v>
      </c>
      <c r="K97" s="64" t="n">
        <v>42156</v>
      </c>
      <c r="L97" s="64" t="n">
        <v>43983</v>
      </c>
      <c r="M97" s="65"/>
      <c r="N97" s="67" t="s">
        <v>833</v>
      </c>
      <c r="O97" s="53"/>
      <c r="P97" s="81" t="s">
        <v>150</v>
      </c>
      <c r="Q97" s="53" t="s">
        <v>945</v>
      </c>
      <c r="R97" s="53" t="n">
        <f aca="false">YEAR(K97)</f>
        <v>2015</v>
      </c>
      <c r="S97" s="54" t="n">
        <f aca="false">IF($F97="CO",SUMIFS($M:$M,$A:$A,$A97)/COUNTIFS($A:$A,$A97,$F:$F,"CO"),0)</f>
        <v>0</v>
      </c>
    </row>
    <row r="98" customFormat="false" ht="63.75" hidden="false" customHeight="false" outlineLevel="0" collapsed="false">
      <c r="A98" s="67" t="s">
        <v>5618</v>
      </c>
      <c r="B98" s="95" t="n">
        <v>41767</v>
      </c>
      <c r="C98" s="94" t="s">
        <v>5619</v>
      </c>
      <c r="D98" s="56" t="s">
        <v>5620</v>
      </c>
      <c r="E98" s="59"/>
      <c r="F98" s="67" t="s">
        <v>24</v>
      </c>
      <c r="G98" s="67" t="s">
        <v>73</v>
      </c>
      <c r="H98" s="67" t="s">
        <v>344</v>
      </c>
      <c r="I98" s="67" t="s">
        <v>61</v>
      </c>
      <c r="J98" s="94" t="s">
        <v>5621</v>
      </c>
      <c r="K98" s="95" t="n">
        <v>41806</v>
      </c>
      <c r="L98" s="95" t="n">
        <v>43632</v>
      </c>
      <c r="M98" s="96"/>
      <c r="N98" s="67" t="s">
        <v>47</v>
      </c>
      <c r="O98" s="97"/>
      <c r="P98" s="67" t="s">
        <v>40</v>
      </c>
      <c r="Q98" s="67"/>
      <c r="R98" s="53" t="n">
        <f aca="false">YEAR(K98)</f>
        <v>2014</v>
      </c>
      <c r="S98" s="54" t="n">
        <f aca="false">IF($F98="CO",SUMIFS($M:$M,$A:$A,$A98)/COUNTIFS($A:$A,$A98,$F:$F,"CO"),0)</f>
        <v>0</v>
      </c>
    </row>
    <row r="99" customFormat="false" ht="76.5" hidden="false" customHeight="false" outlineLevel="0" collapsed="false">
      <c r="A99" s="67" t="s">
        <v>5622</v>
      </c>
      <c r="B99" s="95" t="n">
        <v>41768</v>
      </c>
      <c r="C99" s="94" t="s">
        <v>5623</v>
      </c>
      <c r="D99" s="53" t="s">
        <v>5624</v>
      </c>
      <c r="E99" s="59"/>
      <c r="F99" s="67" t="s">
        <v>24</v>
      </c>
      <c r="G99" s="67" t="s">
        <v>66</v>
      </c>
      <c r="H99" s="67" t="s">
        <v>5625</v>
      </c>
      <c r="I99" s="67" t="s">
        <v>61</v>
      </c>
      <c r="J99" s="94" t="s">
        <v>5626</v>
      </c>
      <c r="K99" s="95" t="n">
        <v>41792</v>
      </c>
      <c r="L99" s="95" t="n">
        <v>43618</v>
      </c>
      <c r="M99" s="96"/>
      <c r="N99" s="67" t="s">
        <v>47</v>
      </c>
      <c r="O99" s="97"/>
      <c r="P99" s="67" t="s">
        <v>40</v>
      </c>
      <c r="Q99" s="67"/>
      <c r="R99" s="53" t="n">
        <f aca="false">YEAR(K99)</f>
        <v>2014</v>
      </c>
      <c r="S99" s="54" t="n">
        <f aca="false">IF($F99="CO",SUMIFS($M:$M,$A:$A,$A99)/COUNTIFS($A:$A,$A99,$F:$F,"CO"),0)</f>
        <v>0</v>
      </c>
    </row>
    <row r="100" customFormat="false" ht="102" hidden="false" customHeight="false" outlineLevel="0" collapsed="false">
      <c r="A100" s="67" t="s">
        <v>5627</v>
      </c>
      <c r="B100" s="95" t="n">
        <v>41988</v>
      </c>
      <c r="C100" s="94" t="s">
        <v>5628</v>
      </c>
      <c r="D100" s="53" t="s">
        <v>5629</v>
      </c>
      <c r="E100" s="59"/>
      <c r="F100" s="67" t="s">
        <v>24</v>
      </c>
      <c r="G100" s="67" t="s">
        <v>59</v>
      </c>
      <c r="H100" s="95" t="s">
        <v>114</v>
      </c>
      <c r="I100" s="95" t="s">
        <v>27</v>
      </c>
      <c r="J100" s="94" t="s">
        <v>230</v>
      </c>
      <c r="K100" s="95" t="n">
        <v>42017</v>
      </c>
      <c r="L100" s="95" t="n">
        <v>43843</v>
      </c>
      <c r="M100" s="96"/>
      <c r="N100" s="67" t="s">
        <v>47</v>
      </c>
      <c r="O100" s="97"/>
      <c r="P100" s="67" t="s">
        <v>30</v>
      </c>
      <c r="Q100" s="67"/>
      <c r="R100" s="53" t="n">
        <v>2015</v>
      </c>
      <c r="S100" s="54" t="n">
        <v>0</v>
      </c>
    </row>
    <row r="101" customFormat="false" ht="165.75" hidden="false" customHeight="false" outlineLevel="0" collapsed="false">
      <c r="A101" s="67" t="s">
        <v>5630</v>
      </c>
      <c r="B101" s="95" t="n">
        <v>41885</v>
      </c>
      <c r="C101" s="94" t="s">
        <v>5631</v>
      </c>
      <c r="D101" s="53" t="s">
        <v>3786</v>
      </c>
      <c r="E101" s="59"/>
      <c r="F101" s="399" t="s">
        <v>24</v>
      </c>
      <c r="G101" s="67" t="s">
        <v>850</v>
      </c>
      <c r="H101" s="67" t="s">
        <v>2741</v>
      </c>
      <c r="I101" s="95" t="s">
        <v>996</v>
      </c>
      <c r="J101" s="253" t="s">
        <v>5632</v>
      </c>
      <c r="K101" s="95" t="n">
        <v>42058</v>
      </c>
      <c r="L101" s="95" t="n">
        <v>42423</v>
      </c>
      <c r="M101" s="96"/>
      <c r="N101" s="67" t="s">
        <v>5633</v>
      </c>
      <c r="O101" s="97"/>
      <c r="P101" s="67" t="s">
        <v>69</v>
      </c>
      <c r="Q101" s="67"/>
      <c r="R101" s="53" t="n">
        <v>2015</v>
      </c>
      <c r="S101" s="54" t="n">
        <v>0</v>
      </c>
    </row>
    <row r="102" customFormat="false" ht="38.25" hidden="false" customHeight="false" outlineLevel="0" collapsed="false">
      <c r="A102" s="67" t="s">
        <v>5630</v>
      </c>
      <c r="B102" s="95" t="n">
        <v>41885</v>
      </c>
      <c r="C102" s="94" t="s">
        <v>5631</v>
      </c>
      <c r="D102" s="53" t="s">
        <v>3786</v>
      </c>
      <c r="E102" s="59"/>
      <c r="F102" s="399" t="s">
        <v>518</v>
      </c>
      <c r="G102" s="67" t="s">
        <v>850</v>
      </c>
      <c r="H102" s="67" t="s">
        <v>2741</v>
      </c>
      <c r="I102" s="95" t="s">
        <v>996</v>
      </c>
      <c r="J102" s="94" t="s">
        <v>5634</v>
      </c>
      <c r="K102" s="95" t="n">
        <v>42417</v>
      </c>
      <c r="L102" s="95" t="n">
        <v>42789</v>
      </c>
      <c r="M102" s="96"/>
      <c r="N102" s="67" t="s">
        <v>5633</v>
      </c>
      <c r="O102" s="97"/>
      <c r="P102" s="67" t="s">
        <v>69</v>
      </c>
      <c r="Q102" s="67"/>
      <c r="R102" s="53" t="n">
        <v>2016</v>
      </c>
      <c r="S102" s="54" t="n">
        <v>0</v>
      </c>
    </row>
    <row r="103" customFormat="false" ht="38.25" hidden="false" customHeight="false" outlineLevel="0" collapsed="false">
      <c r="A103" s="67" t="s">
        <v>5630</v>
      </c>
      <c r="B103" s="95" t="n">
        <v>41885</v>
      </c>
      <c r="C103" s="94" t="s">
        <v>5631</v>
      </c>
      <c r="D103" s="53" t="s">
        <v>3786</v>
      </c>
      <c r="E103" s="59"/>
      <c r="F103" s="67" t="s">
        <v>519</v>
      </c>
      <c r="G103" s="67" t="s">
        <v>850</v>
      </c>
      <c r="H103" s="67" t="s">
        <v>2741</v>
      </c>
      <c r="I103" s="95" t="s">
        <v>996</v>
      </c>
      <c r="J103" s="94" t="s">
        <v>5635</v>
      </c>
      <c r="K103" s="95" t="n">
        <v>42685</v>
      </c>
      <c r="L103" s="95" t="n">
        <v>43156</v>
      </c>
      <c r="M103" s="96"/>
      <c r="N103" s="67" t="s">
        <v>5633</v>
      </c>
      <c r="O103" s="97"/>
      <c r="P103" s="67" t="s">
        <v>69</v>
      </c>
      <c r="Q103" s="67"/>
      <c r="R103" s="53" t="n">
        <v>2016</v>
      </c>
      <c r="S103" s="54" t="n">
        <v>0</v>
      </c>
    </row>
    <row r="104" customFormat="false" ht="38.25" hidden="false" customHeight="false" outlineLevel="0" collapsed="false">
      <c r="A104" s="67" t="s">
        <v>5630</v>
      </c>
      <c r="B104" s="95" t="n">
        <v>41885</v>
      </c>
      <c r="C104" s="94" t="s">
        <v>5631</v>
      </c>
      <c r="D104" s="53" t="s">
        <v>3786</v>
      </c>
      <c r="E104" s="59"/>
      <c r="F104" s="67" t="s">
        <v>1804</v>
      </c>
      <c r="G104" s="67" t="s">
        <v>850</v>
      </c>
      <c r="H104" s="67" t="s">
        <v>2741</v>
      </c>
      <c r="I104" s="95" t="s">
        <v>996</v>
      </c>
      <c r="J104" s="94" t="s">
        <v>5636</v>
      </c>
      <c r="K104" s="95" t="n">
        <v>43028</v>
      </c>
      <c r="L104" s="95" t="n">
        <v>43521</v>
      </c>
      <c r="M104" s="96"/>
      <c r="N104" s="67" t="s">
        <v>5633</v>
      </c>
      <c r="O104" s="97"/>
      <c r="P104" s="67" t="s">
        <v>69</v>
      </c>
      <c r="Q104" s="67"/>
      <c r="R104" s="53" t="n">
        <v>2017</v>
      </c>
      <c r="S104" s="54" t="n">
        <v>0</v>
      </c>
    </row>
    <row r="105" customFormat="false" ht="102" hidden="false" customHeight="false" outlineLevel="0" collapsed="false">
      <c r="A105" s="67" t="s">
        <v>5630</v>
      </c>
      <c r="B105" s="95" t="n">
        <v>41885</v>
      </c>
      <c r="C105" s="94" t="s">
        <v>5631</v>
      </c>
      <c r="D105" s="53" t="s">
        <v>3786</v>
      </c>
      <c r="E105" s="59"/>
      <c r="F105" s="399" t="s">
        <v>1806</v>
      </c>
      <c r="G105" s="67" t="s">
        <v>850</v>
      </c>
      <c r="H105" s="67" t="s">
        <v>2741</v>
      </c>
      <c r="I105" s="95" t="s">
        <v>996</v>
      </c>
      <c r="J105" s="94" t="s">
        <v>5637</v>
      </c>
      <c r="K105" s="95" t="n">
        <v>43521</v>
      </c>
      <c r="L105" s="95" t="n">
        <v>43886</v>
      </c>
      <c r="M105" s="96"/>
      <c r="N105" s="67" t="s">
        <v>5633</v>
      </c>
      <c r="O105" s="97"/>
      <c r="P105" s="67" t="s">
        <v>69</v>
      </c>
      <c r="Q105" s="67"/>
      <c r="R105" s="53" t="n">
        <v>2019</v>
      </c>
      <c r="S105" s="54" t="n">
        <v>0</v>
      </c>
    </row>
    <row r="106" customFormat="false" ht="89.25" hidden="false" customHeight="false" outlineLevel="0" collapsed="false">
      <c r="A106" s="67" t="s">
        <v>5638</v>
      </c>
      <c r="B106" s="95" t="n">
        <v>41905</v>
      </c>
      <c r="C106" s="94" t="s">
        <v>5639</v>
      </c>
      <c r="D106" s="56" t="s">
        <v>5640</v>
      </c>
      <c r="E106" s="59"/>
      <c r="F106" s="67" t="s">
        <v>24</v>
      </c>
      <c r="G106" s="67" t="s">
        <v>248</v>
      </c>
      <c r="H106" s="67" t="s">
        <v>5641</v>
      </c>
      <c r="I106" s="95" t="s">
        <v>27</v>
      </c>
      <c r="J106" s="94" t="s">
        <v>128</v>
      </c>
      <c r="K106" s="95" t="n">
        <v>41918</v>
      </c>
      <c r="L106" s="95" t="n">
        <v>43744</v>
      </c>
      <c r="M106" s="96"/>
      <c r="N106" s="67" t="s">
        <v>47</v>
      </c>
      <c r="O106" s="97"/>
      <c r="P106" s="67" t="s">
        <v>40</v>
      </c>
      <c r="Q106" s="67"/>
      <c r="R106" s="252" t="n">
        <v>2014</v>
      </c>
      <c r="S106" s="54" t="n">
        <v>0</v>
      </c>
    </row>
    <row r="107" customFormat="false" ht="89.25" hidden="false" customHeight="false" outlineLevel="0" collapsed="false">
      <c r="A107" s="67" t="s">
        <v>5642</v>
      </c>
      <c r="B107" s="95" t="n">
        <v>42072</v>
      </c>
      <c r="C107" s="94" t="s">
        <v>5643</v>
      </c>
      <c r="D107" s="53" t="s">
        <v>5644</v>
      </c>
      <c r="E107" s="59"/>
      <c r="F107" s="67" t="s">
        <v>24</v>
      </c>
      <c r="G107" s="67" t="s">
        <v>35</v>
      </c>
      <c r="H107" s="67" t="s">
        <v>229</v>
      </c>
      <c r="I107" s="67" t="s">
        <v>27</v>
      </c>
      <c r="J107" s="94" t="s">
        <v>133</v>
      </c>
      <c r="K107" s="95" t="n">
        <v>42095</v>
      </c>
      <c r="L107" s="95" t="n">
        <v>43922</v>
      </c>
      <c r="M107" s="96"/>
      <c r="N107" s="67" t="s">
        <v>47</v>
      </c>
      <c r="O107" s="97"/>
      <c r="P107" s="67" t="s">
        <v>30</v>
      </c>
      <c r="Q107" s="67"/>
      <c r="R107" s="53" t="n">
        <v>2015</v>
      </c>
      <c r="S107" s="54" t="n">
        <v>0</v>
      </c>
    </row>
    <row r="108" customFormat="false" ht="89.25" hidden="false" customHeight="false" outlineLevel="0" collapsed="false">
      <c r="A108" s="67" t="s">
        <v>5645</v>
      </c>
      <c r="B108" s="95" t="n">
        <v>41800</v>
      </c>
      <c r="C108" s="94" t="s">
        <v>5646</v>
      </c>
      <c r="D108" s="197" t="s">
        <v>5647</v>
      </c>
      <c r="E108" s="59"/>
      <c r="F108" s="67" t="s">
        <v>24</v>
      </c>
      <c r="G108" s="84" t="s">
        <v>629</v>
      </c>
      <c r="H108" s="95" t="s">
        <v>5648</v>
      </c>
      <c r="I108" s="67" t="s">
        <v>27</v>
      </c>
      <c r="J108" s="94" t="s">
        <v>5649</v>
      </c>
      <c r="K108" s="95" t="n">
        <v>41806</v>
      </c>
      <c r="L108" s="95" t="n">
        <v>43632</v>
      </c>
      <c r="M108" s="96"/>
      <c r="N108" s="67" t="s">
        <v>47</v>
      </c>
      <c r="O108" s="97"/>
      <c r="P108" s="67" t="s">
        <v>40</v>
      </c>
      <c r="Q108" s="67"/>
      <c r="R108" s="53" t="n">
        <v>2014</v>
      </c>
      <c r="S108" s="54" t="n">
        <v>0</v>
      </c>
    </row>
    <row r="109" customFormat="false" ht="89.25" hidden="false" customHeight="false" outlineLevel="0" collapsed="false">
      <c r="A109" s="67" t="s">
        <v>5650</v>
      </c>
      <c r="B109" s="95" t="n">
        <v>42094</v>
      </c>
      <c r="C109" s="94" t="s">
        <v>5651</v>
      </c>
      <c r="D109" s="53" t="s">
        <v>5652</v>
      </c>
      <c r="E109" s="59"/>
      <c r="F109" s="67" t="s">
        <v>24</v>
      </c>
      <c r="G109" s="67" t="s">
        <v>59</v>
      </c>
      <c r="H109" s="95" t="s">
        <v>114</v>
      </c>
      <c r="I109" s="67" t="s">
        <v>27</v>
      </c>
      <c r="J109" s="94" t="s">
        <v>133</v>
      </c>
      <c r="K109" s="95" t="n">
        <v>42110</v>
      </c>
      <c r="L109" s="95" t="n">
        <v>43937</v>
      </c>
      <c r="M109" s="96"/>
      <c r="N109" s="67" t="s">
        <v>47</v>
      </c>
      <c r="O109" s="97"/>
      <c r="P109" s="67" t="s">
        <v>30</v>
      </c>
      <c r="Q109" s="67"/>
      <c r="R109" s="53" t="n">
        <v>2015</v>
      </c>
      <c r="S109" s="54" t="n">
        <v>0</v>
      </c>
    </row>
    <row r="110" customFormat="false" ht="89.25" hidden="false" customHeight="false" outlineLevel="0" collapsed="false">
      <c r="A110" s="67" t="s">
        <v>5653</v>
      </c>
      <c r="B110" s="95" t="n">
        <v>41915</v>
      </c>
      <c r="C110" s="94" t="s">
        <v>5654</v>
      </c>
      <c r="D110" s="84" t="s">
        <v>5655</v>
      </c>
      <c r="E110" s="59"/>
      <c r="F110" s="67" t="s">
        <v>24</v>
      </c>
      <c r="G110" s="67" t="s">
        <v>248</v>
      </c>
      <c r="H110" s="67" t="s">
        <v>5656</v>
      </c>
      <c r="I110" s="95" t="s">
        <v>27</v>
      </c>
      <c r="J110" s="94" t="s">
        <v>128</v>
      </c>
      <c r="K110" s="95" t="n">
        <v>41932</v>
      </c>
      <c r="L110" s="95" t="n">
        <v>43758</v>
      </c>
      <c r="M110" s="96"/>
      <c r="N110" s="67" t="s">
        <v>47</v>
      </c>
      <c r="O110" s="97"/>
      <c r="P110" s="67" t="s">
        <v>40</v>
      </c>
      <c r="Q110" s="67"/>
      <c r="R110" s="53" t="n">
        <f aca="false">YEAR(K110)</f>
        <v>2014</v>
      </c>
      <c r="S110" s="54" t="n">
        <f aca="false">IF($F110="CO",SUMIFS($M:$M,$A:$A,$A110)/COUNTIFS($A:$A,$A110,$F:$F,"CO"),0)</f>
        <v>0</v>
      </c>
    </row>
    <row r="111" customFormat="false" ht="89.25" hidden="false" customHeight="false" outlineLevel="0" collapsed="false">
      <c r="A111" s="67" t="s">
        <v>5657</v>
      </c>
      <c r="B111" s="95" t="n">
        <v>41919</v>
      </c>
      <c r="C111" s="94" t="s">
        <v>5658</v>
      </c>
      <c r="D111" s="84" t="s">
        <v>5659</v>
      </c>
      <c r="E111" s="59"/>
      <c r="F111" s="67" t="s">
        <v>24</v>
      </c>
      <c r="G111" s="67" t="s">
        <v>248</v>
      </c>
      <c r="H111" s="67" t="s">
        <v>5660</v>
      </c>
      <c r="I111" s="95" t="s">
        <v>27</v>
      </c>
      <c r="J111" s="94" t="s">
        <v>128</v>
      </c>
      <c r="K111" s="95" t="n">
        <v>41932</v>
      </c>
      <c r="L111" s="95" t="n">
        <v>43758</v>
      </c>
      <c r="M111" s="96"/>
      <c r="N111" s="67" t="s">
        <v>47</v>
      </c>
      <c r="O111" s="97"/>
      <c r="P111" s="67" t="s">
        <v>40</v>
      </c>
      <c r="Q111" s="67"/>
      <c r="R111" s="53" t="n">
        <f aca="false">YEAR(K111)</f>
        <v>2014</v>
      </c>
      <c r="S111" s="54" t="n">
        <f aca="false">IF($F111="CO",SUMIFS($M:$M,$A:$A,$A111)/COUNTIFS($A:$A,$A111,$F:$F,"CO"),0)</f>
        <v>0</v>
      </c>
    </row>
    <row r="112" customFormat="false" ht="89.25" hidden="false" customHeight="false" outlineLevel="0" collapsed="false">
      <c r="A112" s="67" t="s">
        <v>5661</v>
      </c>
      <c r="B112" s="95" t="n">
        <v>41961</v>
      </c>
      <c r="C112" s="94" t="s">
        <v>5662</v>
      </c>
      <c r="D112" s="53" t="s">
        <v>5663</v>
      </c>
      <c r="E112" s="59"/>
      <c r="F112" s="67" t="s">
        <v>24</v>
      </c>
      <c r="G112" s="67" t="s">
        <v>35</v>
      </c>
      <c r="H112" s="67" t="s">
        <v>229</v>
      </c>
      <c r="I112" s="95" t="s">
        <v>27</v>
      </c>
      <c r="J112" s="94" t="s">
        <v>128</v>
      </c>
      <c r="K112" s="95" t="n">
        <v>41974</v>
      </c>
      <c r="L112" s="95" t="n">
        <v>43800</v>
      </c>
      <c r="M112" s="96"/>
      <c r="N112" s="67" t="s">
        <v>47</v>
      </c>
      <c r="O112" s="97"/>
      <c r="P112" s="67" t="s">
        <v>97</v>
      </c>
      <c r="Q112" s="67"/>
      <c r="R112" s="53" t="n">
        <v>2014</v>
      </c>
      <c r="S112" s="54" t="n">
        <v>0</v>
      </c>
    </row>
    <row r="113" customFormat="false" ht="102" hidden="false" customHeight="false" outlineLevel="0" collapsed="false">
      <c r="A113" s="56" t="s">
        <v>5664</v>
      </c>
      <c r="B113" s="64" t="n">
        <v>42460</v>
      </c>
      <c r="C113" s="98" t="s">
        <v>5665</v>
      </c>
      <c r="D113" s="66" t="s">
        <v>5666</v>
      </c>
      <c r="E113" s="59"/>
      <c r="F113" s="67" t="s">
        <v>24</v>
      </c>
      <c r="G113" s="81" t="s">
        <v>59</v>
      </c>
      <c r="H113" s="95" t="s">
        <v>114</v>
      </c>
      <c r="I113" s="67" t="s">
        <v>27</v>
      </c>
      <c r="J113" s="94" t="s">
        <v>154</v>
      </c>
      <c r="K113" s="64" t="n">
        <v>42094</v>
      </c>
      <c r="L113" s="64" t="n">
        <v>43921</v>
      </c>
      <c r="M113" s="163"/>
      <c r="N113" s="67" t="s">
        <v>47</v>
      </c>
      <c r="O113" s="95"/>
      <c r="P113" s="67" t="s">
        <v>30</v>
      </c>
      <c r="Q113" s="59"/>
      <c r="R113" s="66" t="n">
        <v>2015</v>
      </c>
      <c r="S113" s="54" t="n">
        <v>0</v>
      </c>
    </row>
    <row r="114" customFormat="false" ht="89.25" hidden="false" customHeight="false" outlineLevel="0" collapsed="false">
      <c r="A114" s="67" t="s">
        <v>5667</v>
      </c>
      <c r="B114" s="95" t="n">
        <v>42164</v>
      </c>
      <c r="C114" s="94" t="s">
        <v>5668</v>
      </c>
      <c r="D114" s="56" t="s">
        <v>5669</v>
      </c>
      <c r="E114" s="59"/>
      <c r="F114" s="67" t="s">
        <v>24</v>
      </c>
      <c r="G114" s="67" t="s">
        <v>73</v>
      </c>
      <c r="H114" s="67" t="s">
        <v>96</v>
      </c>
      <c r="I114" s="67" t="s">
        <v>27</v>
      </c>
      <c r="J114" s="94" t="s">
        <v>128</v>
      </c>
      <c r="K114" s="95" t="n">
        <v>42163</v>
      </c>
      <c r="L114" s="95" t="n">
        <v>43990</v>
      </c>
      <c r="M114" s="96"/>
      <c r="N114" s="67" t="s">
        <v>47</v>
      </c>
      <c r="O114" s="97"/>
      <c r="P114" s="67" t="s">
        <v>40</v>
      </c>
      <c r="Q114" s="67"/>
      <c r="R114" s="53" t="n">
        <f aca="false">YEAR(K114)</f>
        <v>2015</v>
      </c>
      <c r="S114" s="54" t="n">
        <f aca="false">IF($F114="CO",SUMIFS($M:$M,$A:$A,$A114)/COUNTIFS($A:$A,$A114,$F:$F,"CO"),0)</f>
        <v>0</v>
      </c>
    </row>
    <row r="115" customFormat="false" ht="89.25" hidden="false" customHeight="false" outlineLevel="0" collapsed="false">
      <c r="A115" s="67" t="s">
        <v>5670</v>
      </c>
      <c r="B115" s="95" t="n">
        <v>42047</v>
      </c>
      <c r="C115" s="94" t="s">
        <v>5671</v>
      </c>
      <c r="D115" s="53" t="s">
        <v>5672</v>
      </c>
      <c r="E115" s="59"/>
      <c r="F115" s="67" t="s">
        <v>24</v>
      </c>
      <c r="G115" s="67" t="s">
        <v>35</v>
      </c>
      <c r="H115" s="67" t="s">
        <v>229</v>
      </c>
      <c r="I115" s="95" t="s">
        <v>27</v>
      </c>
      <c r="J115" s="94" t="s">
        <v>133</v>
      </c>
      <c r="K115" s="95" t="n">
        <v>42060</v>
      </c>
      <c r="L115" s="95" t="n">
        <v>43886</v>
      </c>
      <c r="M115" s="96"/>
      <c r="N115" s="67" t="s">
        <v>47</v>
      </c>
      <c r="O115" s="97"/>
      <c r="P115" s="67" t="s">
        <v>40</v>
      </c>
      <c r="Q115" s="67"/>
      <c r="R115" s="53" t="n">
        <f aca="false">YEAR(K115)</f>
        <v>2015</v>
      </c>
      <c r="S115" s="54" t="n">
        <f aca="false">IF($F115="CO",SUMIFS($M:$M,$A:$A,$A115)/COUNTIFS($A:$A,$A115,$F:$F,"CO"),0)</f>
        <v>0</v>
      </c>
    </row>
    <row r="116" customFormat="false" ht="102" hidden="false" customHeight="false" outlineLevel="0" collapsed="false">
      <c r="A116" s="67" t="s">
        <v>5673</v>
      </c>
      <c r="B116" s="95" t="n">
        <v>41865</v>
      </c>
      <c r="C116" s="94" t="s">
        <v>5674</v>
      </c>
      <c r="D116" s="53" t="s">
        <v>5675</v>
      </c>
      <c r="E116" s="59"/>
      <c r="F116" s="67" t="s">
        <v>24</v>
      </c>
      <c r="G116" s="67" t="s">
        <v>35</v>
      </c>
      <c r="H116" s="95" t="s">
        <v>340</v>
      </c>
      <c r="I116" s="95" t="s">
        <v>27</v>
      </c>
      <c r="J116" s="94" t="s">
        <v>230</v>
      </c>
      <c r="K116" s="95" t="n">
        <v>42019</v>
      </c>
      <c r="L116" s="95" t="n">
        <v>43845</v>
      </c>
      <c r="M116" s="96"/>
      <c r="N116" s="67" t="s">
        <v>47</v>
      </c>
      <c r="O116" s="97"/>
      <c r="P116" s="67" t="s">
        <v>30</v>
      </c>
      <c r="Q116" s="67"/>
      <c r="R116" s="53" t="n">
        <v>2015</v>
      </c>
      <c r="S116" s="54" t="n">
        <v>0</v>
      </c>
    </row>
    <row r="117" customFormat="false" ht="102" hidden="false" customHeight="false" outlineLevel="0" collapsed="false">
      <c r="A117" s="67" t="s">
        <v>5676</v>
      </c>
      <c r="B117" s="95" t="n">
        <v>41899</v>
      </c>
      <c r="C117" s="94" t="s">
        <v>5677</v>
      </c>
      <c r="D117" s="56" t="s">
        <v>5678</v>
      </c>
      <c r="E117" s="59"/>
      <c r="F117" s="67" t="s">
        <v>24</v>
      </c>
      <c r="G117" s="67" t="s">
        <v>59</v>
      </c>
      <c r="H117" s="67" t="s">
        <v>685</v>
      </c>
      <c r="I117" s="95" t="s">
        <v>27</v>
      </c>
      <c r="J117" s="94" t="s">
        <v>230</v>
      </c>
      <c r="K117" s="95" t="n">
        <v>41918</v>
      </c>
      <c r="L117" s="95" t="n">
        <v>43744</v>
      </c>
      <c r="M117" s="96"/>
      <c r="N117" s="67" t="s">
        <v>47</v>
      </c>
      <c r="O117" s="97"/>
      <c r="P117" s="67" t="s">
        <v>30</v>
      </c>
      <c r="Q117" s="67"/>
      <c r="R117" s="53" t="n">
        <v>2014</v>
      </c>
      <c r="S117" s="54" t="n">
        <v>0</v>
      </c>
    </row>
    <row r="118" customFormat="false" ht="51" hidden="false" customHeight="false" outlineLevel="0" collapsed="false">
      <c r="A118" s="56" t="s">
        <v>5679</v>
      </c>
      <c r="B118" s="64" t="n">
        <v>43259</v>
      </c>
      <c r="C118" s="85" t="s">
        <v>5680</v>
      </c>
      <c r="D118" s="56" t="s">
        <v>5681</v>
      </c>
      <c r="E118" s="53"/>
      <c r="F118" s="67" t="s">
        <v>24</v>
      </c>
      <c r="G118" s="56" t="s">
        <v>589</v>
      </c>
      <c r="H118" s="56" t="s">
        <v>568</v>
      </c>
      <c r="I118" s="56" t="s">
        <v>211</v>
      </c>
      <c r="J118" s="79" t="s">
        <v>5682</v>
      </c>
      <c r="K118" s="64" t="n">
        <v>43285</v>
      </c>
      <c r="L118" s="64" t="n">
        <v>43465</v>
      </c>
      <c r="M118" s="65" t="n">
        <v>400000</v>
      </c>
      <c r="N118" s="56" t="s">
        <v>5683</v>
      </c>
      <c r="O118" s="59"/>
      <c r="P118" s="56" t="s">
        <v>214</v>
      </c>
      <c r="Q118" s="59"/>
      <c r="R118" s="53" t="n">
        <f aca="false">YEAR(K118)</f>
        <v>2018</v>
      </c>
      <c r="S118" s="54" t="n">
        <v>400000</v>
      </c>
    </row>
    <row r="119" customFormat="false" ht="89.25" hidden="false" customHeight="false" outlineLevel="0" collapsed="false">
      <c r="A119" s="67" t="s">
        <v>5684</v>
      </c>
      <c r="B119" s="95" t="n">
        <v>41942</v>
      </c>
      <c r="C119" s="94" t="s">
        <v>5685</v>
      </c>
      <c r="D119" s="53" t="s">
        <v>5686</v>
      </c>
      <c r="E119" s="59"/>
      <c r="F119" s="67" t="s">
        <v>24</v>
      </c>
      <c r="G119" s="67" t="s">
        <v>66</v>
      </c>
      <c r="H119" s="67" t="s">
        <v>5687</v>
      </c>
      <c r="I119" s="95" t="s">
        <v>27</v>
      </c>
      <c r="J119" s="94" t="s">
        <v>128</v>
      </c>
      <c r="K119" s="95" t="n">
        <v>41950</v>
      </c>
      <c r="L119" s="95" t="n">
        <v>43776</v>
      </c>
      <c r="M119" s="96"/>
      <c r="N119" s="67" t="s">
        <v>47</v>
      </c>
      <c r="O119" s="97"/>
      <c r="P119" s="67" t="s">
        <v>97</v>
      </c>
      <c r="Q119" s="67"/>
      <c r="R119" s="53" t="n">
        <f aca="false">YEAR(K119)</f>
        <v>2014</v>
      </c>
      <c r="S119" s="54" t="n">
        <f aca="false">IF($F119="CO",SUMIFS($M:$M,$A:$A,$A119)/COUNTIFS($A:$A,$A119,$F:$F,"CO"),0)</f>
        <v>0</v>
      </c>
    </row>
    <row r="120" customFormat="false" ht="89.25" hidden="false" customHeight="false" outlineLevel="0" collapsed="false">
      <c r="A120" s="67" t="s">
        <v>5688</v>
      </c>
      <c r="B120" s="95" t="n">
        <v>42095</v>
      </c>
      <c r="C120" s="94" t="s">
        <v>5689</v>
      </c>
      <c r="D120" s="53" t="s">
        <v>5690</v>
      </c>
      <c r="E120" s="59"/>
      <c r="F120" s="67" t="s">
        <v>24</v>
      </c>
      <c r="G120" s="67" t="s">
        <v>59</v>
      </c>
      <c r="H120" s="95" t="s">
        <v>114</v>
      </c>
      <c r="I120" s="67" t="s">
        <v>27</v>
      </c>
      <c r="J120" s="94" t="s">
        <v>133</v>
      </c>
      <c r="K120" s="95" t="n">
        <v>42110</v>
      </c>
      <c r="L120" s="95" t="n">
        <v>43937</v>
      </c>
      <c r="M120" s="96"/>
      <c r="N120" s="67" t="s">
        <v>47</v>
      </c>
      <c r="O120" s="97"/>
      <c r="P120" s="67" t="s">
        <v>30</v>
      </c>
      <c r="Q120" s="67"/>
      <c r="R120" s="53" t="n">
        <f aca="false">YEAR(K120)</f>
        <v>2015</v>
      </c>
      <c r="S120" s="54" t="n">
        <f aca="false">IF($F120="CO",SUMIFS($M:$M,$A:$A,$A120)/COUNTIFS($A:$A,$A120,$F:$F,"CO"),0)</f>
        <v>0</v>
      </c>
    </row>
    <row r="121" customFormat="false" ht="63.75" hidden="false" customHeight="false" outlineLevel="0" collapsed="false">
      <c r="A121" s="67" t="s">
        <v>5691</v>
      </c>
      <c r="B121" s="95" t="n">
        <v>41816</v>
      </c>
      <c r="C121" s="94" t="s">
        <v>5692</v>
      </c>
      <c r="D121" s="53" t="s">
        <v>5693</v>
      </c>
      <c r="E121" s="59"/>
      <c r="F121" s="67" t="s">
        <v>24</v>
      </c>
      <c r="G121" s="67" t="s">
        <v>73</v>
      </c>
      <c r="H121" s="67" t="s">
        <v>5694</v>
      </c>
      <c r="I121" s="95" t="s">
        <v>996</v>
      </c>
      <c r="J121" s="94" t="s">
        <v>5695</v>
      </c>
      <c r="K121" s="95" t="n">
        <v>41929</v>
      </c>
      <c r="L121" s="95" t="n">
        <v>43755</v>
      </c>
      <c r="M121" s="96"/>
      <c r="N121" s="67" t="s">
        <v>5696</v>
      </c>
      <c r="O121" s="97"/>
      <c r="P121" s="67" t="s">
        <v>30</v>
      </c>
      <c r="Q121" s="67"/>
      <c r="R121" s="53" t="n">
        <f aca="false">YEAR(K121)</f>
        <v>2014</v>
      </c>
      <c r="S121" s="54" t="n">
        <f aca="false">IF($F121="CO",SUMIFS($M:$M,$A:$A,$A121)/COUNTIFS($A:$A,$A121,$F:$F,"CO"),0)</f>
        <v>0</v>
      </c>
    </row>
    <row r="122" customFormat="false" ht="153" hidden="false" customHeight="false" outlineLevel="0" collapsed="false">
      <c r="A122" s="67" t="s">
        <v>5697</v>
      </c>
      <c r="B122" s="95" t="n">
        <v>41822</v>
      </c>
      <c r="C122" s="94" t="s">
        <v>5692</v>
      </c>
      <c r="D122" s="53" t="s">
        <v>5693</v>
      </c>
      <c r="E122" s="59"/>
      <c r="F122" s="67" t="s">
        <v>24</v>
      </c>
      <c r="G122" s="67" t="s">
        <v>73</v>
      </c>
      <c r="H122" s="67" t="s">
        <v>5694</v>
      </c>
      <c r="I122" s="95" t="s">
        <v>996</v>
      </c>
      <c r="J122" s="94" t="s">
        <v>5698</v>
      </c>
      <c r="K122" s="95" t="n">
        <v>41984</v>
      </c>
      <c r="L122" s="95" t="n">
        <v>43810</v>
      </c>
      <c r="M122" s="96"/>
      <c r="N122" s="67" t="s">
        <v>5696</v>
      </c>
      <c r="O122" s="97"/>
      <c r="P122" s="67" t="s">
        <v>30</v>
      </c>
      <c r="Q122" s="67"/>
      <c r="R122" s="53" t="n">
        <f aca="false">YEAR(K122)</f>
        <v>2014</v>
      </c>
      <c r="S122" s="54" t="n">
        <f aca="false">IF($F122="CO",SUMIFS($M:$M,$A:$A,$A122)/COUNTIFS($A:$A,$A122,$F:$F,"CO"),0)</f>
        <v>0</v>
      </c>
    </row>
    <row r="123" customFormat="false" ht="114.75" hidden="false" customHeight="false" outlineLevel="0" collapsed="false">
      <c r="A123" s="67" t="s">
        <v>5699</v>
      </c>
      <c r="B123" s="91" t="n">
        <v>42866</v>
      </c>
      <c r="C123" s="94" t="s">
        <v>5700</v>
      </c>
      <c r="D123" s="53"/>
      <c r="E123" s="59"/>
      <c r="F123" s="67" t="s">
        <v>24</v>
      </c>
      <c r="G123" s="84" t="s">
        <v>51</v>
      </c>
      <c r="H123" s="81" t="s">
        <v>5701</v>
      </c>
      <c r="I123" s="67" t="s">
        <v>4610</v>
      </c>
      <c r="J123" s="94" t="s">
        <v>5702</v>
      </c>
      <c r="K123" s="95" t="n">
        <v>42901</v>
      </c>
      <c r="L123" s="95" t="n">
        <v>43997</v>
      </c>
      <c r="M123" s="163"/>
      <c r="N123" s="56" t="s">
        <v>5703</v>
      </c>
      <c r="O123" s="95"/>
      <c r="P123" s="81" t="s">
        <v>804</v>
      </c>
      <c r="Q123" s="67"/>
      <c r="R123" s="53" t="n">
        <v>2017</v>
      </c>
      <c r="S123" s="54" t="n">
        <v>0</v>
      </c>
    </row>
    <row r="124" customFormat="false" ht="102" hidden="false" customHeight="false" outlineLevel="0" collapsed="false">
      <c r="A124" s="69" t="s">
        <v>5704</v>
      </c>
      <c r="B124" s="64" t="n">
        <v>42104</v>
      </c>
      <c r="C124" s="98" t="s">
        <v>5705</v>
      </c>
      <c r="D124" s="69" t="s">
        <v>5706</v>
      </c>
      <c r="E124" s="59"/>
      <c r="F124" s="67" t="s">
        <v>24</v>
      </c>
      <c r="G124" s="81" t="s">
        <v>44</v>
      </c>
      <c r="H124" s="53" t="s">
        <v>45</v>
      </c>
      <c r="I124" s="67" t="s">
        <v>27</v>
      </c>
      <c r="J124" s="162" t="s">
        <v>46</v>
      </c>
      <c r="K124" s="64" t="n">
        <v>42132</v>
      </c>
      <c r="L124" s="64" t="n">
        <v>43959</v>
      </c>
      <c r="M124" s="65"/>
      <c r="N124" s="87" t="s">
        <v>47</v>
      </c>
      <c r="O124" s="59"/>
      <c r="P124" s="81" t="s">
        <v>30</v>
      </c>
      <c r="Q124" s="59"/>
      <c r="R124" s="53" t="n">
        <v>2015</v>
      </c>
      <c r="S124" s="54" t="n">
        <v>0</v>
      </c>
    </row>
    <row r="125" customFormat="false" ht="89.25" hidden="false" customHeight="false" outlineLevel="0" collapsed="false">
      <c r="A125" s="87" t="s">
        <v>5707</v>
      </c>
      <c r="B125" s="95" t="n">
        <v>41565</v>
      </c>
      <c r="C125" s="94" t="s">
        <v>5708</v>
      </c>
      <c r="D125" s="53" t="s">
        <v>5709</v>
      </c>
      <c r="E125" s="53"/>
      <c r="F125" s="95" t="s">
        <v>24</v>
      </c>
      <c r="G125" s="84" t="s">
        <v>248</v>
      </c>
      <c r="H125" s="95" t="s">
        <v>263</v>
      </c>
      <c r="I125" s="95" t="s">
        <v>27</v>
      </c>
      <c r="J125" s="94" t="s">
        <v>128</v>
      </c>
      <c r="K125" s="95" t="n">
        <v>41578</v>
      </c>
      <c r="L125" s="95" t="n">
        <v>43404</v>
      </c>
      <c r="M125" s="163"/>
      <c r="N125" s="67" t="s">
        <v>47</v>
      </c>
      <c r="O125" s="95"/>
      <c r="P125" s="67" t="s">
        <v>40</v>
      </c>
      <c r="Q125" s="67"/>
      <c r="R125" s="53" t="n">
        <v>2013</v>
      </c>
      <c r="S125" s="54" t="n">
        <v>0</v>
      </c>
    </row>
    <row r="126" customFormat="false" ht="102" hidden="false" customHeight="false" outlineLevel="0" collapsed="false">
      <c r="A126" s="67" t="s">
        <v>5710</v>
      </c>
      <c r="B126" s="95" t="n">
        <v>42054</v>
      </c>
      <c r="C126" s="94" t="s">
        <v>5711</v>
      </c>
      <c r="D126" s="53" t="s">
        <v>5712</v>
      </c>
      <c r="E126" s="59"/>
      <c r="F126" s="67" t="s">
        <v>24</v>
      </c>
      <c r="G126" s="84" t="s">
        <v>629</v>
      </c>
      <c r="H126" s="81" t="s">
        <v>4051</v>
      </c>
      <c r="I126" s="67" t="s">
        <v>27</v>
      </c>
      <c r="J126" s="94" t="s">
        <v>230</v>
      </c>
      <c r="K126" s="95" t="n">
        <v>42072</v>
      </c>
      <c r="L126" s="95" t="n">
        <v>43899</v>
      </c>
      <c r="M126" s="96"/>
      <c r="N126" s="67" t="s">
        <v>47</v>
      </c>
      <c r="O126" s="97"/>
      <c r="P126" s="67" t="s">
        <v>40</v>
      </c>
      <c r="Q126" s="67"/>
      <c r="R126" s="53" t="n">
        <v>2015</v>
      </c>
      <c r="S126" s="54" t="n">
        <v>0</v>
      </c>
    </row>
    <row r="127" customFormat="false" ht="102" hidden="false" customHeight="false" outlineLevel="0" collapsed="false">
      <c r="A127" s="67" t="s">
        <v>5713</v>
      </c>
      <c r="B127" s="64" t="n">
        <v>42144</v>
      </c>
      <c r="C127" s="86" t="s">
        <v>5714</v>
      </c>
      <c r="D127" s="66" t="s">
        <v>5715</v>
      </c>
      <c r="E127" s="53"/>
      <c r="F127" s="67" t="s">
        <v>24</v>
      </c>
      <c r="G127" s="81" t="s">
        <v>35</v>
      </c>
      <c r="H127" s="67" t="s">
        <v>964</v>
      </c>
      <c r="I127" s="67" t="s">
        <v>27</v>
      </c>
      <c r="J127" s="79" t="s">
        <v>5716</v>
      </c>
      <c r="K127" s="64" t="n">
        <v>42170</v>
      </c>
      <c r="L127" s="64" t="n">
        <v>43997</v>
      </c>
      <c r="M127" s="163"/>
      <c r="N127" s="67" t="s">
        <v>47</v>
      </c>
      <c r="O127" s="95"/>
      <c r="P127" s="81" t="s">
        <v>97</v>
      </c>
      <c r="Q127" s="53"/>
      <c r="R127" s="53" t="n">
        <v>2015</v>
      </c>
      <c r="S127" s="54" t="n">
        <v>0</v>
      </c>
    </row>
    <row r="128" customFormat="false" ht="102" hidden="false" customHeight="false" outlineLevel="0" collapsed="false">
      <c r="A128" s="67" t="s">
        <v>5717</v>
      </c>
      <c r="B128" s="95" t="n">
        <v>41957</v>
      </c>
      <c r="C128" s="94" t="s">
        <v>5718</v>
      </c>
      <c r="D128" s="53"/>
      <c r="E128" s="59"/>
      <c r="F128" s="67" t="s">
        <v>24</v>
      </c>
      <c r="G128" s="67" t="s">
        <v>363</v>
      </c>
      <c r="H128" s="67" t="s">
        <v>5182</v>
      </c>
      <c r="I128" s="95" t="s">
        <v>188</v>
      </c>
      <c r="J128" s="94" t="s">
        <v>148</v>
      </c>
      <c r="K128" s="95" t="n">
        <v>42027</v>
      </c>
      <c r="L128" s="95" t="n">
        <v>43853</v>
      </c>
      <c r="M128" s="96"/>
      <c r="N128" s="67" t="s">
        <v>833</v>
      </c>
      <c r="O128" s="97"/>
      <c r="P128" s="67" t="s">
        <v>150</v>
      </c>
      <c r="Q128" s="67" t="s">
        <v>4535</v>
      </c>
      <c r="R128" s="53" t="n">
        <v>2015</v>
      </c>
      <c r="S128" s="54" t="n">
        <v>0</v>
      </c>
    </row>
    <row r="129" customFormat="false" ht="178.5" hidden="false" customHeight="false" outlineLevel="0" collapsed="false">
      <c r="A129" s="617" t="s">
        <v>5719</v>
      </c>
      <c r="B129" s="95" t="n">
        <v>41971</v>
      </c>
      <c r="C129" s="94" t="s">
        <v>5720</v>
      </c>
      <c r="D129" s="56" t="s">
        <v>4570</v>
      </c>
      <c r="E129" s="59"/>
      <c r="F129" s="67" t="s">
        <v>24</v>
      </c>
      <c r="G129" s="67" t="s">
        <v>391</v>
      </c>
      <c r="H129" s="67" t="s">
        <v>5721</v>
      </c>
      <c r="I129" s="67" t="s">
        <v>1429</v>
      </c>
      <c r="J129" s="94" t="s">
        <v>4893</v>
      </c>
      <c r="K129" s="95" t="n">
        <v>42090</v>
      </c>
      <c r="L129" s="95" t="n">
        <v>43917</v>
      </c>
      <c r="M129" s="96"/>
      <c r="N129" s="67" t="s">
        <v>5722</v>
      </c>
      <c r="O129" s="97"/>
      <c r="P129" s="67" t="s">
        <v>97</v>
      </c>
      <c r="Q129" s="67"/>
      <c r="R129" s="53" t="n">
        <v>2015</v>
      </c>
      <c r="S129" s="54" t="n">
        <v>0</v>
      </c>
    </row>
    <row r="130" customFormat="false" ht="51" hidden="false" customHeight="false" outlineLevel="0" collapsed="false">
      <c r="A130" s="302" t="s">
        <v>5723</v>
      </c>
      <c r="B130" s="95" t="n">
        <v>42024</v>
      </c>
      <c r="C130" s="94" t="s">
        <v>5724</v>
      </c>
      <c r="D130" s="53"/>
      <c r="E130" s="59"/>
      <c r="F130" s="67" t="s">
        <v>24</v>
      </c>
      <c r="G130" s="67" t="s">
        <v>363</v>
      </c>
      <c r="H130" s="67" t="s">
        <v>833</v>
      </c>
      <c r="I130" s="95" t="s">
        <v>188</v>
      </c>
      <c r="J130" s="94" t="s">
        <v>5725</v>
      </c>
      <c r="K130" s="95" t="n">
        <v>42102</v>
      </c>
      <c r="L130" s="95" t="n">
        <v>43929</v>
      </c>
      <c r="M130" s="96"/>
      <c r="N130" s="67" t="s">
        <v>833</v>
      </c>
      <c r="O130" s="97"/>
      <c r="P130" s="67" t="s">
        <v>150</v>
      </c>
      <c r="Q130" s="67" t="s">
        <v>2890</v>
      </c>
      <c r="R130" s="53" t="n">
        <f aca="false">YEAR(K130)</f>
        <v>2015</v>
      </c>
      <c r="S130" s="54" t="n">
        <f aca="false">IF($F130="CO",SUMIFS($M:$M,$A:$A,$A130)/COUNTIFS($A:$A,$A130,$F:$F,"CO"),0)</f>
        <v>0</v>
      </c>
    </row>
    <row r="131" customFormat="false" ht="102" hidden="false" customHeight="false" outlineLevel="0" collapsed="false">
      <c r="A131" s="67" t="s">
        <v>5726</v>
      </c>
      <c r="B131" s="95" t="n">
        <v>41884</v>
      </c>
      <c r="C131" s="94" t="s">
        <v>5727</v>
      </c>
      <c r="D131" s="53"/>
      <c r="E131" s="59"/>
      <c r="F131" s="67" t="s">
        <v>24</v>
      </c>
      <c r="G131" s="67" t="s">
        <v>35</v>
      </c>
      <c r="H131" s="67" t="s">
        <v>5728</v>
      </c>
      <c r="I131" s="95" t="s">
        <v>188</v>
      </c>
      <c r="J131" s="94" t="s">
        <v>148</v>
      </c>
      <c r="K131" s="95" t="n">
        <v>42031</v>
      </c>
      <c r="L131" s="95" t="n">
        <v>43857</v>
      </c>
      <c r="M131" s="96"/>
      <c r="N131" s="67" t="s">
        <v>5729</v>
      </c>
      <c r="O131" s="97"/>
      <c r="P131" s="67" t="s">
        <v>150</v>
      </c>
      <c r="Q131" s="67" t="s">
        <v>5730</v>
      </c>
      <c r="R131" s="53" t="n">
        <f aca="false">YEAR(K131)</f>
        <v>2015</v>
      </c>
      <c r="S131" s="54" t="n">
        <f aca="false">IF($F131="CO",SUMIFS($M:$M,$A:$A,$A131)/COUNTIFS($A:$A,$A131,$F:$F,"CO"),0)</f>
        <v>0</v>
      </c>
    </row>
    <row r="132" customFormat="false" ht="165.75" hidden="false" customHeight="false" outlineLevel="0" collapsed="false">
      <c r="A132" s="67" t="s">
        <v>5731</v>
      </c>
      <c r="B132" s="95" t="n">
        <v>42083</v>
      </c>
      <c r="C132" s="94" t="s">
        <v>5732</v>
      </c>
      <c r="D132" s="53"/>
      <c r="E132" s="59"/>
      <c r="F132" s="67" t="s">
        <v>24</v>
      </c>
      <c r="G132" s="67" t="s">
        <v>363</v>
      </c>
      <c r="H132" s="67" t="s">
        <v>833</v>
      </c>
      <c r="I132" s="95" t="s">
        <v>188</v>
      </c>
      <c r="J132" s="94" t="s">
        <v>5733</v>
      </c>
      <c r="K132" s="95" t="n">
        <v>42185</v>
      </c>
      <c r="L132" s="95" t="n">
        <v>44012</v>
      </c>
      <c r="M132" s="96"/>
      <c r="N132" s="67" t="s">
        <v>833</v>
      </c>
      <c r="O132" s="97"/>
      <c r="P132" s="67" t="s">
        <v>150</v>
      </c>
      <c r="Q132" s="67" t="s">
        <v>1574</v>
      </c>
      <c r="R132" s="53" t="n">
        <f aca="false">YEAR(K132)</f>
        <v>2015</v>
      </c>
      <c r="S132" s="54" t="n">
        <f aca="false">IF($F132="CO",SUMIFS($M:$M,$A:$A,$A132)/COUNTIFS($A:$A,$A132,$F:$F,"CO"),0)</f>
        <v>0</v>
      </c>
    </row>
    <row r="133" customFormat="false" ht="114.75" hidden="false" customHeight="false" outlineLevel="0" collapsed="false">
      <c r="A133" s="66" t="s">
        <v>4734</v>
      </c>
      <c r="B133" s="64" t="n">
        <v>42466</v>
      </c>
      <c r="C133" s="98" t="s">
        <v>4735</v>
      </c>
      <c r="D133" s="53"/>
      <c r="E133" s="53"/>
      <c r="F133" s="67" t="s">
        <v>24</v>
      </c>
      <c r="G133" s="56" t="s">
        <v>59</v>
      </c>
      <c r="H133" s="53" t="s">
        <v>4736</v>
      </c>
      <c r="I133" s="84" t="s">
        <v>188</v>
      </c>
      <c r="J133" s="82" t="s">
        <v>5734</v>
      </c>
      <c r="K133" s="64" t="n">
        <v>42536</v>
      </c>
      <c r="L133" s="64" t="n">
        <v>43631</v>
      </c>
      <c r="M133" s="65"/>
      <c r="N133" s="67" t="s">
        <v>516</v>
      </c>
      <c r="O133" s="59"/>
      <c r="P133" s="53" t="s">
        <v>150</v>
      </c>
      <c r="Q133" s="53" t="s">
        <v>2319</v>
      </c>
      <c r="R133" s="53" t="n">
        <f aca="false">YEAR(K133)</f>
        <v>2016</v>
      </c>
      <c r="S133" s="54" t="n">
        <f aca="false">IF($F133="CO",SUMIFS($M:$M,$A:$A,$A133)/COUNTIFS($A:$A,$A133,$F:$F,"CO"),0)</f>
        <v>0</v>
      </c>
    </row>
    <row r="134" customFormat="false" ht="127.5" hidden="false" customHeight="false" outlineLevel="0" collapsed="false">
      <c r="A134" s="69" t="s">
        <v>5735</v>
      </c>
      <c r="B134" s="71" t="n">
        <v>42997</v>
      </c>
      <c r="C134" s="151" t="s">
        <v>5736</v>
      </c>
      <c r="D134" s="66" t="s">
        <v>4715</v>
      </c>
      <c r="E134" s="66"/>
      <c r="F134" s="66" t="s">
        <v>24</v>
      </c>
      <c r="G134" s="69" t="s">
        <v>73</v>
      </c>
      <c r="H134" s="67" t="s">
        <v>5737</v>
      </c>
      <c r="I134" s="95" t="s">
        <v>645</v>
      </c>
      <c r="J134" s="206" t="s">
        <v>5738</v>
      </c>
      <c r="K134" s="71" t="n">
        <v>43081</v>
      </c>
      <c r="L134" s="71" t="n">
        <v>43811</v>
      </c>
      <c r="M134" s="75"/>
      <c r="N134" s="67" t="s">
        <v>2454</v>
      </c>
      <c r="O134" s="69"/>
      <c r="P134" s="69" t="s">
        <v>40</v>
      </c>
      <c r="Q134" s="73"/>
      <c r="R134" s="66" t="n">
        <f aca="false">YEAR(K134)</f>
        <v>2017</v>
      </c>
      <c r="S134" s="124" t="n">
        <f aca="false">IF($F134="CO",SUMIFS($M:$M,$A:$A,$A134)/COUNTIFS($A:$A,$A134,$F:$F,"CO"),0)</f>
        <v>0</v>
      </c>
    </row>
    <row r="135" customFormat="false" ht="114.75" hidden="false" customHeight="false" outlineLevel="0" collapsed="false">
      <c r="A135" s="67" t="s">
        <v>5739</v>
      </c>
      <c r="B135" s="95" t="n">
        <v>41452</v>
      </c>
      <c r="C135" s="94" t="s">
        <v>4745</v>
      </c>
      <c r="D135" s="56" t="s">
        <v>4715</v>
      </c>
      <c r="E135" s="59"/>
      <c r="F135" s="67" t="s">
        <v>24</v>
      </c>
      <c r="G135" s="67" t="s">
        <v>73</v>
      </c>
      <c r="H135" s="67" t="s">
        <v>5694</v>
      </c>
      <c r="I135" s="67" t="s">
        <v>860</v>
      </c>
      <c r="J135" s="94" t="s">
        <v>5740</v>
      </c>
      <c r="K135" s="95" t="n">
        <v>41705</v>
      </c>
      <c r="L135" s="95" t="n">
        <v>43531</v>
      </c>
      <c r="M135" s="96"/>
      <c r="N135" s="67" t="s">
        <v>2749</v>
      </c>
      <c r="O135" s="97"/>
      <c r="P135" s="67" t="s">
        <v>40</v>
      </c>
      <c r="Q135" s="67"/>
      <c r="R135" s="53" t="n">
        <f aca="false">YEAR(K135)</f>
        <v>2014</v>
      </c>
      <c r="S135" s="54" t="n">
        <f aca="false">IF($F135="CO",SUMIFS($M:$M,$A:$A,$A135)/COUNTIFS($A:$A,$A135,$F:$F,"CO"),0)</f>
        <v>0</v>
      </c>
    </row>
    <row r="136" customFormat="false" ht="102" hidden="false" customHeight="false" outlineLevel="0" collapsed="false">
      <c r="A136" s="67" t="s">
        <v>5741</v>
      </c>
      <c r="B136" s="95" t="n">
        <v>42094</v>
      </c>
      <c r="C136" s="94" t="s">
        <v>5742</v>
      </c>
      <c r="D136" s="56" t="s">
        <v>2306</v>
      </c>
      <c r="E136" s="59"/>
      <c r="F136" s="67" t="s">
        <v>24</v>
      </c>
      <c r="G136" s="67" t="s">
        <v>35</v>
      </c>
      <c r="H136" s="67" t="s">
        <v>441</v>
      </c>
      <c r="I136" s="67" t="s">
        <v>27</v>
      </c>
      <c r="J136" s="94" t="s">
        <v>5743</v>
      </c>
      <c r="K136" s="64" t="n">
        <v>42180</v>
      </c>
      <c r="L136" s="64" t="n">
        <v>44007</v>
      </c>
      <c r="M136" s="96"/>
      <c r="N136" s="67" t="s">
        <v>47</v>
      </c>
      <c r="O136" s="97"/>
      <c r="P136" s="67" t="s">
        <v>69</v>
      </c>
      <c r="Q136" s="67"/>
      <c r="R136" s="53" t="n">
        <f aca="false">YEAR(K136)</f>
        <v>2015</v>
      </c>
      <c r="S136" s="54" t="n">
        <f aca="false">IF($F136="CO",SUMIFS($M:$M,$A:$A,$A136)/COUNTIFS($A:$A,$A136,$F:$F,"CO"),0)</f>
        <v>0</v>
      </c>
    </row>
    <row r="137" customFormat="false" ht="102" hidden="false" customHeight="false" outlineLevel="0" collapsed="false">
      <c r="A137" s="67" t="s">
        <v>5744</v>
      </c>
      <c r="B137" s="95" t="n">
        <v>42223</v>
      </c>
      <c r="C137" s="94" t="s">
        <v>4823</v>
      </c>
      <c r="D137" s="53" t="s">
        <v>4824</v>
      </c>
      <c r="E137" s="56"/>
      <c r="F137" s="67" t="s">
        <v>24</v>
      </c>
      <c r="G137" s="67" t="s">
        <v>59</v>
      </c>
      <c r="H137" s="67" t="s">
        <v>5745</v>
      </c>
      <c r="I137" s="95" t="s">
        <v>996</v>
      </c>
      <c r="J137" s="94" t="s">
        <v>5746</v>
      </c>
      <c r="K137" s="95" t="n">
        <v>42347</v>
      </c>
      <c r="L137" s="95" t="n">
        <v>43808</v>
      </c>
      <c r="M137" s="96"/>
      <c r="N137" s="67" t="s">
        <v>5747</v>
      </c>
      <c r="O137" s="97"/>
      <c r="P137" s="67" t="s">
        <v>40</v>
      </c>
      <c r="Q137" s="67"/>
      <c r="R137" s="53" t="n">
        <f aca="false">YEAR(K137)</f>
        <v>2015</v>
      </c>
      <c r="S137" s="54" t="n">
        <f aca="false">IF($F137="CO",SUMIFS($M:$M,$A:$A,$A137)/COUNTIFS($A:$A,$A137,$F:$F,"CO"),0)</f>
        <v>0</v>
      </c>
    </row>
    <row r="138" customFormat="false" ht="89.25" hidden="false" customHeight="false" outlineLevel="0" collapsed="false">
      <c r="A138" s="67" t="s">
        <v>5748</v>
      </c>
      <c r="B138" s="95" t="n">
        <v>42069</v>
      </c>
      <c r="C138" s="94" t="s">
        <v>5749</v>
      </c>
      <c r="D138" s="56" t="s">
        <v>5750</v>
      </c>
      <c r="E138" s="59"/>
      <c r="F138" s="67" t="s">
        <v>24</v>
      </c>
      <c r="G138" s="67" t="s">
        <v>35</v>
      </c>
      <c r="H138" s="67" t="s">
        <v>5751</v>
      </c>
      <c r="I138" s="67" t="s">
        <v>27</v>
      </c>
      <c r="J138" s="94" t="s">
        <v>5752</v>
      </c>
      <c r="K138" s="95" t="n">
        <v>42185</v>
      </c>
      <c r="L138" s="95" t="n">
        <v>44012</v>
      </c>
      <c r="M138" s="96"/>
      <c r="N138" s="67" t="s">
        <v>47</v>
      </c>
      <c r="O138" s="97"/>
      <c r="P138" s="67" t="s">
        <v>69</v>
      </c>
      <c r="Q138" s="67"/>
      <c r="R138" s="53" t="n">
        <f aca="false">YEAR(K138)</f>
        <v>2015</v>
      </c>
      <c r="S138" s="54" t="n">
        <f aca="false">IF($F138="CO",SUMIFS($M:$M,$A:$A,$A138)/COUNTIFS($A:$A,$A138,$F:$F,"CO"),0)</f>
        <v>0</v>
      </c>
    </row>
    <row r="139" customFormat="false" ht="114.75" hidden="false" customHeight="false" outlineLevel="0" collapsed="false">
      <c r="A139" s="67" t="s">
        <v>5753</v>
      </c>
      <c r="B139" s="95" t="n">
        <v>41813</v>
      </c>
      <c r="C139" s="94" t="s">
        <v>5754</v>
      </c>
      <c r="D139" s="53" t="s">
        <v>426</v>
      </c>
      <c r="E139" s="59"/>
      <c r="F139" s="67" t="s">
        <v>24</v>
      </c>
      <c r="G139" s="67" t="s">
        <v>35</v>
      </c>
      <c r="H139" s="67" t="s">
        <v>5751</v>
      </c>
      <c r="I139" s="67" t="s">
        <v>1429</v>
      </c>
      <c r="J139" s="94" t="s">
        <v>5755</v>
      </c>
      <c r="K139" s="95" t="n">
        <v>41929</v>
      </c>
      <c r="L139" s="95" t="n">
        <v>43755</v>
      </c>
      <c r="M139" s="96"/>
      <c r="N139" s="67" t="s">
        <v>5460</v>
      </c>
      <c r="O139" s="97"/>
      <c r="P139" s="67" t="s">
        <v>221</v>
      </c>
      <c r="Q139" s="67"/>
      <c r="R139" s="53" t="n">
        <f aca="false">YEAR(K139)</f>
        <v>2014</v>
      </c>
      <c r="S139" s="54" t="n">
        <f aca="false">IF($F139="CO",SUMIFS($M:$M,$A:$A,$A139)/COUNTIFS($A:$A,$A139,$F:$F,"CO"),0)</f>
        <v>0</v>
      </c>
    </row>
    <row r="140" customFormat="false" ht="178.5" hidden="false" customHeight="false" outlineLevel="0" collapsed="false">
      <c r="A140" s="589" t="s">
        <v>5756</v>
      </c>
      <c r="B140" s="618" t="n">
        <v>42047</v>
      </c>
      <c r="C140" s="619" t="s">
        <v>5757</v>
      </c>
      <c r="D140" s="620" t="s">
        <v>4858</v>
      </c>
      <c r="E140" s="621"/>
      <c r="F140" s="589" t="s">
        <v>24</v>
      </c>
      <c r="G140" s="589" t="s">
        <v>391</v>
      </c>
      <c r="H140" s="590" t="s">
        <v>5758</v>
      </c>
      <c r="I140" s="589" t="s">
        <v>3512</v>
      </c>
      <c r="J140" s="594" t="s">
        <v>5759</v>
      </c>
      <c r="K140" s="618" t="n">
        <v>42096</v>
      </c>
      <c r="L140" s="618" t="n">
        <v>43923</v>
      </c>
      <c r="M140" s="595"/>
      <c r="N140" s="620"/>
      <c r="O140" s="621"/>
      <c r="P140" s="589" t="s">
        <v>69</v>
      </c>
      <c r="Q140" s="59"/>
      <c r="R140" s="53" t="n">
        <v>2015</v>
      </c>
      <c r="S140" s="54" t="n">
        <v>0</v>
      </c>
    </row>
    <row r="141" customFormat="false" ht="51" hidden="false" customHeight="false" outlineLevel="0" collapsed="false">
      <c r="A141" s="67" t="s">
        <v>5760</v>
      </c>
      <c r="B141" s="95" t="n">
        <v>42104</v>
      </c>
      <c r="C141" s="94" t="s">
        <v>5761</v>
      </c>
      <c r="D141" s="53" t="s">
        <v>5762</v>
      </c>
      <c r="E141" s="59"/>
      <c r="F141" s="67" t="s">
        <v>24</v>
      </c>
      <c r="G141" s="67" t="s">
        <v>35</v>
      </c>
      <c r="H141" s="67" t="s">
        <v>5763</v>
      </c>
      <c r="I141" s="67" t="s">
        <v>27</v>
      </c>
      <c r="J141" s="94" t="s">
        <v>5764</v>
      </c>
      <c r="K141" s="95" t="n">
        <v>42118</v>
      </c>
      <c r="L141" s="95" t="n">
        <v>43945</v>
      </c>
      <c r="M141" s="96"/>
      <c r="N141" s="67" t="s">
        <v>47</v>
      </c>
      <c r="O141" s="97"/>
      <c r="P141" s="67" t="s">
        <v>221</v>
      </c>
      <c r="Q141" s="399"/>
      <c r="R141" s="252" t="n">
        <v>2015</v>
      </c>
      <c r="S141" s="54" t="n">
        <v>0</v>
      </c>
    </row>
    <row r="142" customFormat="false" ht="102" hidden="false" customHeight="false" outlineLevel="0" collapsed="false">
      <c r="A142" s="67" t="s">
        <v>5765</v>
      </c>
      <c r="B142" s="95" t="n">
        <v>42046</v>
      </c>
      <c r="C142" s="94" t="s">
        <v>5766</v>
      </c>
      <c r="D142" s="84" t="s">
        <v>4882</v>
      </c>
      <c r="E142" s="59"/>
      <c r="F142" s="67" t="s">
        <v>24</v>
      </c>
      <c r="G142" s="67" t="s">
        <v>35</v>
      </c>
      <c r="H142" s="67" t="s">
        <v>964</v>
      </c>
      <c r="I142" s="67" t="s">
        <v>27</v>
      </c>
      <c r="J142" s="94" t="s">
        <v>5767</v>
      </c>
      <c r="K142" s="95" t="n">
        <v>42117</v>
      </c>
      <c r="L142" s="95" t="n">
        <v>43944</v>
      </c>
      <c r="M142" s="96"/>
      <c r="N142" s="67" t="s">
        <v>47</v>
      </c>
      <c r="O142" s="97"/>
      <c r="P142" s="67" t="s">
        <v>221</v>
      </c>
      <c r="Q142" s="67"/>
      <c r="R142" s="53" t="n">
        <v>2015</v>
      </c>
      <c r="S142" s="54" t="n">
        <v>0</v>
      </c>
    </row>
    <row r="143" customFormat="false" ht="153" hidden="false" customHeight="false" outlineLevel="0" collapsed="false">
      <c r="A143" s="67" t="s">
        <v>5768</v>
      </c>
      <c r="B143" s="95" t="n">
        <v>41709</v>
      </c>
      <c r="C143" s="94" t="s">
        <v>5769</v>
      </c>
      <c r="D143" s="53" t="s">
        <v>5770</v>
      </c>
      <c r="E143" s="59"/>
      <c r="F143" s="399" t="s">
        <v>24</v>
      </c>
      <c r="G143" s="399" t="s">
        <v>51</v>
      </c>
      <c r="H143" s="445" t="s">
        <v>5287</v>
      </c>
      <c r="I143" s="399" t="s">
        <v>5771</v>
      </c>
      <c r="J143" s="259" t="s">
        <v>5772</v>
      </c>
      <c r="K143" s="95" t="n">
        <v>41858</v>
      </c>
      <c r="L143" s="95" t="n">
        <v>43684</v>
      </c>
      <c r="M143" s="96"/>
      <c r="N143" s="67" t="s">
        <v>5773</v>
      </c>
      <c r="O143" s="97"/>
      <c r="P143" s="67" t="s">
        <v>221</v>
      </c>
      <c r="Q143" s="67"/>
      <c r="R143" s="53" t="n">
        <v>2014</v>
      </c>
      <c r="S143" s="54" t="n">
        <v>0</v>
      </c>
    </row>
    <row r="144" customFormat="false" ht="102" hidden="false" customHeight="false" outlineLevel="0" collapsed="false">
      <c r="A144" s="67" t="s">
        <v>5774</v>
      </c>
      <c r="B144" s="95" t="n">
        <v>42146</v>
      </c>
      <c r="C144" s="94" t="s">
        <v>5775</v>
      </c>
      <c r="D144" s="56" t="s">
        <v>5776</v>
      </c>
      <c r="E144" s="59"/>
      <c r="F144" s="67" t="s">
        <v>24</v>
      </c>
      <c r="G144" s="67" t="s">
        <v>35</v>
      </c>
      <c r="H144" s="67" t="s">
        <v>5763</v>
      </c>
      <c r="I144" s="67" t="s">
        <v>27</v>
      </c>
      <c r="J144" s="94" t="s">
        <v>5777</v>
      </c>
      <c r="K144" s="95" t="n">
        <v>42157</v>
      </c>
      <c r="L144" s="95" t="n">
        <v>43984</v>
      </c>
      <c r="M144" s="96"/>
      <c r="N144" s="67" t="s">
        <v>47</v>
      </c>
      <c r="O144" s="97"/>
      <c r="P144" s="67" t="s">
        <v>221</v>
      </c>
      <c r="Q144" s="67"/>
      <c r="R144" s="53" t="n">
        <v>2015</v>
      </c>
      <c r="S144" s="54" t="n">
        <v>0</v>
      </c>
    </row>
    <row r="145" customFormat="false" ht="51" hidden="false" customHeight="false" outlineLevel="0" collapsed="false">
      <c r="A145" s="67" t="s">
        <v>5778</v>
      </c>
      <c r="B145" s="95" t="n">
        <v>41898</v>
      </c>
      <c r="C145" s="94" t="s">
        <v>5779</v>
      </c>
      <c r="D145" s="84" t="s">
        <v>5780</v>
      </c>
      <c r="E145" s="53"/>
      <c r="F145" s="67" t="s">
        <v>24</v>
      </c>
      <c r="G145" s="67" t="s">
        <v>51</v>
      </c>
      <c r="H145" s="67" t="s">
        <v>5781</v>
      </c>
      <c r="I145" s="95" t="s">
        <v>996</v>
      </c>
      <c r="J145" s="94" t="s">
        <v>5782</v>
      </c>
      <c r="K145" s="95" t="n">
        <v>42129</v>
      </c>
      <c r="L145" s="95" t="n">
        <v>43956</v>
      </c>
      <c r="M145" s="96"/>
      <c r="N145" s="67" t="s">
        <v>5783</v>
      </c>
      <c r="O145" s="97"/>
      <c r="P145" s="67" t="s">
        <v>221</v>
      </c>
      <c r="Q145" s="67"/>
      <c r="R145" s="53" t="n">
        <v>2015</v>
      </c>
      <c r="S145" s="54" t="n">
        <v>0</v>
      </c>
    </row>
    <row r="146" customFormat="false" ht="63.75" hidden="false" customHeight="false" outlineLevel="0" collapsed="false">
      <c r="A146" s="67" t="s">
        <v>5784</v>
      </c>
      <c r="B146" s="64" t="n">
        <v>42104</v>
      </c>
      <c r="C146" s="98" t="s">
        <v>5785</v>
      </c>
      <c r="D146" s="53"/>
      <c r="E146" s="53"/>
      <c r="F146" s="67" t="s">
        <v>24</v>
      </c>
      <c r="G146" s="84" t="s">
        <v>363</v>
      </c>
      <c r="H146" s="95" t="s">
        <v>833</v>
      </c>
      <c r="I146" s="67" t="s">
        <v>188</v>
      </c>
      <c r="J146" s="79" t="s">
        <v>4625</v>
      </c>
      <c r="K146" s="64" t="n">
        <v>42156</v>
      </c>
      <c r="L146" s="64" t="n">
        <v>43983</v>
      </c>
      <c r="M146" s="65"/>
      <c r="N146" s="67" t="s">
        <v>833</v>
      </c>
      <c r="O146" s="53"/>
      <c r="P146" s="81" t="s">
        <v>150</v>
      </c>
      <c r="Q146" s="67" t="s">
        <v>1231</v>
      </c>
      <c r="R146" s="53" t="n">
        <f aca="false">YEAR(K146)</f>
        <v>2015</v>
      </c>
      <c r="S146" s="54" t="n">
        <f aca="false">IF($F146="CO",SUMIFS($M:$M,$A:$A,$A146)/COUNTIFS($A:$A,$A146,$F:$F,"CO"),0)</f>
        <v>0</v>
      </c>
    </row>
    <row r="147" customFormat="false" ht="102" hidden="false" customHeight="false" outlineLevel="0" collapsed="false">
      <c r="A147" s="67" t="s">
        <v>5786</v>
      </c>
      <c r="B147" s="95" t="n">
        <v>41354</v>
      </c>
      <c r="C147" s="94" t="s">
        <v>5787</v>
      </c>
      <c r="D147" s="53" t="s">
        <v>4956</v>
      </c>
      <c r="E147" s="59"/>
      <c r="F147" s="67" t="s">
        <v>24</v>
      </c>
      <c r="G147" s="67" t="s">
        <v>35</v>
      </c>
      <c r="H147" s="67" t="s">
        <v>441</v>
      </c>
      <c r="I147" s="67" t="s">
        <v>27</v>
      </c>
      <c r="J147" s="94" t="s">
        <v>5788</v>
      </c>
      <c r="K147" s="95" t="n">
        <v>41835</v>
      </c>
      <c r="L147" s="95" t="n">
        <v>43661</v>
      </c>
      <c r="M147" s="96"/>
      <c r="N147" s="67" t="s">
        <v>47</v>
      </c>
      <c r="O147" s="97"/>
      <c r="P147" s="67" t="s">
        <v>221</v>
      </c>
      <c r="Q147" s="67"/>
      <c r="R147" s="53" t="n">
        <v>2014</v>
      </c>
      <c r="S147" s="54" t="n">
        <v>0</v>
      </c>
    </row>
    <row r="148" customFormat="false" ht="153" hidden="false" customHeight="false" outlineLevel="0" collapsed="false">
      <c r="A148" s="67" t="s">
        <v>5789</v>
      </c>
      <c r="B148" s="95" t="n">
        <v>41773</v>
      </c>
      <c r="C148" s="94" t="s">
        <v>5790</v>
      </c>
      <c r="D148" s="53" t="s">
        <v>5791</v>
      </c>
      <c r="E148" s="59"/>
      <c r="F148" s="67" t="s">
        <v>24</v>
      </c>
      <c r="G148" s="67" t="s">
        <v>101</v>
      </c>
      <c r="H148" s="67" t="s">
        <v>5792</v>
      </c>
      <c r="I148" s="95" t="s">
        <v>996</v>
      </c>
      <c r="J148" s="94" t="s">
        <v>5793</v>
      </c>
      <c r="K148" s="95" t="n">
        <v>42068</v>
      </c>
      <c r="L148" s="95" t="n">
        <v>43895</v>
      </c>
      <c r="M148" s="96"/>
      <c r="N148" s="67" t="s">
        <v>5794</v>
      </c>
      <c r="O148" s="97"/>
      <c r="P148" s="67" t="s">
        <v>221</v>
      </c>
      <c r="Q148" s="67"/>
      <c r="R148" s="53" t="n">
        <v>2015</v>
      </c>
      <c r="S148" s="54" t="n">
        <v>0</v>
      </c>
    </row>
    <row r="149" customFormat="false" ht="178.5" hidden="false" customHeight="false" outlineLevel="0" collapsed="false">
      <c r="A149" s="67" t="s">
        <v>5795</v>
      </c>
      <c r="B149" s="95" t="n">
        <v>41894</v>
      </c>
      <c r="C149" s="94" t="s">
        <v>5796</v>
      </c>
      <c r="D149" s="53" t="s">
        <v>2306</v>
      </c>
      <c r="E149" s="59"/>
      <c r="F149" s="67" t="s">
        <v>24</v>
      </c>
      <c r="G149" s="67" t="s">
        <v>363</v>
      </c>
      <c r="H149" s="67" t="s">
        <v>513</v>
      </c>
      <c r="I149" s="95" t="s">
        <v>996</v>
      </c>
      <c r="J149" s="94" t="s">
        <v>4893</v>
      </c>
      <c r="K149" s="95" t="n">
        <v>42100</v>
      </c>
      <c r="L149" s="95" t="n">
        <v>43927</v>
      </c>
      <c r="M149" s="96"/>
      <c r="N149" s="67" t="s">
        <v>5797</v>
      </c>
      <c r="O149" s="97"/>
      <c r="P149" s="67" t="s">
        <v>221</v>
      </c>
      <c r="Q149" s="67"/>
      <c r="R149" s="53" t="n">
        <f aca="false">YEAR(K149)</f>
        <v>2015</v>
      </c>
      <c r="S149" s="54" t="n">
        <f aca="false">IF($F149="CO",SUMIFS($M:$M,$A:$A,$A149)/COUNTIFS($A:$A,$A149,$F:$F,"CO"),0)</f>
        <v>0</v>
      </c>
    </row>
    <row r="150" customFormat="false" ht="229.5" hidden="false" customHeight="false" outlineLevel="0" collapsed="false">
      <c r="A150" s="622" t="s">
        <v>5798</v>
      </c>
      <c r="B150" s="95" t="n">
        <v>41872</v>
      </c>
      <c r="C150" s="94" t="s">
        <v>4988</v>
      </c>
      <c r="D150" s="53" t="s">
        <v>4451</v>
      </c>
      <c r="E150" s="59"/>
      <c r="F150" s="67" t="s">
        <v>24</v>
      </c>
      <c r="G150" s="67" t="s">
        <v>101</v>
      </c>
      <c r="H150" s="67" t="s">
        <v>5799</v>
      </c>
      <c r="I150" s="95" t="s">
        <v>996</v>
      </c>
      <c r="J150" s="94" t="s">
        <v>5800</v>
      </c>
      <c r="K150" s="95" t="n">
        <v>41929</v>
      </c>
      <c r="L150" s="95" t="n">
        <v>43755</v>
      </c>
      <c r="M150" s="96"/>
      <c r="N150" s="67" t="s">
        <v>5801</v>
      </c>
      <c r="O150" s="97"/>
      <c r="P150" s="67" t="s">
        <v>69</v>
      </c>
      <c r="Q150" s="67"/>
      <c r="R150" s="53" t="n">
        <v>2014</v>
      </c>
      <c r="S150" s="449" t="n">
        <v>0</v>
      </c>
    </row>
    <row r="151" customFormat="false" ht="102" hidden="false" customHeight="false" outlineLevel="0" collapsed="false">
      <c r="A151" s="622" t="s">
        <v>5802</v>
      </c>
      <c r="B151" s="95" t="n">
        <v>42118</v>
      </c>
      <c r="C151" s="94" t="s">
        <v>5803</v>
      </c>
      <c r="D151" s="53"/>
      <c r="E151" s="59"/>
      <c r="F151" s="67" t="s">
        <v>24</v>
      </c>
      <c r="G151" s="67" t="s">
        <v>35</v>
      </c>
      <c r="H151" s="67" t="s">
        <v>5391</v>
      </c>
      <c r="I151" s="95" t="s">
        <v>27</v>
      </c>
      <c r="J151" s="94" t="s">
        <v>5804</v>
      </c>
      <c r="K151" s="95" t="n">
        <v>42166</v>
      </c>
      <c r="L151" s="95" t="n">
        <v>43993</v>
      </c>
      <c r="M151" s="96"/>
      <c r="N151" s="67" t="s">
        <v>47</v>
      </c>
      <c r="O151" s="97"/>
      <c r="P151" s="67" t="s">
        <v>221</v>
      </c>
      <c r="Q151" s="67"/>
      <c r="R151" s="53" t="n">
        <v>2015</v>
      </c>
      <c r="S151" s="449" t="n">
        <v>0</v>
      </c>
    </row>
    <row r="152" customFormat="false" ht="102" hidden="false" customHeight="false" outlineLevel="0" collapsed="false">
      <c r="A152" s="492" t="s">
        <v>5805</v>
      </c>
      <c r="B152" s="598" t="n">
        <v>41848</v>
      </c>
      <c r="C152" s="487" t="s">
        <v>5806</v>
      </c>
      <c r="D152" s="177"/>
      <c r="E152" s="176"/>
      <c r="F152" s="492" t="s">
        <v>24</v>
      </c>
      <c r="G152" s="477" t="s">
        <v>363</v>
      </c>
      <c r="H152" s="492" t="s">
        <v>833</v>
      </c>
      <c r="I152" s="492" t="s">
        <v>188</v>
      </c>
      <c r="J152" s="487" t="s">
        <v>148</v>
      </c>
      <c r="K152" s="598" t="n">
        <v>41886</v>
      </c>
      <c r="L152" s="598" t="n">
        <v>43712</v>
      </c>
      <c r="M152" s="505"/>
      <c r="N152" s="492" t="s">
        <v>5807</v>
      </c>
      <c r="O152" s="506"/>
      <c r="P152" s="492" t="s">
        <v>150</v>
      </c>
      <c r="Q152" s="492" t="s">
        <v>2880</v>
      </c>
      <c r="R152" s="177" t="n">
        <f aca="false">YEAR(K152)</f>
        <v>2014</v>
      </c>
      <c r="S152" s="178" t="n">
        <f aca="false">IF($F152="CO",SUMIFS($M:$M,$A:$A,$A152)/COUNTIFS($A:$A,$A152,$F:$F,"CO"),0)</f>
        <v>0</v>
      </c>
    </row>
    <row r="153" customFormat="false" ht="38.25" hidden="false" customHeight="false" outlineLevel="0" collapsed="false">
      <c r="A153" s="492" t="s">
        <v>5808</v>
      </c>
      <c r="B153" s="598" t="n">
        <v>41437</v>
      </c>
      <c r="C153" s="487" t="s">
        <v>5809</v>
      </c>
      <c r="D153" s="177"/>
      <c r="E153" s="176"/>
      <c r="F153" s="492" t="s">
        <v>24</v>
      </c>
      <c r="G153" s="492" t="s">
        <v>73</v>
      </c>
      <c r="H153" s="492" t="s">
        <v>5810</v>
      </c>
      <c r="I153" s="492" t="s">
        <v>188</v>
      </c>
      <c r="J153" s="487" t="s">
        <v>5811</v>
      </c>
      <c r="K153" s="598" t="n">
        <v>41904</v>
      </c>
      <c r="L153" s="598" t="n">
        <v>43730</v>
      </c>
      <c r="M153" s="505"/>
      <c r="N153" s="492" t="s">
        <v>5812</v>
      </c>
      <c r="O153" s="506"/>
      <c r="P153" s="492" t="s">
        <v>150</v>
      </c>
      <c r="Q153" s="492" t="s">
        <v>2319</v>
      </c>
      <c r="R153" s="177" t="n">
        <f aca="false">YEAR(K153)</f>
        <v>2014</v>
      </c>
      <c r="S153" s="178" t="n">
        <f aca="false">IF($F153="CO",SUMIFS($M:$M,$A:$A,$A153)/COUNTIFS($A:$A,$A153,$F:$F,"CO"),0)</f>
        <v>0</v>
      </c>
    </row>
    <row r="154" customFormat="false" ht="140.25" hidden="false" customHeight="false" outlineLevel="0" collapsed="false">
      <c r="A154" s="492" t="s">
        <v>5813</v>
      </c>
      <c r="B154" s="598" t="n">
        <v>41950</v>
      </c>
      <c r="C154" s="487" t="s">
        <v>5814</v>
      </c>
      <c r="D154" s="177"/>
      <c r="E154" s="176"/>
      <c r="F154" s="492" t="s">
        <v>24</v>
      </c>
      <c r="G154" s="492" t="s">
        <v>363</v>
      </c>
      <c r="H154" s="492" t="s">
        <v>5182</v>
      </c>
      <c r="I154" s="598" t="s">
        <v>188</v>
      </c>
      <c r="J154" s="487" t="s">
        <v>5815</v>
      </c>
      <c r="K154" s="598" t="n">
        <v>42025</v>
      </c>
      <c r="L154" s="598" t="n">
        <v>43851</v>
      </c>
      <c r="M154" s="505"/>
      <c r="N154" s="492" t="s">
        <v>5816</v>
      </c>
      <c r="O154" s="506"/>
      <c r="P154" s="492" t="s">
        <v>150</v>
      </c>
      <c r="Q154" s="492" t="s">
        <v>2319</v>
      </c>
      <c r="R154" s="177" t="n">
        <f aca="false">YEAR(K154)</f>
        <v>2015</v>
      </c>
      <c r="S154" s="178" t="n">
        <f aca="false">IF($F154="CO",SUMIFS($M:$M,$A:$A,$A154)/COUNTIFS($A:$A,$A154,$F:$F,"CO"),0)</f>
        <v>0</v>
      </c>
    </row>
    <row r="155" customFormat="false" ht="89.25" hidden="false" customHeight="false" outlineLevel="0" collapsed="false">
      <c r="A155" s="67" t="s">
        <v>5817</v>
      </c>
      <c r="B155" s="95" t="n">
        <v>41936</v>
      </c>
      <c r="C155" s="94" t="s">
        <v>5818</v>
      </c>
      <c r="D155" s="53" t="s">
        <v>5819</v>
      </c>
      <c r="E155" s="59"/>
      <c r="F155" s="67" t="s">
        <v>24</v>
      </c>
      <c r="G155" s="67" t="s">
        <v>35</v>
      </c>
      <c r="H155" s="67" t="s">
        <v>229</v>
      </c>
      <c r="I155" s="95" t="s">
        <v>27</v>
      </c>
      <c r="J155" s="94" t="s">
        <v>128</v>
      </c>
      <c r="K155" s="95" t="n">
        <v>41948</v>
      </c>
      <c r="L155" s="95" t="n">
        <v>43774</v>
      </c>
      <c r="M155" s="96"/>
      <c r="N155" s="67" t="s">
        <v>47</v>
      </c>
      <c r="O155" s="97"/>
      <c r="P155" s="67" t="s">
        <v>40</v>
      </c>
      <c r="Q155" s="67"/>
      <c r="R155" s="53" t="n">
        <v>2014</v>
      </c>
      <c r="S155" s="54" t="n">
        <v>0</v>
      </c>
    </row>
    <row r="156" customFormat="false" ht="102" hidden="false" customHeight="false" outlineLevel="0" collapsed="false">
      <c r="A156" s="67" t="s">
        <v>5820</v>
      </c>
      <c r="B156" s="95" t="n">
        <v>41887</v>
      </c>
      <c r="C156" s="94" t="s">
        <v>5821</v>
      </c>
      <c r="D156" s="53" t="s">
        <v>5822</v>
      </c>
      <c r="E156" s="59"/>
      <c r="F156" s="67" t="s">
        <v>24</v>
      </c>
      <c r="G156" s="67" t="s">
        <v>59</v>
      </c>
      <c r="H156" s="67" t="s">
        <v>685</v>
      </c>
      <c r="I156" s="95" t="s">
        <v>27</v>
      </c>
      <c r="J156" s="94" t="s">
        <v>230</v>
      </c>
      <c r="K156" s="95" t="n">
        <v>41915</v>
      </c>
      <c r="L156" s="95" t="n">
        <v>43741</v>
      </c>
      <c r="M156" s="96"/>
      <c r="N156" s="67" t="s">
        <v>47</v>
      </c>
      <c r="O156" s="97"/>
      <c r="P156" s="67" t="s">
        <v>30</v>
      </c>
      <c r="Q156" s="67"/>
      <c r="R156" s="53" t="n">
        <v>2014</v>
      </c>
      <c r="S156" s="54" t="n">
        <v>0</v>
      </c>
    </row>
    <row r="157" customFormat="false" ht="38.25" hidden="false" customHeight="false" outlineLevel="0" collapsed="false">
      <c r="A157" s="67" t="s">
        <v>5823</v>
      </c>
      <c r="B157" s="91" t="n">
        <v>40890</v>
      </c>
      <c r="C157" s="218" t="s">
        <v>5824</v>
      </c>
      <c r="D157" s="53" t="s">
        <v>5825</v>
      </c>
      <c r="E157" s="63"/>
      <c r="F157" s="91" t="s">
        <v>24</v>
      </c>
      <c r="G157" s="84" t="s">
        <v>35</v>
      </c>
      <c r="H157" s="91" t="s">
        <v>229</v>
      </c>
      <c r="I157" s="91" t="s">
        <v>27</v>
      </c>
      <c r="J157" s="94" t="s">
        <v>5826</v>
      </c>
      <c r="K157" s="95" t="n">
        <v>40911</v>
      </c>
      <c r="L157" s="95" t="n">
        <v>42738</v>
      </c>
      <c r="M157" s="217"/>
      <c r="N157" s="81" t="s">
        <v>47</v>
      </c>
      <c r="O157" s="67"/>
      <c r="P157" s="67" t="s">
        <v>97</v>
      </c>
      <c r="Q157" s="67"/>
      <c r="R157" s="53" t="n">
        <v>2012</v>
      </c>
      <c r="S157" s="54" t="n">
        <v>0</v>
      </c>
    </row>
    <row r="158" customFormat="false" ht="25.5" hidden="false" customHeight="false" outlineLevel="0" collapsed="false">
      <c r="A158" s="67" t="s">
        <v>5827</v>
      </c>
      <c r="B158" s="91" t="n">
        <v>40162</v>
      </c>
      <c r="C158" s="218" t="s">
        <v>5828</v>
      </c>
      <c r="D158" s="53" t="s">
        <v>5829</v>
      </c>
      <c r="E158" s="59"/>
      <c r="F158" s="81" t="s">
        <v>24</v>
      </c>
      <c r="G158" s="81" t="s">
        <v>35</v>
      </c>
      <c r="H158" s="81" t="s">
        <v>229</v>
      </c>
      <c r="I158" s="81" t="s">
        <v>27</v>
      </c>
      <c r="J158" s="94" t="s">
        <v>5830</v>
      </c>
      <c r="K158" s="91" t="n">
        <v>40184</v>
      </c>
      <c r="L158" s="91" t="n">
        <v>42010</v>
      </c>
      <c r="M158" s="96"/>
      <c r="N158" s="67" t="s">
        <v>47</v>
      </c>
      <c r="O158" s="67"/>
      <c r="P158" s="67" t="s">
        <v>97</v>
      </c>
      <c r="Q158" s="67"/>
      <c r="R158" s="53" t="n">
        <v>2010</v>
      </c>
      <c r="S158" s="54" t="n">
        <v>0</v>
      </c>
    </row>
    <row r="159" customFormat="false" ht="89.25" hidden="false" customHeight="false" outlineLevel="0" collapsed="false">
      <c r="A159" s="67" t="s">
        <v>5831</v>
      </c>
      <c r="B159" s="64" t="n">
        <v>42202</v>
      </c>
      <c r="C159" s="98" t="s">
        <v>5832</v>
      </c>
      <c r="D159" s="53" t="s">
        <v>5833</v>
      </c>
      <c r="E159" s="53"/>
      <c r="F159" s="67" t="s">
        <v>24</v>
      </c>
      <c r="G159" s="81" t="s">
        <v>73</v>
      </c>
      <c r="H159" s="95" t="s">
        <v>384</v>
      </c>
      <c r="I159" s="67" t="s">
        <v>27</v>
      </c>
      <c r="J159" s="79" t="s">
        <v>133</v>
      </c>
      <c r="K159" s="64" t="n">
        <v>42179</v>
      </c>
      <c r="L159" s="64" t="n">
        <v>44006</v>
      </c>
      <c r="M159" s="65"/>
      <c r="N159" s="67" t="s">
        <v>47</v>
      </c>
      <c r="O159" s="53"/>
      <c r="P159" s="81" t="s">
        <v>97</v>
      </c>
      <c r="Q159" s="53"/>
      <c r="R159" s="53" t="n">
        <v>2015</v>
      </c>
      <c r="S159" s="54" t="n">
        <v>0</v>
      </c>
    </row>
    <row r="160" customFormat="false" ht="102" hidden="false" customHeight="false" outlineLevel="0" collapsed="false">
      <c r="A160" s="67" t="s">
        <v>5834</v>
      </c>
      <c r="B160" s="95" t="n">
        <v>41920</v>
      </c>
      <c r="C160" s="623" t="s">
        <v>5835</v>
      </c>
      <c r="D160" s="56" t="s">
        <v>5836</v>
      </c>
      <c r="E160" s="59"/>
      <c r="F160" s="67" t="s">
        <v>24</v>
      </c>
      <c r="G160" s="67" t="s">
        <v>35</v>
      </c>
      <c r="H160" s="95" t="s">
        <v>340</v>
      </c>
      <c r="I160" s="95" t="s">
        <v>27</v>
      </c>
      <c r="J160" s="94" t="s">
        <v>230</v>
      </c>
      <c r="K160" s="95" t="n">
        <v>41932</v>
      </c>
      <c r="L160" s="95" t="n">
        <v>43758</v>
      </c>
      <c r="M160" s="96"/>
      <c r="N160" s="67" t="s">
        <v>47</v>
      </c>
      <c r="O160" s="97"/>
      <c r="P160" s="67" t="s">
        <v>40</v>
      </c>
      <c r="Q160" s="67"/>
      <c r="R160" s="53" t="n">
        <v>2014</v>
      </c>
      <c r="S160" s="54" t="n">
        <v>0</v>
      </c>
    </row>
    <row r="161" customFormat="false" ht="89.25" hidden="false" customHeight="false" outlineLevel="0" collapsed="false">
      <c r="A161" s="67" t="s">
        <v>5837</v>
      </c>
      <c r="B161" s="95" t="n">
        <v>42095</v>
      </c>
      <c r="C161" s="94" t="s">
        <v>5838</v>
      </c>
      <c r="D161" s="53" t="s">
        <v>5839</v>
      </c>
      <c r="E161" s="59"/>
      <c r="F161" s="67" t="s">
        <v>24</v>
      </c>
      <c r="G161" s="67" t="s">
        <v>59</v>
      </c>
      <c r="H161" s="95" t="s">
        <v>114</v>
      </c>
      <c r="I161" s="67" t="s">
        <v>27</v>
      </c>
      <c r="J161" s="94" t="s">
        <v>133</v>
      </c>
      <c r="K161" s="95" t="n">
        <v>42110</v>
      </c>
      <c r="L161" s="95" t="n">
        <v>43937</v>
      </c>
      <c r="M161" s="96"/>
      <c r="N161" s="67" t="s">
        <v>47</v>
      </c>
      <c r="O161" s="97"/>
      <c r="P161" s="67" t="s">
        <v>30</v>
      </c>
      <c r="Q161" s="67"/>
      <c r="R161" s="53" t="n">
        <v>2015</v>
      </c>
      <c r="S161" s="54" t="n">
        <v>0</v>
      </c>
    </row>
    <row r="162" customFormat="false" ht="25.5" hidden="false" customHeight="false" outlineLevel="0" collapsed="false">
      <c r="A162" s="56" t="s">
        <v>5840</v>
      </c>
      <c r="B162" s="64" t="n">
        <v>43791</v>
      </c>
      <c r="C162" s="86" t="s">
        <v>5841</v>
      </c>
      <c r="D162" s="69" t="s">
        <v>5842</v>
      </c>
      <c r="E162" s="59"/>
      <c r="F162" s="69" t="s">
        <v>24</v>
      </c>
      <c r="G162" s="69" t="s">
        <v>363</v>
      </c>
      <c r="H162" s="67" t="s">
        <v>1841</v>
      </c>
      <c r="I162" s="67" t="s">
        <v>5843</v>
      </c>
      <c r="J162" s="69" t="s">
        <v>5843</v>
      </c>
      <c r="K162" s="64" t="n">
        <v>43550</v>
      </c>
      <c r="L162" s="64" t="n">
        <v>43916</v>
      </c>
      <c r="M162" s="65"/>
      <c r="N162" s="69" t="s">
        <v>1841</v>
      </c>
      <c r="O162" s="59"/>
      <c r="P162" s="69" t="s">
        <v>40</v>
      </c>
      <c r="Q162" s="59"/>
      <c r="R162" s="59"/>
      <c r="S162" s="59"/>
    </row>
    <row r="163" customFormat="false" ht="76.5" hidden="false" customHeight="false" outlineLevel="0" collapsed="false">
      <c r="A163" s="56" t="s">
        <v>5844</v>
      </c>
      <c r="B163" s="64" t="n">
        <v>43852</v>
      </c>
      <c r="C163" s="98" t="s">
        <v>5845</v>
      </c>
      <c r="D163" s="66" t="s">
        <v>3786</v>
      </c>
      <c r="E163" s="59"/>
      <c r="F163" s="66" t="s">
        <v>24</v>
      </c>
      <c r="G163" s="66" t="s">
        <v>363</v>
      </c>
      <c r="H163" s="81" t="s">
        <v>513</v>
      </c>
      <c r="I163" s="81" t="s">
        <v>5846</v>
      </c>
      <c r="J163" s="121" t="s">
        <v>5847</v>
      </c>
      <c r="K163" s="64" t="n">
        <v>43895</v>
      </c>
      <c r="L163" s="64" t="n">
        <v>43937</v>
      </c>
      <c r="M163" s="65"/>
      <c r="N163" s="69" t="s">
        <v>513</v>
      </c>
      <c r="O163" s="59"/>
      <c r="P163" s="66" t="s">
        <v>69</v>
      </c>
      <c r="Q163" s="59"/>
      <c r="R163" s="59"/>
      <c r="S163" s="59"/>
    </row>
    <row r="164" customFormat="false" ht="114.75" hidden="false" customHeight="false" outlineLevel="0" collapsed="false">
      <c r="A164" s="67" t="s">
        <v>4647</v>
      </c>
      <c r="B164" s="203" t="n">
        <v>38512</v>
      </c>
      <c r="C164" s="79" t="s">
        <v>4648</v>
      </c>
      <c r="D164" s="95"/>
      <c r="E164" s="69"/>
      <c r="F164" s="69" t="s">
        <v>24</v>
      </c>
      <c r="G164" s="69" t="s">
        <v>44</v>
      </c>
      <c r="H164" s="69" t="s">
        <v>4649</v>
      </c>
      <c r="I164" s="95" t="s">
        <v>188</v>
      </c>
      <c r="J164" s="94" t="s">
        <v>4650</v>
      </c>
      <c r="K164" s="95" t="n">
        <v>38625</v>
      </c>
      <c r="L164" s="95" t="s">
        <v>5848</v>
      </c>
      <c r="M164" s="97"/>
      <c r="N164" s="95" t="s">
        <v>833</v>
      </c>
      <c r="O164" s="69"/>
      <c r="P164" s="95" t="s">
        <v>150</v>
      </c>
      <c r="Q164" s="67" t="s">
        <v>2319</v>
      </c>
    </row>
    <row r="165" customFormat="false" ht="267.75" hidden="false" customHeight="false" outlineLevel="0" collapsed="false">
      <c r="A165" s="69" t="s">
        <v>5849</v>
      </c>
      <c r="B165" s="71" t="n">
        <v>43222</v>
      </c>
      <c r="C165" s="100" t="s">
        <v>5850</v>
      </c>
      <c r="D165" s="69" t="s">
        <v>2702</v>
      </c>
      <c r="E165" s="66"/>
      <c r="F165" s="66" t="s">
        <v>24</v>
      </c>
      <c r="G165" s="69" t="s">
        <v>1580</v>
      </c>
      <c r="H165" s="69" t="s">
        <v>1580</v>
      </c>
      <c r="I165" s="69" t="s">
        <v>37</v>
      </c>
      <c r="J165" s="151" t="s">
        <v>5851</v>
      </c>
      <c r="K165" s="624" t="n">
        <v>43227</v>
      </c>
      <c r="L165" s="71" t="n">
        <v>43958</v>
      </c>
      <c r="M165" s="140"/>
      <c r="N165" s="69" t="s">
        <v>2704</v>
      </c>
      <c r="O165" s="73"/>
      <c r="P165" s="69" t="s">
        <v>214</v>
      </c>
      <c r="Q165" s="73"/>
      <c r="R165" s="53"/>
      <c r="S165" s="54" t="n">
        <f aca="false">IF($F165="CO",SUMIFS($M:$M,$A:$A,$A165)/COUNTIFS($A:$A,$A165,$F:$F,"CO"),0)</f>
        <v>0</v>
      </c>
    </row>
    <row r="166" customFormat="false" ht="89.25" hidden="false" customHeight="false" outlineLevel="0" collapsed="false">
      <c r="A166" s="67" t="s">
        <v>5852</v>
      </c>
      <c r="B166" s="95" t="n">
        <v>42226</v>
      </c>
      <c r="C166" s="94" t="s">
        <v>5853</v>
      </c>
      <c r="D166" s="53" t="s">
        <v>5854</v>
      </c>
      <c r="E166" s="59"/>
      <c r="F166" s="67" t="s">
        <v>24</v>
      </c>
      <c r="G166" s="67" t="s">
        <v>248</v>
      </c>
      <c r="H166" s="67" t="s">
        <v>5855</v>
      </c>
      <c r="I166" s="67" t="s">
        <v>27</v>
      </c>
      <c r="J166" s="94" t="s">
        <v>128</v>
      </c>
      <c r="K166" s="95" t="n">
        <v>42229</v>
      </c>
      <c r="L166" s="95" t="n">
        <v>44056</v>
      </c>
      <c r="M166" s="96"/>
      <c r="N166" s="67" t="s">
        <v>47</v>
      </c>
      <c r="O166" s="97"/>
      <c r="P166" s="67" t="s">
        <v>40</v>
      </c>
      <c r="Q166" s="67"/>
      <c r="R166" s="53" t="n">
        <v>2015</v>
      </c>
      <c r="S166" s="54" t="n">
        <v>0</v>
      </c>
    </row>
    <row r="167" customFormat="false" ht="102" hidden="false" customHeight="false" outlineLevel="0" collapsed="false">
      <c r="A167" s="67" t="s">
        <v>5856</v>
      </c>
      <c r="B167" s="95" t="n">
        <v>42208</v>
      </c>
      <c r="C167" s="94" t="s">
        <v>5857</v>
      </c>
      <c r="D167" s="53" t="s">
        <v>5858</v>
      </c>
      <c r="E167" s="59"/>
      <c r="F167" s="67" t="s">
        <v>24</v>
      </c>
      <c r="G167" s="67" t="s">
        <v>44</v>
      </c>
      <c r="H167" s="81" t="s">
        <v>45</v>
      </c>
      <c r="I167" s="67" t="s">
        <v>27</v>
      </c>
      <c r="J167" s="94" t="s">
        <v>230</v>
      </c>
      <c r="K167" s="95" t="n">
        <v>42220</v>
      </c>
      <c r="L167" s="95" t="n">
        <v>44047</v>
      </c>
      <c r="M167" s="96"/>
      <c r="N167" s="67" t="s">
        <v>47</v>
      </c>
      <c r="O167" s="97"/>
      <c r="P167" s="67" t="s">
        <v>30</v>
      </c>
      <c r="Q167" s="67"/>
      <c r="R167" s="53" t="n">
        <v>2015</v>
      </c>
      <c r="S167" s="54" t="n">
        <v>0</v>
      </c>
    </row>
    <row r="168" customFormat="false" ht="89.25" hidden="false" customHeight="false" outlineLevel="0" collapsed="false">
      <c r="A168" s="67" t="s">
        <v>5859</v>
      </c>
      <c r="B168" s="95" t="n">
        <v>42241</v>
      </c>
      <c r="C168" s="94" t="s">
        <v>5860</v>
      </c>
      <c r="D168" s="53" t="s">
        <v>5861</v>
      </c>
      <c r="E168" s="59"/>
      <c r="F168" s="67" t="s">
        <v>24</v>
      </c>
      <c r="G168" s="67" t="s">
        <v>44</v>
      </c>
      <c r="H168" s="81" t="s">
        <v>45</v>
      </c>
      <c r="I168" s="67" t="s">
        <v>27</v>
      </c>
      <c r="J168" s="94" t="s">
        <v>128</v>
      </c>
      <c r="K168" s="95" t="n">
        <v>42261</v>
      </c>
      <c r="L168" s="95" t="n">
        <v>44088</v>
      </c>
      <c r="M168" s="96"/>
      <c r="N168" s="67" t="s">
        <v>47</v>
      </c>
      <c r="O168" s="97"/>
      <c r="P168" s="67" t="s">
        <v>30</v>
      </c>
      <c r="Q168" s="67"/>
      <c r="R168" s="53" t="n">
        <v>2015</v>
      </c>
      <c r="S168" s="54" t="n">
        <v>0</v>
      </c>
    </row>
    <row r="169" customFormat="false" ht="102" hidden="false" customHeight="false" outlineLevel="0" collapsed="false">
      <c r="A169" s="67" t="s">
        <v>5862</v>
      </c>
      <c r="B169" s="95" t="n">
        <v>42074</v>
      </c>
      <c r="C169" s="94" t="s">
        <v>5863</v>
      </c>
      <c r="D169" s="53"/>
      <c r="E169" s="59"/>
      <c r="F169" s="67" t="s">
        <v>24</v>
      </c>
      <c r="G169" s="67" t="s">
        <v>51</v>
      </c>
      <c r="H169" s="67" t="s">
        <v>2198</v>
      </c>
      <c r="I169" s="67" t="s">
        <v>188</v>
      </c>
      <c r="J169" s="94" t="s">
        <v>148</v>
      </c>
      <c r="K169" s="95" t="n">
        <v>42221</v>
      </c>
      <c r="L169" s="95" t="n">
        <v>44048</v>
      </c>
      <c r="M169" s="96"/>
      <c r="N169" s="67" t="s">
        <v>5864</v>
      </c>
      <c r="O169" s="97"/>
      <c r="P169" s="67" t="s">
        <v>150</v>
      </c>
      <c r="Q169" s="67" t="s">
        <v>5865</v>
      </c>
      <c r="R169" s="53" t="n">
        <v>2015</v>
      </c>
      <c r="S169" s="54" t="n">
        <v>0</v>
      </c>
    </row>
    <row r="170" customFormat="false" ht="89.25" hidden="false" customHeight="false" outlineLevel="0" collapsed="false">
      <c r="A170" s="67" t="s">
        <v>5866</v>
      </c>
      <c r="B170" s="95" t="n">
        <v>42251</v>
      </c>
      <c r="C170" s="94" t="s">
        <v>5867</v>
      </c>
      <c r="D170" s="53" t="s">
        <v>5868</v>
      </c>
      <c r="E170" s="59"/>
      <c r="F170" s="67" t="s">
        <v>24</v>
      </c>
      <c r="G170" s="67" t="s">
        <v>59</v>
      </c>
      <c r="H170" s="67" t="s">
        <v>3655</v>
      </c>
      <c r="I170" s="67" t="s">
        <v>27</v>
      </c>
      <c r="J170" s="94" t="s">
        <v>128</v>
      </c>
      <c r="K170" s="95" t="n">
        <v>42258</v>
      </c>
      <c r="L170" s="95" t="n">
        <v>44085</v>
      </c>
      <c r="M170" s="96"/>
      <c r="N170" s="67" t="s">
        <v>47</v>
      </c>
      <c r="O170" s="97"/>
      <c r="P170" s="67" t="s">
        <v>30</v>
      </c>
      <c r="Q170" s="67"/>
      <c r="R170" s="53" t="n">
        <f aca="false">YEAR(K170)</f>
        <v>2015</v>
      </c>
      <c r="S170" s="54" t="n">
        <f aca="false">IF($F170="CO",SUMIFS($M:$M,$A:$A,$A170)/COUNTIFS($A:$A,$A170,$F:$F,"CO"),0)</f>
        <v>0</v>
      </c>
    </row>
    <row r="171" customFormat="false" ht="89.25" hidden="false" customHeight="false" outlineLevel="0" collapsed="false">
      <c r="A171" s="67" t="s">
        <v>5869</v>
      </c>
      <c r="B171" s="95" t="n">
        <v>42226</v>
      </c>
      <c r="C171" s="94" t="s">
        <v>5870</v>
      </c>
      <c r="D171" s="53" t="s">
        <v>5871</v>
      </c>
      <c r="E171" s="59"/>
      <c r="F171" s="67" t="s">
        <v>24</v>
      </c>
      <c r="G171" s="67" t="s">
        <v>248</v>
      </c>
      <c r="H171" s="67" t="s">
        <v>5872</v>
      </c>
      <c r="I171" s="67" t="s">
        <v>27</v>
      </c>
      <c r="J171" s="94" t="s">
        <v>128</v>
      </c>
      <c r="K171" s="95" t="n">
        <v>42229</v>
      </c>
      <c r="L171" s="95" t="n">
        <v>44056</v>
      </c>
      <c r="M171" s="96"/>
      <c r="N171" s="67" t="s">
        <v>47</v>
      </c>
      <c r="O171" s="97"/>
      <c r="P171" s="67" t="s">
        <v>40</v>
      </c>
      <c r="Q171" s="67"/>
      <c r="R171" s="53" t="n">
        <v>2015</v>
      </c>
      <c r="S171" s="54" t="n">
        <v>0</v>
      </c>
    </row>
    <row r="172" customFormat="false" ht="89.25" hidden="false" customHeight="false" outlineLevel="0" collapsed="false">
      <c r="A172" s="67" t="s">
        <v>5873</v>
      </c>
      <c r="B172" s="95" t="n">
        <v>42257</v>
      </c>
      <c r="C172" s="94" t="s">
        <v>5874</v>
      </c>
      <c r="D172" s="53" t="s">
        <v>5875</v>
      </c>
      <c r="E172" s="59"/>
      <c r="F172" s="67" t="s">
        <v>24</v>
      </c>
      <c r="G172" s="67" t="s">
        <v>59</v>
      </c>
      <c r="H172" s="67" t="s">
        <v>417</v>
      </c>
      <c r="I172" s="67" t="s">
        <v>27</v>
      </c>
      <c r="J172" s="94" t="s">
        <v>128</v>
      </c>
      <c r="K172" s="95" t="n">
        <v>42263</v>
      </c>
      <c r="L172" s="95" t="n">
        <v>44090</v>
      </c>
      <c r="M172" s="96"/>
      <c r="N172" s="67" t="s">
        <v>47</v>
      </c>
      <c r="O172" s="97"/>
      <c r="P172" s="67" t="s">
        <v>30</v>
      </c>
      <c r="Q172" s="67"/>
      <c r="R172" s="53" t="n">
        <v>2015</v>
      </c>
      <c r="S172" s="54" t="n">
        <v>0</v>
      </c>
    </row>
    <row r="173" customFormat="false" ht="89.25" hidden="false" customHeight="false" outlineLevel="0" collapsed="false">
      <c r="A173" s="67" t="s">
        <v>5876</v>
      </c>
      <c r="B173" s="95" t="n">
        <v>42226</v>
      </c>
      <c r="C173" s="94" t="s">
        <v>5877</v>
      </c>
      <c r="D173" s="53" t="s">
        <v>5878</v>
      </c>
      <c r="E173" s="59"/>
      <c r="F173" s="67" t="s">
        <v>24</v>
      </c>
      <c r="G173" s="67" t="s">
        <v>248</v>
      </c>
      <c r="H173" s="67" t="s">
        <v>5855</v>
      </c>
      <c r="I173" s="67" t="s">
        <v>27</v>
      </c>
      <c r="J173" s="94" t="s">
        <v>128</v>
      </c>
      <c r="K173" s="95" t="n">
        <v>42229</v>
      </c>
      <c r="L173" s="95" t="n">
        <v>44056</v>
      </c>
      <c r="M173" s="96"/>
      <c r="N173" s="67" t="s">
        <v>47</v>
      </c>
      <c r="O173" s="97"/>
      <c r="P173" s="67" t="s">
        <v>40</v>
      </c>
      <c r="Q173" s="67"/>
      <c r="R173" s="53" t="n">
        <f aca="false">YEAR(K173)</f>
        <v>2015</v>
      </c>
      <c r="S173" s="54" t="n">
        <f aca="false">IF($F173="CO",SUMIFS($M:$M,$A:$A,$A173)/COUNTIFS($A:$A,$A173,$F:$F,"CO"),0)</f>
        <v>0</v>
      </c>
    </row>
    <row r="174" customFormat="false" ht="102" hidden="false" customHeight="false" outlineLevel="0" collapsed="false">
      <c r="A174" s="67" t="s">
        <v>5879</v>
      </c>
      <c r="B174" s="95" t="n">
        <v>42188</v>
      </c>
      <c r="C174" s="94" t="s">
        <v>5880</v>
      </c>
      <c r="D174" s="56" t="s">
        <v>5881</v>
      </c>
      <c r="E174" s="59"/>
      <c r="F174" s="67" t="s">
        <v>24</v>
      </c>
      <c r="G174" s="67" t="s">
        <v>59</v>
      </c>
      <c r="H174" s="95" t="s">
        <v>114</v>
      </c>
      <c r="I174" s="67" t="s">
        <v>27</v>
      </c>
      <c r="J174" s="94" t="s">
        <v>230</v>
      </c>
      <c r="K174" s="95" t="n">
        <v>42199</v>
      </c>
      <c r="L174" s="95" t="n">
        <v>44026</v>
      </c>
      <c r="M174" s="96"/>
      <c r="N174" s="67" t="s">
        <v>47</v>
      </c>
      <c r="O174" s="97"/>
      <c r="P174" s="67" t="s">
        <v>97</v>
      </c>
      <c r="Q174" s="67"/>
      <c r="R174" s="53" t="n">
        <f aca="false">YEAR(K174)</f>
        <v>2015</v>
      </c>
      <c r="S174" s="54" t="n">
        <f aca="false">IF($F174="CO",SUMIFS($M:$M,$A:$A,$A174)/COUNTIFS($A:$A,$A174,$F:$F,"CO"),0)</f>
        <v>0</v>
      </c>
    </row>
    <row r="175" customFormat="false" ht="89.25" hidden="false" customHeight="false" outlineLevel="0" collapsed="false">
      <c r="A175" s="67" t="s">
        <v>5882</v>
      </c>
      <c r="B175" s="95" t="n">
        <v>42096</v>
      </c>
      <c r="C175" s="94" t="s">
        <v>5883</v>
      </c>
      <c r="D175" s="53" t="s">
        <v>5884</v>
      </c>
      <c r="E175" s="59"/>
      <c r="F175" s="67" t="s">
        <v>24</v>
      </c>
      <c r="G175" s="67" t="s">
        <v>66</v>
      </c>
      <c r="H175" s="84" t="s">
        <v>5885</v>
      </c>
      <c r="I175" s="67" t="s">
        <v>27</v>
      </c>
      <c r="J175" s="94" t="s">
        <v>128</v>
      </c>
      <c r="K175" s="95" t="n">
        <v>42235</v>
      </c>
      <c r="L175" s="95" t="n">
        <v>44062</v>
      </c>
      <c r="M175" s="96"/>
      <c r="N175" s="67" t="s">
        <v>47</v>
      </c>
      <c r="O175" s="97"/>
      <c r="P175" s="67" t="s">
        <v>30</v>
      </c>
      <c r="Q175" s="67"/>
      <c r="R175" s="53" t="n">
        <f aca="false">YEAR(K175)</f>
        <v>2015</v>
      </c>
      <c r="S175" s="54" t="n">
        <f aca="false">IF($F175="CO",SUMIFS($M:$M,$A:$A,$A175)/COUNTIFS($A:$A,$A175,$F:$F,"CO"),0)</f>
        <v>0</v>
      </c>
    </row>
    <row r="176" customFormat="false" ht="89.25" hidden="false" customHeight="false" outlineLevel="0" collapsed="false">
      <c r="A176" s="67" t="s">
        <v>5886</v>
      </c>
      <c r="B176" s="95" t="n">
        <v>42226</v>
      </c>
      <c r="C176" s="94" t="s">
        <v>5887</v>
      </c>
      <c r="D176" s="53" t="s">
        <v>5888</v>
      </c>
      <c r="E176" s="59"/>
      <c r="F176" s="67" t="s">
        <v>24</v>
      </c>
      <c r="G176" s="67" t="s">
        <v>248</v>
      </c>
      <c r="H176" s="67" t="s">
        <v>5855</v>
      </c>
      <c r="I176" s="67" t="s">
        <v>27</v>
      </c>
      <c r="J176" s="94" t="s">
        <v>128</v>
      </c>
      <c r="K176" s="95" t="n">
        <v>42229</v>
      </c>
      <c r="L176" s="95" t="n">
        <v>44056</v>
      </c>
      <c r="M176" s="96"/>
      <c r="N176" s="67" t="s">
        <v>47</v>
      </c>
      <c r="O176" s="97"/>
      <c r="P176" s="67" t="s">
        <v>40</v>
      </c>
      <c r="Q176" s="67"/>
      <c r="R176" s="53" t="n">
        <f aca="false">YEAR(K176)</f>
        <v>2015</v>
      </c>
      <c r="S176" s="54" t="n">
        <f aca="false">IF($F176="CO",SUMIFS($M:$M,$A:$A,$A176)/COUNTIFS($A:$A,$A176,$F:$F,"CO"),0)</f>
        <v>0</v>
      </c>
    </row>
    <row r="177" customFormat="false" ht="165.75" hidden="false" customHeight="false" outlineLevel="0" collapsed="false">
      <c r="A177" s="56" t="s">
        <v>5889</v>
      </c>
      <c r="B177" s="95" t="n">
        <v>42180</v>
      </c>
      <c r="C177" s="94" t="s">
        <v>5890</v>
      </c>
      <c r="D177" s="87" t="s">
        <v>5891</v>
      </c>
      <c r="E177" s="59"/>
      <c r="F177" s="67" t="s">
        <v>24</v>
      </c>
      <c r="G177" s="67" t="s">
        <v>35</v>
      </c>
      <c r="H177" s="67" t="s">
        <v>5892</v>
      </c>
      <c r="I177" s="67" t="s">
        <v>27</v>
      </c>
      <c r="J177" s="94" t="s">
        <v>5893</v>
      </c>
      <c r="K177" s="95" t="n">
        <v>42200</v>
      </c>
      <c r="L177" s="95" t="n">
        <v>44027</v>
      </c>
      <c r="M177" s="96"/>
      <c r="N177" s="67" t="s">
        <v>47</v>
      </c>
      <c r="O177" s="97"/>
      <c r="P177" s="67" t="s">
        <v>40</v>
      </c>
      <c r="Q177" s="67"/>
      <c r="R177" s="53" t="n">
        <v>2015</v>
      </c>
      <c r="S177" s="54" t="n">
        <v>0</v>
      </c>
    </row>
    <row r="178" customFormat="false" ht="102" hidden="false" customHeight="false" outlineLevel="0" collapsed="false">
      <c r="A178" s="67" t="s">
        <v>5894</v>
      </c>
      <c r="B178" s="95" t="n">
        <v>42200</v>
      </c>
      <c r="C178" s="94" t="s">
        <v>5895</v>
      </c>
      <c r="D178" s="53" t="s">
        <v>5896</v>
      </c>
      <c r="E178" s="59"/>
      <c r="F178" s="67" t="s">
        <v>24</v>
      </c>
      <c r="G178" s="67" t="s">
        <v>363</v>
      </c>
      <c r="H178" s="67" t="s">
        <v>2704</v>
      </c>
      <c r="I178" s="302" t="s">
        <v>590</v>
      </c>
      <c r="J178" s="94" t="s">
        <v>5897</v>
      </c>
      <c r="K178" s="95" t="n">
        <v>42277</v>
      </c>
      <c r="L178" s="95" t="n">
        <v>44104</v>
      </c>
      <c r="M178" s="96"/>
      <c r="N178" s="67" t="s">
        <v>2704</v>
      </c>
      <c r="O178" s="97"/>
      <c r="P178" s="67" t="s">
        <v>30</v>
      </c>
      <c r="Q178" s="67"/>
      <c r="R178" s="53" t="n">
        <v>2015</v>
      </c>
      <c r="S178" s="54" t="n">
        <v>0</v>
      </c>
    </row>
    <row r="179" customFormat="false" ht="102" hidden="false" customHeight="false" outlineLevel="0" collapsed="false">
      <c r="A179" s="67" t="s">
        <v>5898</v>
      </c>
      <c r="B179" s="95" t="n">
        <v>42221</v>
      </c>
      <c r="C179" s="94" t="s">
        <v>5899</v>
      </c>
      <c r="D179" s="53" t="s">
        <v>749</v>
      </c>
      <c r="E179" s="59"/>
      <c r="F179" s="67" t="s">
        <v>24</v>
      </c>
      <c r="G179" s="67" t="s">
        <v>5900</v>
      </c>
      <c r="H179" s="67" t="s">
        <v>5901</v>
      </c>
      <c r="I179" s="67" t="s">
        <v>27</v>
      </c>
      <c r="J179" s="94" t="s">
        <v>230</v>
      </c>
      <c r="K179" s="95" t="n">
        <v>42229</v>
      </c>
      <c r="L179" s="95" t="n">
        <v>44056</v>
      </c>
      <c r="M179" s="96"/>
      <c r="N179" s="67" t="s">
        <v>47</v>
      </c>
      <c r="O179" s="97"/>
      <c r="P179" s="67" t="s">
        <v>40</v>
      </c>
      <c r="Q179" s="67"/>
      <c r="R179" s="53" t="n">
        <v>2015</v>
      </c>
      <c r="S179" s="54" t="n">
        <v>0</v>
      </c>
    </row>
    <row r="180" customFormat="false" ht="102" hidden="false" customHeight="false" outlineLevel="0" collapsed="false">
      <c r="A180" s="67" t="s">
        <v>5902</v>
      </c>
      <c r="B180" s="95" t="n">
        <v>42214</v>
      </c>
      <c r="C180" s="94" t="s">
        <v>5903</v>
      </c>
      <c r="D180" s="53" t="s">
        <v>5904</v>
      </c>
      <c r="E180" s="59"/>
      <c r="F180" s="67" t="s">
        <v>24</v>
      </c>
      <c r="G180" s="67" t="s">
        <v>101</v>
      </c>
      <c r="H180" s="67" t="s">
        <v>102</v>
      </c>
      <c r="I180" s="67" t="s">
        <v>27</v>
      </c>
      <c r="J180" s="94" t="s">
        <v>230</v>
      </c>
      <c r="K180" s="95" t="n">
        <v>42230</v>
      </c>
      <c r="L180" s="95" t="n">
        <v>44057</v>
      </c>
      <c r="M180" s="96"/>
      <c r="N180" s="67" t="s">
        <v>47</v>
      </c>
      <c r="O180" s="97"/>
      <c r="P180" s="67" t="s">
        <v>97</v>
      </c>
      <c r="Q180" s="67"/>
      <c r="R180" s="53" t="n">
        <v>2015</v>
      </c>
      <c r="S180" s="54" t="n">
        <v>0</v>
      </c>
    </row>
    <row r="181" customFormat="false" ht="102" hidden="false" customHeight="false" outlineLevel="0" collapsed="false">
      <c r="A181" s="67" t="s">
        <v>5905</v>
      </c>
      <c r="B181" s="95" t="n">
        <v>42202</v>
      </c>
      <c r="C181" s="94" t="s">
        <v>5906</v>
      </c>
      <c r="D181" s="53" t="s">
        <v>5907</v>
      </c>
      <c r="E181" s="59"/>
      <c r="F181" s="67" t="s">
        <v>24</v>
      </c>
      <c r="G181" s="67" t="s">
        <v>35</v>
      </c>
      <c r="H181" s="67" t="s">
        <v>441</v>
      </c>
      <c r="I181" s="67" t="s">
        <v>27</v>
      </c>
      <c r="J181" s="94" t="s">
        <v>230</v>
      </c>
      <c r="K181" s="95" t="n">
        <v>42244</v>
      </c>
      <c r="L181" s="95" t="n">
        <v>44071</v>
      </c>
      <c r="M181" s="96"/>
      <c r="N181" s="67" t="s">
        <v>47</v>
      </c>
      <c r="O181" s="97"/>
      <c r="P181" s="67" t="s">
        <v>97</v>
      </c>
      <c r="Q181" s="67"/>
      <c r="R181" s="53" t="n">
        <v>2015</v>
      </c>
      <c r="S181" s="54" t="n">
        <v>0</v>
      </c>
    </row>
    <row r="182" customFormat="false" ht="102" hidden="false" customHeight="false" outlineLevel="0" collapsed="false">
      <c r="A182" s="625" t="s">
        <v>5908</v>
      </c>
      <c r="B182" s="95" t="n">
        <v>42212</v>
      </c>
      <c r="C182" s="94" t="s">
        <v>5909</v>
      </c>
      <c r="D182" s="53" t="s">
        <v>5910</v>
      </c>
      <c r="E182" s="59"/>
      <c r="F182" s="67" t="s">
        <v>24</v>
      </c>
      <c r="G182" s="67" t="s">
        <v>59</v>
      </c>
      <c r="H182" s="67" t="s">
        <v>3985</v>
      </c>
      <c r="I182" s="67" t="s">
        <v>27</v>
      </c>
      <c r="J182" s="94" t="s">
        <v>230</v>
      </c>
      <c r="K182" s="95" t="n">
        <v>42198</v>
      </c>
      <c r="L182" s="95" t="n">
        <v>44025</v>
      </c>
      <c r="M182" s="96"/>
      <c r="N182" s="67" t="s">
        <v>47</v>
      </c>
      <c r="O182" s="97"/>
      <c r="P182" s="67" t="s">
        <v>30</v>
      </c>
      <c r="Q182" s="67"/>
      <c r="R182" s="53" t="n">
        <f aca="false">YEAR(K182)</f>
        <v>2015</v>
      </c>
      <c r="S182" s="54" t="n">
        <f aca="false">IF($F182="CO",SUMIFS($M:$M,$A:$A,$A182)/COUNTIFS($A:$A,$A182,$F:$F,"CO"),0)</f>
        <v>0</v>
      </c>
    </row>
    <row r="183" customFormat="false" ht="89.25" hidden="false" customHeight="false" outlineLevel="0" collapsed="false">
      <c r="A183" s="67" t="s">
        <v>5911</v>
      </c>
      <c r="B183" s="95" t="n">
        <v>42243</v>
      </c>
      <c r="C183" s="94" t="s">
        <v>5912</v>
      </c>
      <c r="D183" s="53" t="s">
        <v>5913</v>
      </c>
      <c r="E183" s="59"/>
      <c r="F183" s="67" t="s">
        <v>24</v>
      </c>
      <c r="G183" s="67" t="s">
        <v>248</v>
      </c>
      <c r="H183" s="67" t="s">
        <v>249</v>
      </c>
      <c r="I183" s="67" t="s">
        <v>27</v>
      </c>
      <c r="J183" s="94" t="s">
        <v>128</v>
      </c>
      <c r="K183" s="95" t="n">
        <v>42248</v>
      </c>
      <c r="L183" s="95" t="n">
        <v>44075</v>
      </c>
      <c r="M183" s="96"/>
      <c r="N183" s="67" t="s">
        <v>47</v>
      </c>
      <c r="O183" s="97"/>
      <c r="P183" s="67" t="s">
        <v>97</v>
      </c>
      <c r="Q183" s="67"/>
      <c r="R183" s="53" t="n">
        <f aca="false">YEAR(K183)</f>
        <v>2015</v>
      </c>
      <c r="S183" s="54" t="n">
        <f aca="false">IF($F183="CO",SUMIFS($M:$M,$A:$A,$A183)/COUNTIFS($A:$A,$A183,$F:$F,"CO"),0)</f>
        <v>0</v>
      </c>
    </row>
    <row r="184" customFormat="false" ht="102" hidden="false" customHeight="false" outlineLevel="0" collapsed="false">
      <c r="A184" s="67" t="s">
        <v>5914</v>
      </c>
      <c r="B184" s="95" t="n">
        <v>42116</v>
      </c>
      <c r="C184" s="94" t="s">
        <v>5915</v>
      </c>
      <c r="D184" s="53" t="s">
        <v>5916</v>
      </c>
      <c r="E184" s="59"/>
      <c r="F184" s="67" t="s">
        <v>24</v>
      </c>
      <c r="G184" s="67" t="s">
        <v>35</v>
      </c>
      <c r="H184" s="95" t="s">
        <v>340</v>
      </c>
      <c r="I184" s="95" t="s">
        <v>27</v>
      </c>
      <c r="J184" s="94" t="s">
        <v>230</v>
      </c>
      <c r="K184" s="95" t="n">
        <v>42146</v>
      </c>
      <c r="L184" s="95" t="n">
        <v>43973</v>
      </c>
      <c r="M184" s="96"/>
      <c r="N184" s="67" t="s">
        <v>47</v>
      </c>
      <c r="O184" s="97"/>
      <c r="P184" s="67" t="s">
        <v>40</v>
      </c>
      <c r="Q184" s="67"/>
      <c r="R184" s="53" t="n">
        <v>2015</v>
      </c>
      <c r="S184" s="54" t="n">
        <v>0</v>
      </c>
    </row>
    <row r="185" customFormat="false" ht="102" hidden="false" customHeight="false" outlineLevel="0" collapsed="false">
      <c r="A185" s="67" t="s">
        <v>5917</v>
      </c>
      <c r="B185" s="95" t="n">
        <v>42222</v>
      </c>
      <c r="C185" s="94" t="s">
        <v>5918</v>
      </c>
      <c r="D185" s="53" t="s">
        <v>5919</v>
      </c>
      <c r="E185" s="59"/>
      <c r="F185" s="67" t="s">
        <v>24</v>
      </c>
      <c r="G185" s="67" t="s">
        <v>35</v>
      </c>
      <c r="H185" s="67" t="s">
        <v>229</v>
      </c>
      <c r="I185" s="67" t="s">
        <v>27</v>
      </c>
      <c r="J185" s="94" t="s">
        <v>230</v>
      </c>
      <c r="K185" s="95" t="n">
        <v>42227</v>
      </c>
      <c r="L185" s="95" t="n">
        <v>44054</v>
      </c>
      <c r="M185" s="96"/>
      <c r="N185" s="67" t="s">
        <v>47</v>
      </c>
      <c r="O185" s="97"/>
      <c r="P185" s="67" t="s">
        <v>97</v>
      </c>
      <c r="Q185" s="67"/>
      <c r="R185" s="53" t="n">
        <v>2015</v>
      </c>
      <c r="S185" s="54" t="n">
        <v>0</v>
      </c>
    </row>
    <row r="186" customFormat="false" ht="89.25" hidden="false" customHeight="false" outlineLevel="0" collapsed="false">
      <c r="A186" s="67" t="s">
        <v>5920</v>
      </c>
      <c r="B186" s="95" t="n">
        <v>42261</v>
      </c>
      <c r="C186" s="94" t="s">
        <v>5921</v>
      </c>
      <c r="D186" s="53" t="s">
        <v>5922</v>
      </c>
      <c r="E186" s="59"/>
      <c r="F186" s="67" t="s">
        <v>24</v>
      </c>
      <c r="G186" s="67" t="s">
        <v>248</v>
      </c>
      <c r="H186" s="67" t="s">
        <v>263</v>
      </c>
      <c r="I186" s="67" t="s">
        <v>27</v>
      </c>
      <c r="J186" s="94" t="s">
        <v>128</v>
      </c>
      <c r="K186" s="95" t="n">
        <v>42265</v>
      </c>
      <c r="L186" s="95" t="n">
        <v>44092</v>
      </c>
      <c r="M186" s="96"/>
      <c r="N186" s="67" t="s">
        <v>47</v>
      </c>
      <c r="O186" s="97"/>
      <c r="P186" s="67" t="s">
        <v>40</v>
      </c>
      <c r="Q186" s="67"/>
      <c r="R186" s="53" t="n">
        <v>2015</v>
      </c>
      <c r="S186" s="54" t="n">
        <v>0</v>
      </c>
    </row>
    <row r="187" customFormat="false" ht="102" hidden="false" customHeight="false" outlineLevel="0" collapsed="false">
      <c r="A187" s="67" t="s">
        <v>5923</v>
      </c>
      <c r="B187" s="135" t="n">
        <v>42191</v>
      </c>
      <c r="C187" s="98" t="s">
        <v>5924</v>
      </c>
      <c r="D187" s="66" t="s">
        <v>5925</v>
      </c>
      <c r="E187" s="59"/>
      <c r="F187" s="67" t="s">
        <v>24</v>
      </c>
      <c r="G187" s="81" t="s">
        <v>850</v>
      </c>
      <c r="H187" s="95" t="s">
        <v>5926</v>
      </c>
      <c r="I187" s="67" t="s">
        <v>27</v>
      </c>
      <c r="J187" s="94" t="s">
        <v>154</v>
      </c>
      <c r="K187" s="64" t="n">
        <v>42191</v>
      </c>
      <c r="L187" s="64" t="n">
        <v>44018</v>
      </c>
      <c r="M187" s="65"/>
      <c r="N187" s="67" t="s">
        <v>47</v>
      </c>
      <c r="O187" s="95"/>
      <c r="P187" s="81" t="s">
        <v>40</v>
      </c>
      <c r="Q187" s="67"/>
      <c r="R187" s="53" t="n">
        <v>2015</v>
      </c>
      <c r="S187" s="54" t="n">
        <v>0</v>
      </c>
    </row>
    <row r="188" customFormat="false" ht="89.25" hidden="false" customHeight="false" outlineLevel="0" collapsed="false">
      <c r="A188" s="67" t="s">
        <v>5927</v>
      </c>
      <c r="B188" s="95" t="n">
        <v>42226</v>
      </c>
      <c r="C188" s="94" t="s">
        <v>5928</v>
      </c>
      <c r="D188" s="53" t="s">
        <v>5929</v>
      </c>
      <c r="E188" s="59"/>
      <c r="F188" s="67" t="s">
        <v>24</v>
      </c>
      <c r="G188" s="67" t="s">
        <v>248</v>
      </c>
      <c r="H188" s="67" t="s">
        <v>5855</v>
      </c>
      <c r="I188" s="67" t="s">
        <v>27</v>
      </c>
      <c r="J188" s="94" t="s">
        <v>128</v>
      </c>
      <c r="K188" s="95" t="n">
        <v>42229</v>
      </c>
      <c r="L188" s="95" t="n">
        <v>44056</v>
      </c>
      <c r="M188" s="96"/>
      <c r="N188" s="67" t="s">
        <v>47</v>
      </c>
      <c r="O188" s="97"/>
      <c r="P188" s="67" t="s">
        <v>40</v>
      </c>
      <c r="Q188" s="67"/>
      <c r="R188" s="53" t="n">
        <v>2015</v>
      </c>
      <c r="S188" s="54" t="n">
        <v>0</v>
      </c>
    </row>
    <row r="189" customFormat="false" ht="89.25" hidden="false" customHeight="false" outlineLevel="0" collapsed="false">
      <c r="A189" s="67" t="s">
        <v>5930</v>
      </c>
      <c r="B189" s="95" t="n">
        <v>42179</v>
      </c>
      <c r="C189" s="94" t="s">
        <v>5931</v>
      </c>
      <c r="D189" s="56" t="s">
        <v>5932</v>
      </c>
      <c r="E189" s="59"/>
      <c r="F189" s="67" t="s">
        <v>24</v>
      </c>
      <c r="G189" s="67" t="s">
        <v>248</v>
      </c>
      <c r="H189" s="67" t="s">
        <v>5933</v>
      </c>
      <c r="I189" s="67" t="s">
        <v>27</v>
      </c>
      <c r="J189" s="94" t="s">
        <v>128</v>
      </c>
      <c r="K189" s="95" t="n">
        <v>42186</v>
      </c>
      <c r="L189" s="95" t="n">
        <v>44013</v>
      </c>
      <c r="M189" s="96"/>
      <c r="N189" s="67" t="s">
        <v>47</v>
      </c>
      <c r="O189" s="97"/>
      <c r="P189" s="67" t="s">
        <v>40</v>
      </c>
      <c r="Q189" s="67"/>
      <c r="R189" s="53" t="n">
        <v>2015</v>
      </c>
      <c r="S189" s="54" t="n">
        <v>0</v>
      </c>
    </row>
    <row r="190" customFormat="false" ht="89.25" hidden="false" customHeight="false" outlineLevel="0" collapsed="false">
      <c r="A190" s="101" t="s">
        <v>5934</v>
      </c>
      <c r="B190" s="95" t="n">
        <v>42227</v>
      </c>
      <c r="C190" s="94" t="s">
        <v>5935</v>
      </c>
      <c r="D190" s="53" t="s">
        <v>5936</v>
      </c>
      <c r="E190" s="59"/>
      <c r="F190" s="67" t="s">
        <v>24</v>
      </c>
      <c r="G190" s="67" t="s">
        <v>73</v>
      </c>
      <c r="H190" s="67" t="s">
        <v>384</v>
      </c>
      <c r="I190" s="67" t="s">
        <v>27</v>
      </c>
      <c r="J190" s="94" t="s">
        <v>128</v>
      </c>
      <c r="K190" s="95" t="n">
        <v>42235</v>
      </c>
      <c r="L190" s="95" t="n">
        <v>44062</v>
      </c>
      <c r="M190" s="96"/>
      <c r="N190" s="67" t="s">
        <v>47</v>
      </c>
      <c r="O190" s="97"/>
      <c r="P190" s="67" t="s">
        <v>30</v>
      </c>
      <c r="Q190" s="67"/>
      <c r="R190" s="53" t="n">
        <v>2015</v>
      </c>
      <c r="S190" s="54" t="n">
        <v>0</v>
      </c>
    </row>
    <row r="191" customFormat="false" ht="89.25" hidden="false" customHeight="false" outlineLevel="0" collapsed="false">
      <c r="A191" s="67" t="s">
        <v>5937</v>
      </c>
      <c r="B191" s="95" t="n">
        <v>42208</v>
      </c>
      <c r="C191" s="94" t="s">
        <v>5938</v>
      </c>
      <c r="D191" s="53" t="s">
        <v>5939</v>
      </c>
      <c r="E191" s="59"/>
      <c r="F191" s="67" t="s">
        <v>24</v>
      </c>
      <c r="G191" s="67" t="s">
        <v>248</v>
      </c>
      <c r="H191" s="67" t="s">
        <v>5855</v>
      </c>
      <c r="I191" s="67" t="s">
        <v>27</v>
      </c>
      <c r="J191" s="94" t="s">
        <v>128</v>
      </c>
      <c r="K191" s="95" t="n">
        <v>42209</v>
      </c>
      <c r="L191" s="95" t="n">
        <v>44036</v>
      </c>
      <c r="M191" s="96"/>
      <c r="N191" s="67" t="s">
        <v>47</v>
      </c>
      <c r="O191" s="97"/>
      <c r="P191" s="67" t="s">
        <v>40</v>
      </c>
      <c r="Q191" s="67"/>
      <c r="R191" s="53" t="n">
        <v>2015</v>
      </c>
      <c r="S191" s="54" t="n">
        <v>0</v>
      </c>
    </row>
    <row r="192" customFormat="false" ht="89.25" hidden="false" customHeight="false" outlineLevel="0" collapsed="false">
      <c r="A192" s="67" t="s">
        <v>5940</v>
      </c>
      <c r="B192" s="95" t="n">
        <v>42235</v>
      </c>
      <c r="C192" s="94" t="s">
        <v>5941</v>
      </c>
      <c r="D192" s="53" t="s">
        <v>5942</v>
      </c>
      <c r="E192" s="59"/>
      <c r="F192" s="67" t="s">
        <v>24</v>
      </c>
      <c r="G192" s="67" t="s">
        <v>66</v>
      </c>
      <c r="H192" s="67" t="s">
        <v>205</v>
      </c>
      <c r="I192" s="67" t="s">
        <v>27</v>
      </c>
      <c r="J192" s="94" t="s">
        <v>128</v>
      </c>
      <c r="K192" s="95" t="n">
        <v>42241</v>
      </c>
      <c r="L192" s="95" t="n">
        <v>44068</v>
      </c>
      <c r="M192" s="96"/>
      <c r="N192" s="67" t="s">
        <v>47</v>
      </c>
      <c r="O192" s="97"/>
      <c r="P192" s="67" t="s">
        <v>40</v>
      </c>
      <c r="Q192" s="67"/>
      <c r="R192" s="53" t="n">
        <v>2015</v>
      </c>
      <c r="S192" s="54" t="n">
        <v>0</v>
      </c>
    </row>
    <row r="193" customFormat="false" ht="89.25" hidden="false" customHeight="false" outlineLevel="0" collapsed="false">
      <c r="A193" s="67" t="s">
        <v>5943</v>
      </c>
      <c r="B193" s="95" t="n">
        <v>42185</v>
      </c>
      <c r="C193" s="94" t="s">
        <v>5944</v>
      </c>
      <c r="D193" s="56" t="s">
        <v>5945</v>
      </c>
      <c r="E193" s="59"/>
      <c r="F193" s="67" t="s">
        <v>24</v>
      </c>
      <c r="G193" s="67" t="s">
        <v>363</v>
      </c>
      <c r="H193" s="67" t="s">
        <v>5946</v>
      </c>
      <c r="I193" s="67" t="s">
        <v>27</v>
      </c>
      <c r="J193" s="94" t="s">
        <v>5947</v>
      </c>
      <c r="K193" s="95" t="n">
        <v>42187</v>
      </c>
      <c r="L193" s="95" t="n">
        <v>44014</v>
      </c>
      <c r="M193" s="96"/>
      <c r="N193" s="67" t="s">
        <v>47</v>
      </c>
      <c r="O193" s="97"/>
      <c r="P193" s="67" t="s">
        <v>30</v>
      </c>
      <c r="Q193" s="67"/>
      <c r="R193" s="53" t="n">
        <v>2015</v>
      </c>
      <c r="S193" s="54" t="n">
        <v>0</v>
      </c>
    </row>
    <row r="194" customFormat="false" ht="51" hidden="false" customHeight="false" outlineLevel="0" collapsed="false">
      <c r="A194" s="67" t="s">
        <v>5943</v>
      </c>
      <c r="B194" s="95" t="n">
        <v>42185</v>
      </c>
      <c r="C194" s="94" t="s">
        <v>5944</v>
      </c>
      <c r="D194" s="56" t="s">
        <v>5945</v>
      </c>
      <c r="E194" s="59"/>
      <c r="F194" s="67" t="s">
        <v>518</v>
      </c>
      <c r="G194" s="67" t="s">
        <v>363</v>
      </c>
      <c r="H194" s="67" t="s">
        <v>5948</v>
      </c>
      <c r="I194" s="67" t="s">
        <v>27</v>
      </c>
      <c r="J194" s="94" t="s">
        <v>5949</v>
      </c>
      <c r="K194" s="95" t="n">
        <v>42268</v>
      </c>
      <c r="L194" s="95" t="n">
        <v>44014</v>
      </c>
      <c r="M194" s="96"/>
      <c r="N194" s="67" t="s">
        <v>47</v>
      </c>
      <c r="O194" s="97"/>
      <c r="P194" s="67" t="s">
        <v>30</v>
      </c>
      <c r="Q194" s="67"/>
      <c r="R194" s="53" t="n">
        <v>2015</v>
      </c>
      <c r="S194" s="54" t="n">
        <v>0</v>
      </c>
    </row>
    <row r="195" customFormat="false" ht="89.25" hidden="false" customHeight="false" outlineLevel="0" collapsed="false">
      <c r="A195" s="67" t="s">
        <v>5950</v>
      </c>
      <c r="B195" s="95" t="n">
        <v>42208</v>
      </c>
      <c r="C195" s="94" t="s">
        <v>5951</v>
      </c>
      <c r="D195" s="53" t="s">
        <v>5952</v>
      </c>
      <c r="E195" s="59"/>
      <c r="F195" s="67" t="s">
        <v>24</v>
      </c>
      <c r="G195" s="67" t="s">
        <v>248</v>
      </c>
      <c r="H195" s="67" t="s">
        <v>5855</v>
      </c>
      <c r="I195" s="67" t="s">
        <v>27</v>
      </c>
      <c r="J195" s="94" t="s">
        <v>128</v>
      </c>
      <c r="K195" s="95" t="n">
        <v>42212</v>
      </c>
      <c r="L195" s="95" t="n">
        <v>44039</v>
      </c>
      <c r="M195" s="96"/>
      <c r="N195" s="67" t="s">
        <v>47</v>
      </c>
      <c r="O195" s="97"/>
      <c r="P195" s="67" t="s">
        <v>40</v>
      </c>
      <c r="Q195" s="67"/>
      <c r="R195" s="53" t="n">
        <v>2015</v>
      </c>
      <c r="S195" s="54" t="n">
        <v>0</v>
      </c>
    </row>
    <row r="196" customFormat="false" ht="89.25" hidden="false" customHeight="false" outlineLevel="0" collapsed="false">
      <c r="A196" s="67" t="s">
        <v>5953</v>
      </c>
      <c r="B196" s="95" t="n">
        <v>42214</v>
      </c>
      <c r="C196" s="94" t="s">
        <v>5954</v>
      </c>
      <c r="D196" s="53" t="s">
        <v>5955</v>
      </c>
      <c r="E196" s="59"/>
      <c r="F196" s="67" t="s">
        <v>24</v>
      </c>
      <c r="G196" s="67" t="s">
        <v>35</v>
      </c>
      <c r="H196" s="67" t="s">
        <v>229</v>
      </c>
      <c r="I196" s="67" t="s">
        <v>27</v>
      </c>
      <c r="J196" s="94" t="s">
        <v>128</v>
      </c>
      <c r="K196" s="95" t="n">
        <v>42215</v>
      </c>
      <c r="L196" s="95" t="n">
        <v>44042</v>
      </c>
      <c r="M196" s="96"/>
      <c r="N196" s="67" t="s">
        <v>47</v>
      </c>
      <c r="O196" s="97"/>
      <c r="P196" s="67" t="s">
        <v>40</v>
      </c>
      <c r="Q196" s="67"/>
      <c r="R196" s="265" t="n">
        <v>2015</v>
      </c>
      <c r="S196" s="54" t="n">
        <v>0</v>
      </c>
    </row>
    <row r="197" customFormat="false" ht="102" hidden="false" customHeight="false" outlineLevel="0" collapsed="false">
      <c r="A197" s="67" t="s">
        <v>5956</v>
      </c>
      <c r="B197" s="95" t="n">
        <v>42178</v>
      </c>
      <c r="C197" s="94" t="s">
        <v>5957</v>
      </c>
      <c r="D197" s="56" t="s">
        <v>5958</v>
      </c>
      <c r="E197" s="59"/>
      <c r="F197" s="67" t="s">
        <v>24</v>
      </c>
      <c r="G197" s="67" t="s">
        <v>35</v>
      </c>
      <c r="H197" s="67" t="s">
        <v>2340</v>
      </c>
      <c r="I197" s="67" t="s">
        <v>27</v>
      </c>
      <c r="J197" s="94" t="s">
        <v>5959</v>
      </c>
      <c r="K197" s="95" t="n">
        <v>42201</v>
      </c>
      <c r="L197" s="95" t="n">
        <v>44028</v>
      </c>
      <c r="M197" s="96"/>
      <c r="N197" s="67" t="s">
        <v>47</v>
      </c>
      <c r="O197" s="97"/>
      <c r="P197" s="67" t="s">
        <v>97</v>
      </c>
      <c r="Q197" s="67"/>
      <c r="R197" s="53" t="n">
        <v>2015</v>
      </c>
      <c r="S197" s="54" t="n">
        <v>0</v>
      </c>
    </row>
    <row r="198" customFormat="false" ht="89.25" hidden="false" customHeight="false" outlineLevel="0" collapsed="false">
      <c r="A198" s="67" t="s">
        <v>5960</v>
      </c>
      <c r="B198" s="95" t="n">
        <v>42186</v>
      </c>
      <c r="C198" s="94" t="s">
        <v>5961</v>
      </c>
      <c r="D198" s="56" t="s">
        <v>5962</v>
      </c>
      <c r="E198" s="59"/>
      <c r="F198" s="67" t="s">
        <v>24</v>
      </c>
      <c r="G198" s="67" t="s">
        <v>35</v>
      </c>
      <c r="H198" s="67" t="s">
        <v>229</v>
      </c>
      <c r="I198" s="67" t="s">
        <v>27</v>
      </c>
      <c r="J198" s="94" t="s">
        <v>128</v>
      </c>
      <c r="K198" s="95" t="n">
        <v>42187</v>
      </c>
      <c r="L198" s="95" t="n">
        <v>44014</v>
      </c>
      <c r="M198" s="96"/>
      <c r="N198" s="67" t="s">
        <v>47</v>
      </c>
      <c r="O198" s="97"/>
      <c r="P198" s="67" t="s">
        <v>30</v>
      </c>
      <c r="Q198" s="67"/>
      <c r="R198" s="53" t="n">
        <f aca="false">YEAR(K198)</f>
        <v>2015</v>
      </c>
      <c r="S198" s="54" t="n">
        <f aca="false">IF($F198="CO",SUMIFS($M:$M,$A:$A,$A198)/COUNTIFS($A:$A,$A198,$F:$F,"CO"),0)</f>
        <v>0</v>
      </c>
    </row>
    <row r="199" customFormat="false" ht="89.25" hidden="false" customHeight="false" outlineLevel="0" collapsed="false">
      <c r="A199" s="67" t="s">
        <v>5963</v>
      </c>
      <c r="B199" s="95" t="n">
        <v>42179</v>
      </c>
      <c r="C199" s="94" t="s">
        <v>5964</v>
      </c>
      <c r="D199" s="56" t="s">
        <v>5965</v>
      </c>
      <c r="E199" s="59"/>
      <c r="F199" s="67" t="s">
        <v>24</v>
      </c>
      <c r="G199" s="67" t="s">
        <v>248</v>
      </c>
      <c r="H199" s="67" t="s">
        <v>5933</v>
      </c>
      <c r="I199" s="67" t="s">
        <v>27</v>
      </c>
      <c r="J199" s="94" t="s">
        <v>128</v>
      </c>
      <c r="K199" s="95" t="n">
        <v>42186</v>
      </c>
      <c r="L199" s="95" t="n">
        <v>44013</v>
      </c>
      <c r="M199" s="96"/>
      <c r="N199" s="67" t="s">
        <v>47</v>
      </c>
      <c r="O199" s="97"/>
      <c r="P199" s="67" t="s">
        <v>40</v>
      </c>
      <c r="Q199" s="67"/>
      <c r="R199" s="53" t="n">
        <v>2015</v>
      </c>
      <c r="S199" s="54" t="n">
        <v>0</v>
      </c>
    </row>
    <row r="200" customFormat="false" ht="114.75" hidden="false" customHeight="false" outlineLevel="0" collapsed="false">
      <c r="A200" s="67" t="s">
        <v>5966</v>
      </c>
      <c r="B200" s="64" t="n">
        <v>42236</v>
      </c>
      <c r="C200" s="98" t="s">
        <v>5967</v>
      </c>
      <c r="D200" s="66" t="s">
        <v>5968</v>
      </c>
      <c r="E200" s="53"/>
      <c r="F200" s="67" t="s">
        <v>24</v>
      </c>
      <c r="G200" s="81" t="s">
        <v>35</v>
      </c>
      <c r="H200" s="67" t="s">
        <v>5969</v>
      </c>
      <c r="I200" s="67" t="s">
        <v>27</v>
      </c>
      <c r="J200" s="79" t="s">
        <v>5970</v>
      </c>
      <c r="K200" s="64" t="n">
        <v>42229</v>
      </c>
      <c r="L200" s="64" t="n">
        <v>44056</v>
      </c>
      <c r="M200" s="65"/>
      <c r="N200" s="67" t="s">
        <v>47</v>
      </c>
      <c r="O200" s="53"/>
      <c r="P200" s="81" t="s">
        <v>97</v>
      </c>
      <c r="Q200" s="53"/>
      <c r="R200" s="53" t="n">
        <v>2015</v>
      </c>
      <c r="S200" s="54" t="n">
        <v>0</v>
      </c>
    </row>
    <row r="201" customFormat="false" ht="102" hidden="false" customHeight="false" outlineLevel="0" collapsed="false">
      <c r="A201" s="101" t="s">
        <v>5971</v>
      </c>
      <c r="B201" s="95" t="n">
        <v>42188</v>
      </c>
      <c r="C201" s="94" t="s">
        <v>5972</v>
      </c>
      <c r="D201" s="56" t="s">
        <v>5973</v>
      </c>
      <c r="E201" s="59"/>
      <c r="F201" s="67" t="s">
        <v>24</v>
      </c>
      <c r="G201" s="67" t="s">
        <v>986</v>
      </c>
      <c r="H201" s="67" t="s">
        <v>5974</v>
      </c>
      <c r="I201" s="67" t="s">
        <v>27</v>
      </c>
      <c r="J201" s="94" t="s">
        <v>230</v>
      </c>
      <c r="K201" s="95" t="n">
        <v>42198</v>
      </c>
      <c r="L201" s="95" t="n">
        <v>44025</v>
      </c>
      <c r="M201" s="96"/>
      <c r="N201" s="67" t="s">
        <v>47</v>
      </c>
      <c r="O201" s="97"/>
      <c r="P201" s="67" t="s">
        <v>97</v>
      </c>
      <c r="Q201" s="67"/>
      <c r="R201" s="53" t="n">
        <v>2015</v>
      </c>
      <c r="S201" s="54" t="n">
        <v>0</v>
      </c>
    </row>
    <row r="202" customFormat="false" ht="102" hidden="false" customHeight="false" outlineLevel="0" collapsed="false">
      <c r="A202" s="67" t="s">
        <v>5975</v>
      </c>
      <c r="B202" s="95" t="n">
        <v>42207</v>
      </c>
      <c r="C202" s="94" t="s">
        <v>5976</v>
      </c>
      <c r="D202" s="53" t="s">
        <v>81</v>
      </c>
      <c r="E202" s="59"/>
      <c r="F202" s="67" t="s">
        <v>24</v>
      </c>
      <c r="G202" s="84" t="s">
        <v>629</v>
      </c>
      <c r="H202" s="67" t="s">
        <v>574</v>
      </c>
      <c r="I202" s="67" t="s">
        <v>27</v>
      </c>
      <c r="J202" s="94" t="s">
        <v>230</v>
      </c>
      <c r="K202" s="95" t="n">
        <v>42209</v>
      </c>
      <c r="L202" s="95" t="n">
        <v>44036</v>
      </c>
      <c r="M202" s="96"/>
      <c r="N202" s="67" t="s">
        <v>47</v>
      </c>
      <c r="O202" s="97"/>
      <c r="P202" s="67" t="s">
        <v>69</v>
      </c>
      <c r="Q202" s="67"/>
      <c r="R202" s="53" t="n">
        <f aca="false">YEAR(K202)</f>
        <v>2015</v>
      </c>
      <c r="S202" s="54" t="n">
        <f aca="false">IF($F202="CO",SUMIFS($M:$M,$A:$A,$A202)/COUNTIFS($A:$A,$A202,$F:$F,"CO"),0)</f>
        <v>0</v>
      </c>
    </row>
    <row r="203" customFormat="false" ht="89.25" hidden="false" customHeight="false" outlineLevel="0" collapsed="false">
      <c r="A203" s="67" t="s">
        <v>5977</v>
      </c>
      <c r="B203" s="95" t="n">
        <v>42208</v>
      </c>
      <c r="C203" s="94" t="s">
        <v>5978</v>
      </c>
      <c r="D203" s="53" t="s">
        <v>5979</v>
      </c>
      <c r="E203" s="59"/>
      <c r="F203" s="67" t="s">
        <v>24</v>
      </c>
      <c r="G203" s="67" t="s">
        <v>248</v>
      </c>
      <c r="H203" s="67" t="s">
        <v>5855</v>
      </c>
      <c r="I203" s="67" t="s">
        <v>27</v>
      </c>
      <c r="J203" s="94" t="s">
        <v>128</v>
      </c>
      <c r="K203" s="95" t="n">
        <v>42212</v>
      </c>
      <c r="L203" s="95" t="n">
        <v>44039</v>
      </c>
      <c r="M203" s="96"/>
      <c r="N203" s="67" t="s">
        <v>47</v>
      </c>
      <c r="O203" s="97"/>
      <c r="P203" s="67" t="s">
        <v>40</v>
      </c>
      <c r="Q203" s="67"/>
      <c r="R203" s="53" t="n">
        <f aca="false">YEAR(K203)</f>
        <v>2015</v>
      </c>
      <c r="S203" s="54" t="n">
        <f aca="false">IF($F203="CO",SUMIFS($M:$M,$A:$A,$A203)/COUNTIFS($A:$A,$A203,$F:$F,"CO"),0)</f>
        <v>0</v>
      </c>
    </row>
    <row r="204" customFormat="false" ht="102" hidden="false" customHeight="false" outlineLevel="0" collapsed="false">
      <c r="A204" s="67" t="s">
        <v>5980</v>
      </c>
      <c r="B204" s="95" t="n">
        <v>42104</v>
      </c>
      <c r="C204" s="94" t="s">
        <v>5981</v>
      </c>
      <c r="D204" s="53" t="s">
        <v>5982</v>
      </c>
      <c r="E204" s="59"/>
      <c r="F204" s="67" t="s">
        <v>24</v>
      </c>
      <c r="G204" s="67" t="s">
        <v>101</v>
      </c>
      <c r="H204" s="67" t="s">
        <v>5969</v>
      </c>
      <c r="I204" s="67" t="s">
        <v>27</v>
      </c>
      <c r="J204" s="94" t="s">
        <v>5983</v>
      </c>
      <c r="K204" s="95" t="n">
        <v>42124</v>
      </c>
      <c r="L204" s="95" t="n">
        <v>43951</v>
      </c>
      <c r="M204" s="96"/>
      <c r="N204" s="67" t="s">
        <v>47</v>
      </c>
      <c r="O204" s="97"/>
      <c r="P204" s="67" t="s">
        <v>69</v>
      </c>
      <c r="Q204" s="67"/>
      <c r="R204" s="53" t="n">
        <f aca="false">YEAR(K204)</f>
        <v>2015</v>
      </c>
      <c r="S204" s="54" t="n">
        <f aca="false">IF($F204="CO",SUMIFS($M:$M,$A:$A,$A204)/COUNTIFS($A:$A,$A204,$F:$F,"CO"),0)</f>
        <v>0</v>
      </c>
    </row>
    <row r="205" customFormat="false" ht="63.75" hidden="false" customHeight="false" outlineLevel="0" collapsed="false">
      <c r="A205" s="87" t="s">
        <v>5984</v>
      </c>
      <c r="B205" s="95" t="n">
        <v>41918</v>
      </c>
      <c r="C205" s="94" t="s">
        <v>5985</v>
      </c>
      <c r="D205" s="84" t="s">
        <v>5986</v>
      </c>
      <c r="E205" s="53"/>
      <c r="F205" s="67" t="s">
        <v>24</v>
      </c>
      <c r="G205" s="84" t="s">
        <v>25</v>
      </c>
      <c r="H205" s="95" t="s">
        <v>1955</v>
      </c>
      <c r="I205" s="91" t="s">
        <v>996</v>
      </c>
      <c r="J205" s="94" t="s">
        <v>5987</v>
      </c>
      <c r="K205" s="95" t="n">
        <v>41821</v>
      </c>
      <c r="L205" s="95" t="n">
        <v>43647</v>
      </c>
      <c r="M205" s="163"/>
      <c r="N205" s="67" t="s">
        <v>5988</v>
      </c>
      <c r="O205" s="95"/>
      <c r="P205" s="81" t="s">
        <v>221</v>
      </c>
      <c r="Q205" s="67"/>
      <c r="R205" s="53" t="n">
        <f aca="false">YEAR(K205)</f>
        <v>2014</v>
      </c>
      <c r="S205" s="54" t="n">
        <f aca="false">IF($F205="CO",SUMIFS($M:$M,$A:$A,$A205)/COUNTIFS($A:$A,$A205,$F:$F,"CO"),0)</f>
        <v>0</v>
      </c>
    </row>
    <row r="206" customFormat="false" ht="51" hidden="false" customHeight="false" outlineLevel="0" collapsed="false">
      <c r="A206" s="87" t="s">
        <v>5984</v>
      </c>
      <c r="B206" s="95" t="n">
        <v>41918</v>
      </c>
      <c r="C206" s="94" t="s">
        <v>5985</v>
      </c>
      <c r="D206" s="84" t="s">
        <v>5986</v>
      </c>
      <c r="E206" s="53"/>
      <c r="F206" s="67" t="s">
        <v>518</v>
      </c>
      <c r="G206" s="84" t="s">
        <v>25</v>
      </c>
      <c r="H206" s="95" t="s">
        <v>1955</v>
      </c>
      <c r="I206" s="91" t="s">
        <v>996</v>
      </c>
      <c r="J206" s="94" t="s">
        <v>5989</v>
      </c>
      <c r="K206" s="95" t="n">
        <v>41821</v>
      </c>
      <c r="L206" s="95" t="n">
        <v>43647</v>
      </c>
      <c r="M206" s="163"/>
      <c r="N206" s="67" t="s">
        <v>5988</v>
      </c>
      <c r="O206" s="95"/>
      <c r="P206" s="81" t="s">
        <v>221</v>
      </c>
      <c r="Q206" s="67"/>
      <c r="R206" s="53" t="n">
        <f aca="false">YEAR(K206)</f>
        <v>2014</v>
      </c>
      <c r="S206" s="54" t="n">
        <f aca="false">IF($F206="CO",SUMIFS($M:$M,$A:$A,$A206)/COUNTIFS($A:$A,$A206,$F:$F,"CO"),0)</f>
        <v>0</v>
      </c>
    </row>
    <row r="207" customFormat="false" ht="89.25" hidden="false" customHeight="false" outlineLevel="0" collapsed="false">
      <c r="A207" s="67" t="s">
        <v>5990</v>
      </c>
      <c r="B207" s="95" t="n">
        <v>42208</v>
      </c>
      <c r="C207" s="94" t="s">
        <v>5991</v>
      </c>
      <c r="D207" s="53" t="s">
        <v>5992</v>
      </c>
      <c r="E207" s="59"/>
      <c r="F207" s="67" t="s">
        <v>24</v>
      </c>
      <c r="G207" s="67" t="s">
        <v>248</v>
      </c>
      <c r="H207" s="67" t="s">
        <v>5855</v>
      </c>
      <c r="I207" s="67" t="s">
        <v>27</v>
      </c>
      <c r="J207" s="94" t="s">
        <v>128</v>
      </c>
      <c r="K207" s="95" t="n">
        <v>42209</v>
      </c>
      <c r="L207" s="95" t="n">
        <v>44036</v>
      </c>
      <c r="M207" s="96"/>
      <c r="N207" s="67" t="s">
        <v>47</v>
      </c>
      <c r="O207" s="97"/>
      <c r="P207" s="67" t="s">
        <v>40</v>
      </c>
      <c r="Q207" s="67"/>
      <c r="R207" s="53" t="n">
        <v>2015</v>
      </c>
      <c r="S207" s="54" t="n">
        <v>0</v>
      </c>
    </row>
    <row r="208" customFormat="false" ht="89.25" hidden="false" customHeight="false" outlineLevel="0" collapsed="false">
      <c r="A208" s="101" t="s">
        <v>5993</v>
      </c>
      <c r="B208" s="64" t="n">
        <v>42230</v>
      </c>
      <c r="C208" s="98" t="s">
        <v>5994</v>
      </c>
      <c r="D208" s="66" t="s">
        <v>5995</v>
      </c>
      <c r="E208" s="53"/>
      <c r="F208" s="67" t="s">
        <v>24</v>
      </c>
      <c r="G208" s="81" t="s">
        <v>59</v>
      </c>
      <c r="H208" s="95" t="s">
        <v>114</v>
      </c>
      <c r="I208" s="67" t="s">
        <v>27</v>
      </c>
      <c r="J208" s="79" t="s">
        <v>133</v>
      </c>
      <c r="K208" s="64" t="n">
        <v>42226</v>
      </c>
      <c r="L208" s="64" t="n">
        <v>44053</v>
      </c>
      <c r="M208" s="65"/>
      <c r="N208" s="67" t="s">
        <v>47</v>
      </c>
      <c r="O208" s="53"/>
      <c r="P208" s="67" t="s">
        <v>30</v>
      </c>
      <c r="Q208" s="53"/>
      <c r="R208" s="53" t="n">
        <v>2015</v>
      </c>
      <c r="S208" s="54" t="n">
        <v>0</v>
      </c>
    </row>
    <row r="209" customFormat="false" ht="89.25" hidden="false" customHeight="false" outlineLevel="0" collapsed="false">
      <c r="A209" s="67" t="s">
        <v>5996</v>
      </c>
      <c r="B209" s="95" t="n">
        <v>42240</v>
      </c>
      <c r="C209" s="94" t="s">
        <v>5997</v>
      </c>
      <c r="D209" s="53" t="s">
        <v>5998</v>
      </c>
      <c r="E209" s="59"/>
      <c r="F209" s="67" t="s">
        <v>24</v>
      </c>
      <c r="G209" s="67" t="s">
        <v>35</v>
      </c>
      <c r="H209" s="67" t="s">
        <v>229</v>
      </c>
      <c r="I209" s="67" t="s">
        <v>27</v>
      </c>
      <c r="J209" s="94" t="s">
        <v>128</v>
      </c>
      <c r="K209" s="95" t="n">
        <v>42243</v>
      </c>
      <c r="L209" s="95" t="n">
        <v>44070</v>
      </c>
      <c r="M209" s="96"/>
      <c r="N209" s="67" t="s">
        <v>47</v>
      </c>
      <c r="O209" s="97"/>
      <c r="P209" s="67" t="s">
        <v>30</v>
      </c>
      <c r="Q209" s="67"/>
      <c r="R209" s="53" t="n">
        <v>2015</v>
      </c>
      <c r="S209" s="54" t="n">
        <v>0</v>
      </c>
    </row>
    <row r="210" customFormat="false" ht="89.25" hidden="false" customHeight="false" outlineLevel="0" collapsed="false">
      <c r="A210" s="67" t="s">
        <v>5999</v>
      </c>
      <c r="B210" s="95" t="n">
        <v>42179</v>
      </c>
      <c r="C210" s="94" t="s">
        <v>6000</v>
      </c>
      <c r="D210" s="56" t="s">
        <v>6001</v>
      </c>
      <c r="E210" s="59"/>
      <c r="F210" s="67" t="s">
        <v>24</v>
      </c>
      <c r="G210" s="67" t="s">
        <v>248</v>
      </c>
      <c r="H210" s="67" t="s">
        <v>5933</v>
      </c>
      <c r="I210" s="67" t="s">
        <v>27</v>
      </c>
      <c r="J210" s="94" t="s">
        <v>128</v>
      </c>
      <c r="K210" s="95" t="n">
        <v>42186</v>
      </c>
      <c r="L210" s="95" t="n">
        <v>44013</v>
      </c>
      <c r="M210" s="96"/>
      <c r="N210" s="67" t="s">
        <v>47</v>
      </c>
      <c r="O210" s="97"/>
      <c r="P210" s="67" t="s">
        <v>40</v>
      </c>
      <c r="Q210" s="67"/>
      <c r="R210" s="53" t="n">
        <v>2015</v>
      </c>
      <c r="S210" s="54" t="n">
        <v>0</v>
      </c>
    </row>
    <row r="211" customFormat="false" ht="102" hidden="false" customHeight="false" outlineLevel="0" collapsed="false">
      <c r="A211" s="67" t="s">
        <v>6002</v>
      </c>
      <c r="B211" s="95" t="n">
        <v>42258</v>
      </c>
      <c r="C211" s="94" t="s">
        <v>6003</v>
      </c>
      <c r="D211" s="53" t="s">
        <v>6004</v>
      </c>
      <c r="E211" s="59"/>
      <c r="F211" s="67" t="s">
        <v>24</v>
      </c>
      <c r="G211" s="222" t="s">
        <v>59</v>
      </c>
      <c r="H211" s="67" t="s">
        <v>685</v>
      </c>
      <c r="I211" s="67" t="s">
        <v>27</v>
      </c>
      <c r="J211" s="94" t="s">
        <v>230</v>
      </c>
      <c r="K211" s="95" t="n">
        <v>42271</v>
      </c>
      <c r="L211" s="95" t="n">
        <v>44098</v>
      </c>
      <c r="M211" s="96"/>
      <c r="N211" s="67" t="s">
        <v>47</v>
      </c>
      <c r="O211" s="97"/>
      <c r="P211" s="67" t="s">
        <v>30</v>
      </c>
      <c r="Q211" s="67"/>
      <c r="R211" s="53" t="n">
        <v>2015</v>
      </c>
      <c r="S211" s="54" t="n">
        <v>0</v>
      </c>
    </row>
    <row r="212" customFormat="false" ht="89.25" hidden="false" customHeight="false" outlineLevel="0" collapsed="false">
      <c r="A212" s="67" t="s">
        <v>6005</v>
      </c>
      <c r="B212" s="95" t="n">
        <v>42237</v>
      </c>
      <c r="C212" s="94" t="s">
        <v>6006</v>
      </c>
      <c r="D212" s="53" t="s">
        <v>6007</v>
      </c>
      <c r="E212" s="59"/>
      <c r="F212" s="67" t="s">
        <v>24</v>
      </c>
      <c r="G212" s="67" t="s">
        <v>59</v>
      </c>
      <c r="H212" s="67" t="s">
        <v>417</v>
      </c>
      <c r="I212" s="67" t="s">
        <v>27</v>
      </c>
      <c r="J212" s="94" t="s">
        <v>128</v>
      </c>
      <c r="K212" s="95" t="n">
        <v>42243</v>
      </c>
      <c r="L212" s="95" t="n">
        <v>44070</v>
      </c>
      <c r="M212" s="96"/>
      <c r="N212" s="67" t="s">
        <v>47</v>
      </c>
      <c r="O212" s="97"/>
      <c r="P212" s="67" t="s">
        <v>30</v>
      </c>
      <c r="Q212" s="67"/>
      <c r="R212" s="53" t="n">
        <v>2015</v>
      </c>
      <c r="S212" s="54" t="n">
        <v>0</v>
      </c>
    </row>
    <row r="213" customFormat="false" ht="89.25" hidden="false" customHeight="false" outlineLevel="0" collapsed="false">
      <c r="A213" s="67" t="s">
        <v>6008</v>
      </c>
      <c r="B213" s="95" t="n">
        <v>42237</v>
      </c>
      <c r="C213" s="94" t="s">
        <v>6009</v>
      </c>
      <c r="D213" s="53" t="s">
        <v>6010</v>
      </c>
      <c r="E213" s="59"/>
      <c r="F213" s="67" t="s">
        <v>24</v>
      </c>
      <c r="G213" s="67" t="s">
        <v>51</v>
      </c>
      <c r="H213" s="67" t="s">
        <v>1059</v>
      </c>
      <c r="I213" s="67" t="s">
        <v>27</v>
      </c>
      <c r="J213" s="94" t="s">
        <v>128</v>
      </c>
      <c r="K213" s="95" t="n">
        <v>42241</v>
      </c>
      <c r="L213" s="95" t="n">
        <v>44068</v>
      </c>
      <c r="M213" s="96"/>
      <c r="N213" s="67" t="s">
        <v>47</v>
      </c>
      <c r="O213" s="97"/>
      <c r="P213" s="67" t="s">
        <v>40</v>
      </c>
      <c r="Q213" s="67"/>
      <c r="R213" s="53" t="n">
        <v>2015</v>
      </c>
      <c r="S213" s="54" t="n">
        <v>0</v>
      </c>
    </row>
    <row r="214" customFormat="false" ht="102" hidden="false" customHeight="false" outlineLevel="0" collapsed="false">
      <c r="A214" s="56" t="s">
        <v>6011</v>
      </c>
      <c r="B214" s="64" t="n">
        <v>42268</v>
      </c>
      <c r="C214" s="98" t="s">
        <v>6012</v>
      </c>
      <c r="D214" s="53" t="s">
        <v>6013</v>
      </c>
      <c r="E214" s="53"/>
      <c r="F214" s="53" t="s">
        <v>24</v>
      </c>
      <c r="G214" s="53" t="s">
        <v>51</v>
      </c>
      <c r="H214" s="53" t="s">
        <v>6014</v>
      </c>
      <c r="I214" s="67" t="s">
        <v>27</v>
      </c>
      <c r="J214" s="94" t="s">
        <v>154</v>
      </c>
      <c r="K214" s="64" t="n">
        <v>42264</v>
      </c>
      <c r="L214" s="64" t="n">
        <v>44091</v>
      </c>
      <c r="M214" s="65"/>
      <c r="N214" s="67" t="s">
        <v>47</v>
      </c>
      <c r="O214" s="53"/>
      <c r="P214" s="81" t="s">
        <v>40</v>
      </c>
      <c r="Q214" s="53"/>
      <c r="R214" s="53" t="n">
        <v>2015</v>
      </c>
      <c r="S214" s="54" t="n">
        <v>0</v>
      </c>
    </row>
    <row r="215" customFormat="false" ht="89.25" hidden="false" customHeight="false" outlineLevel="0" collapsed="false">
      <c r="A215" s="67" t="s">
        <v>6015</v>
      </c>
      <c r="B215" s="95" t="n">
        <v>42226</v>
      </c>
      <c r="C215" s="94" t="s">
        <v>6016</v>
      </c>
      <c r="D215" s="53" t="s">
        <v>6017</v>
      </c>
      <c r="E215" s="59"/>
      <c r="F215" s="67" t="s">
        <v>24</v>
      </c>
      <c r="G215" s="67" t="s">
        <v>248</v>
      </c>
      <c r="H215" s="67" t="s">
        <v>5855</v>
      </c>
      <c r="I215" s="67" t="s">
        <v>27</v>
      </c>
      <c r="J215" s="94" t="s">
        <v>128</v>
      </c>
      <c r="K215" s="95" t="n">
        <v>42229</v>
      </c>
      <c r="L215" s="95" t="n">
        <v>44056</v>
      </c>
      <c r="M215" s="96"/>
      <c r="N215" s="67" t="s">
        <v>47</v>
      </c>
      <c r="O215" s="97"/>
      <c r="P215" s="67" t="s">
        <v>69</v>
      </c>
      <c r="Q215" s="67"/>
      <c r="R215" s="53" t="n">
        <v>2015</v>
      </c>
      <c r="S215" s="54" t="n">
        <v>0</v>
      </c>
    </row>
    <row r="216" customFormat="false" ht="102" hidden="false" customHeight="false" outlineLevel="0" collapsed="false">
      <c r="A216" s="67" t="s">
        <v>6018</v>
      </c>
      <c r="B216" s="95" t="n">
        <v>42157</v>
      </c>
      <c r="C216" s="94" t="s">
        <v>6019</v>
      </c>
      <c r="D216" s="56" t="s">
        <v>6020</v>
      </c>
      <c r="E216" s="59"/>
      <c r="F216" s="67" t="s">
        <v>24</v>
      </c>
      <c r="G216" s="84" t="s">
        <v>629</v>
      </c>
      <c r="H216" s="67" t="s">
        <v>574</v>
      </c>
      <c r="I216" s="67" t="s">
        <v>27</v>
      </c>
      <c r="J216" s="94" t="s">
        <v>230</v>
      </c>
      <c r="K216" s="95" t="n">
        <v>42186</v>
      </c>
      <c r="L216" s="95" t="n">
        <v>44013</v>
      </c>
      <c r="M216" s="96"/>
      <c r="N216" s="67" t="s">
        <v>47</v>
      </c>
      <c r="O216" s="97"/>
      <c r="P216" s="67" t="s">
        <v>69</v>
      </c>
      <c r="Q216" s="67"/>
      <c r="R216" s="53" t="n">
        <v>2015</v>
      </c>
      <c r="S216" s="54" t="n">
        <v>0</v>
      </c>
    </row>
    <row r="217" customFormat="false" ht="102" hidden="false" customHeight="false" outlineLevel="0" collapsed="false">
      <c r="A217" s="67" t="s">
        <v>6021</v>
      </c>
      <c r="B217" s="95" t="n">
        <v>42227</v>
      </c>
      <c r="C217" s="94" t="s">
        <v>6022</v>
      </c>
      <c r="D217" s="53" t="s">
        <v>6023</v>
      </c>
      <c r="E217" s="59"/>
      <c r="F217" s="67" t="s">
        <v>24</v>
      </c>
      <c r="G217" s="84" t="s">
        <v>629</v>
      </c>
      <c r="H217" s="67" t="s">
        <v>574</v>
      </c>
      <c r="I217" s="67" t="s">
        <v>27</v>
      </c>
      <c r="J217" s="94" t="s">
        <v>230</v>
      </c>
      <c r="K217" s="95" t="n">
        <v>42229</v>
      </c>
      <c r="L217" s="95" t="n">
        <v>44056</v>
      </c>
      <c r="M217" s="96"/>
      <c r="N217" s="67" t="s">
        <v>47</v>
      </c>
      <c r="O217" s="97"/>
      <c r="P217" s="67" t="s">
        <v>69</v>
      </c>
      <c r="Q217" s="67"/>
      <c r="R217" s="53" t="n">
        <v>2015</v>
      </c>
      <c r="S217" s="54" t="n">
        <v>0</v>
      </c>
    </row>
    <row r="218" customFormat="false" ht="89.25" hidden="false" customHeight="false" outlineLevel="0" collapsed="false">
      <c r="A218" s="67" t="s">
        <v>6024</v>
      </c>
      <c r="B218" s="64" t="n">
        <v>42074</v>
      </c>
      <c r="C218" s="86" t="s">
        <v>6025</v>
      </c>
      <c r="D218" s="66" t="s">
        <v>1140</v>
      </c>
      <c r="E218" s="53"/>
      <c r="F218" s="67" t="s">
        <v>24</v>
      </c>
      <c r="G218" s="67" t="s">
        <v>6026</v>
      </c>
      <c r="H218" s="231" t="s">
        <v>6027</v>
      </c>
      <c r="I218" s="67" t="s">
        <v>27</v>
      </c>
      <c r="J218" s="228" t="s">
        <v>128</v>
      </c>
      <c r="K218" s="64" t="n">
        <v>42261</v>
      </c>
      <c r="L218" s="64" t="n">
        <v>44088</v>
      </c>
      <c r="M218" s="65"/>
      <c r="N218" s="67" t="s">
        <v>47</v>
      </c>
      <c r="O218" s="53"/>
      <c r="P218" s="67" t="s">
        <v>1506</v>
      </c>
      <c r="Q218" s="53"/>
      <c r="R218" s="53" t="n">
        <v>2015</v>
      </c>
      <c r="S218" s="54" t="n">
        <v>0</v>
      </c>
    </row>
    <row r="219" customFormat="false" ht="89.25" hidden="false" customHeight="false" outlineLevel="0" collapsed="false">
      <c r="A219" s="67" t="s">
        <v>6028</v>
      </c>
      <c r="B219" s="95" t="n">
        <v>42195</v>
      </c>
      <c r="C219" s="94" t="s">
        <v>3545</v>
      </c>
      <c r="D219" s="56" t="s">
        <v>3546</v>
      </c>
      <c r="E219" s="59"/>
      <c r="F219" s="67" t="s">
        <v>24</v>
      </c>
      <c r="G219" s="67" t="s">
        <v>35</v>
      </c>
      <c r="H219" s="67" t="s">
        <v>2239</v>
      </c>
      <c r="I219" s="67" t="s">
        <v>27</v>
      </c>
      <c r="J219" s="94" t="s">
        <v>128</v>
      </c>
      <c r="K219" s="95" t="n">
        <v>42205</v>
      </c>
      <c r="L219" s="95" t="n">
        <v>44032</v>
      </c>
      <c r="M219" s="96"/>
      <c r="N219" s="67" t="s">
        <v>47</v>
      </c>
      <c r="O219" s="97"/>
      <c r="P219" s="67" t="s">
        <v>69</v>
      </c>
      <c r="Q219" s="67"/>
      <c r="R219" s="53" t="n">
        <f aca="false">YEAR(K219)</f>
        <v>2015</v>
      </c>
      <c r="S219" s="54" t="n">
        <f aca="false">IF($F219="CO",SUMIFS($M:$M,$A:$A,$A219)/COUNTIFS($A:$A,$A219,$F:$F,"CO"),0)</f>
        <v>0</v>
      </c>
    </row>
    <row r="220" customFormat="false" ht="89.25" hidden="false" customHeight="false" outlineLevel="0" collapsed="false">
      <c r="A220" s="67" t="s">
        <v>6029</v>
      </c>
      <c r="B220" s="95" t="n">
        <v>42195</v>
      </c>
      <c r="C220" s="94" t="s">
        <v>3574</v>
      </c>
      <c r="D220" s="56" t="s">
        <v>3575</v>
      </c>
      <c r="E220" s="59"/>
      <c r="F220" s="67" t="s">
        <v>24</v>
      </c>
      <c r="G220" s="67" t="s">
        <v>6030</v>
      </c>
      <c r="H220" s="67" t="s">
        <v>6031</v>
      </c>
      <c r="I220" s="67" t="s">
        <v>27</v>
      </c>
      <c r="J220" s="253" t="s">
        <v>128</v>
      </c>
      <c r="K220" s="95" t="n">
        <v>42199</v>
      </c>
      <c r="L220" s="95" t="n">
        <v>44026</v>
      </c>
      <c r="M220" s="96"/>
      <c r="N220" s="67" t="s">
        <v>47</v>
      </c>
      <c r="O220" s="97"/>
      <c r="P220" s="67" t="s">
        <v>69</v>
      </c>
      <c r="Q220" s="67"/>
      <c r="R220" s="53" t="n">
        <v>2015</v>
      </c>
      <c r="S220" s="54" t="n">
        <v>0</v>
      </c>
    </row>
    <row r="221" customFormat="false" ht="89.25" hidden="false" customHeight="false" outlineLevel="0" collapsed="false">
      <c r="A221" s="67" t="s">
        <v>6032</v>
      </c>
      <c r="B221" s="95" t="n">
        <v>42195</v>
      </c>
      <c r="C221" s="94" t="s">
        <v>6033</v>
      </c>
      <c r="D221" s="56" t="s">
        <v>6034</v>
      </c>
      <c r="E221" s="59"/>
      <c r="F221" s="67" t="s">
        <v>24</v>
      </c>
      <c r="G221" s="67" t="s">
        <v>248</v>
      </c>
      <c r="H221" s="67" t="s">
        <v>5855</v>
      </c>
      <c r="I221" s="67" t="s">
        <v>27</v>
      </c>
      <c r="J221" s="94" t="s">
        <v>128</v>
      </c>
      <c r="K221" s="95" t="n">
        <v>42199</v>
      </c>
      <c r="L221" s="95" t="n">
        <v>44026</v>
      </c>
      <c r="M221" s="96"/>
      <c r="N221" s="67" t="s">
        <v>47</v>
      </c>
      <c r="O221" s="97"/>
      <c r="P221" s="67" t="s">
        <v>69</v>
      </c>
      <c r="Q221" s="67"/>
      <c r="R221" s="53" t="n">
        <v>2015</v>
      </c>
      <c r="S221" s="54" t="n">
        <v>0</v>
      </c>
    </row>
    <row r="222" customFormat="false" ht="102" hidden="false" customHeight="false" outlineLevel="0" collapsed="false">
      <c r="A222" s="67" t="s">
        <v>6035</v>
      </c>
      <c r="B222" s="64" t="n">
        <v>42263</v>
      </c>
      <c r="C222" s="98" t="s">
        <v>6036</v>
      </c>
      <c r="D222" s="66" t="s">
        <v>6037</v>
      </c>
      <c r="E222" s="53"/>
      <c r="F222" s="67" t="s">
        <v>24</v>
      </c>
      <c r="G222" s="81" t="s">
        <v>73</v>
      </c>
      <c r="H222" s="67" t="s">
        <v>3141</v>
      </c>
      <c r="I222" s="67" t="s">
        <v>27</v>
      </c>
      <c r="J222" s="79" t="s">
        <v>154</v>
      </c>
      <c r="K222" s="64" t="n">
        <v>42271</v>
      </c>
      <c r="L222" s="64" t="n">
        <v>44098</v>
      </c>
      <c r="M222" s="65"/>
      <c r="N222" s="67" t="s">
        <v>47</v>
      </c>
      <c r="O222" s="53"/>
      <c r="P222" s="67" t="s">
        <v>30</v>
      </c>
      <c r="Q222" s="53"/>
      <c r="R222" s="53" t="n">
        <v>2015</v>
      </c>
      <c r="S222" s="54" t="n">
        <v>0</v>
      </c>
    </row>
    <row r="223" customFormat="false" ht="89.25" hidden="false" customHeight="false" outlineLevel="0" collapsed="false">
      <c r="A223" s="67" t="s">
        <v>6038</v>
      </c>
      <c r="B223" s="95" t="n">
        <v>42243</v>
      </c>
      <c r="C223" s="94" t="s">
        <v>6039</v>
      </c>
      <c r="D223" s="53" t="s">
        <v>6040</v>
      </c>
      <c r="E223" s="59"/>
      <c r="F223" s="67" t="s">
        <v>24</v>
      </c>
      <c r="G223" s="67" t="s">
        <v>248</v>
      </c>
      <c r="H223" s="67" t="s">
        <v>249</v>
      </c>
      <c r="I223" s="67" t="s">
        <v>27</v>
      </c>
      <c r="J223" s="94" t="s">
        <v>128</v>
      </c>
      <c r="K223" s="95" t="n">
        <v>42247</v>
      </c>
      <c r="L223" s="95" t="n">
        <v>44074</v>
      </c>
      <c r="M223" s="96"/>
      <c r="N223" s="67" t="s">
        <v>47</v>
      </c>
      <c r="O223" s="97"/>
      <c r="P223" s="67" t="s">
        <v>40</v>
      </c>
      <c r="Q223" s="67"/>
      <c r="R223" s="53" t="n">
        <v>2015</v>
      </c>
      <c r="S223" s="54" t="n">
        <v>0</v>
      </c>
    </row>
    <row r="224" customFormat="false" ht="89.25" hidden="false" customHeight="false" outlineLevel="0" collapsed="false">
      <c r="A224" s="67" t="s">
        <v>6041</v>
      </c>
      <c r="B224" s="95" t="n">
        <v>42226</v>
      </c>
      <c r="C224" s="94" t="s">
        <v>6042</v>
      </c>
      <c r="D224" s="53" t="s">
        <v>6043</v>
      </c>
      <c r="E224" s="59"/>
      <c r="F224" s="67" t="s">
        <v>24</v>
      </c>
      <c r="G224" s="67" t="s">
        <v>248</v>
      </c>
      <c r="H224" s="67" t="s">
        <v>5933</v>
      </c>
      <c r="I224" s="67" t="s">
        <v>27</v>
      </c>
      <c r="J224" s="94" t="s">
        <v>128</v>
      </c>
      <c r="K224" s="95" t="n">
        <v>42229</v>
      </c>
      <c r="L224" s="95" t="n">
        <v>44056</v>
      </c>
      <c r="M224" s="96"/>
      <c r="N224" s="67" t="s">
        <v>47</v>
      </c>
      <c r="O224" s="97"/>
      <c r="P224" s="67" t="s">
        <v>40</v>
      </c>
      <c r="Q224" s="67"/>
      <c r="R224" s="53" t="n">
        <v>2015</v>
      </c>
      <c r="S224" s="54" t="n">
        <v>0</v>
      </c>
    </row>
    <row r="225" customFormat="false" ht="102" hidden="false" customHeight="false" outlineLevel="0" collapsed="false">
      <c r="A225" s="67" t="s">
        <v>6044</v>
      </c>
      <c r="B225" s="95" t="n">
        <v>42104</v>
      </c>
      <c r="C225" s="94" t="s">
        <v>6045</v>
      </c>
      <c r="D225" s="53" t="s">
        <v>3786</v>
      </c>
      <c r="E225" s="59"/>
      <c r="F225" s="67" t="s">
        <v>24</v>
      </c>
      <c r="G225" s="67" t="s">
        <v>59</v>
      </c>
      <c r="H225" s="67" t="s">
        <v>199</v>
      </c>
      <c r="I225" s="67" t="s">
        <v>27</v>
      </c>
      <c r="J225" s="94" t="s">
        <v>230</v>
      </c>
      <c r="K225" s="95" t="n">
        <v>42123</v>
      </c>
      <c r="L225" s="95" t="n">
        <v>43948</v>
      </c>
      <c r="M225" s="96"/>
      <c r="N225" s="67" t="s">
        <v>47</v>
      </c>
      <c r="O225" s="97"/>
      <c r="P225" s="67" t="s">
        <v>69</v>
      </c>
      <c r="Q225" s="67"/>
      <c r="R225" s="53" t="n">
        <v>2015</v>
      </c>
      <c r="S225" s="54" t="n">
        <v>0</v>
      </c>
    </row>
    <row r="226" customFormat="false" ht="140.25" hidden="false" customHeight="false" outlineLevel="0" collapsed="false">
      <c r="A226" s="67" t="s">
        <v>6044</v>
      </c>
      <c r="B226" s="95" t="n">
        <v>42104</v>
      </c>
      <c r="C226" s="94" t="s">
        <v>6045</v>
      </c>
      <c r="D226" s="53" t="s">
        <v>3786</v>
      </c>
      <c r="E226" s="59"/>
      <c r="F226" s="67" t="s">
        <v>518</v>
      </c>
      <c r="G226" s="67" t="s">
        <v>59</v>
      </c>
      <c r="H226" s="67" t="s">
        <v>199</v>
      </c>
      <c r="I226" s="67" t="s">
        <v>27</v>
      </c>
      <c r="J226" s="94" t="s">
        <v>6046</v>
      </c>
      <c r="K226" s="95" t="n">
        <v>42534</v>
      </c>
      <c r="L226" s="95" t="n">
        <v>43948</v>
      </c>
      <c r="M226" s="96"/>
      <c r="N226" s="67" t="s">
        <v>47</v>
      </c>
      <c r="O226" s="97"/>
      <c r="P226" s="67" t="s">
        <v>69</v>
      </c>
      <c r="Q226" s="67"/>
      <c r="R226" s="53" t="n">
        <v>2016</v>
      </c>
      <c r="S226" s="54" t="n">
        <v>0</v>
      </c>
    </row>
    <row r="227" customFormat="false" ht="89.25" hidden="false" customHeight="false" outlineLevel="0" collapsed="false">
      <c r="A227" s="67" t="s">
        <v>6047</v>
      </c>
      <c r="B227" s="95" t="n">
        <v>42212</v>
      </c>
      <c r="C227" s="94" t="s">
        <v>6048</v>
      </c>
      <c r="D227" s="53" t="s">
        <v>6049</v>
      </c>
      <c r="E227" s="59"/>
      <c r="F227" s="67" t="s">
        <v>24</v>
      </c>
      <c r="G227" s="67" t="s">
        <v>59</v>
      </c>
      <c r="H227" s="95" t="s">
        <v>114</v>
      </c>
      <c r="I227" s="67" t="s">
        <v>27</v>
      </c>
      <c r="J227" s="94" t="s">
        <v>128</v>
      </c>
      <c r="K227" s="95" t="n">
        <v>42227</v>
      </c>
      <c r="L227" s="95" t="n">
        <v>44054</v>
      </c>
      <c r="M227" s="96"/>
      <c r="N227" s="67" t="s">
        <v>47</v>
      </c>
      <c r="O227" s="97"/>
      <c r="P227" s="67" t="s">
        <v>40</v>
      </c>
      <c r="Q227" s="67"/>
      <c r="R227" s="53" t="n">
        <v>2015</v>
      </c>
      <c r="S227" s="54" t="n">
        <v>0</v>
      </c>
    </row>
    <row r="228" customFormat="false" ht="89.25" hidden="false" customHeight="false" outlineLevel="0" collapsed="false">
      <c r="A228" s="67" t="s">
        <v>6050</v>
      </c>
      <c r="B228" s="95" t="n">
        <v>42243</v>
      </c>
      <c r="C228" s="94" t="s">
        <v>6051</v>
      </c>
      <c r="D228" s="53" t="s">
        <v>6052</v>
      </c>
      <c r="E228" s="59"/>
      <c r="F228" s="67" t="s">
        <v>24</v>
      </c>
      <c r="G228" s="67" t="s">
        <v>59</v>
      </c>
      <c r="H228" s="95" t="s">
        <v>114</v>
      </c>
      <c r="I228" s="67" t="s">
        <v>27</v>
      </c>
      <c r="J228" s="94" t="s">
        <v>128</v>
      </c>
      <c r="K228" s="95" t="n">
        <v>42256</v>
      </c>
      <c r="L228" s="95" t="n">
        <v>44083</v>
      </c>
      <c r="M228" s="96"/>
      <c r="N228" s="67" t="s">
        <v>47</v>
      </c>
      <c r="O228" s="97"/>
      <c r="P228" s="67" t="s">
        <v>30</v>
      </c>
      <c r="Q228" s="67"/>
      <c r="R228" s="53" t="n">
        <v>2015</v>
      </c>
      <c r="S228" s="54" t="n">
        <v>0</v>
      </c>
    </row>
    <row r="229" customFormat="false" ht="89.25" hidden="false" customHeight="false" outlineLevel="0" collapsed="false">
      <c r="A229" s="67" t="s">
        <v>6053</v>
      </c>
      <c r="B229" s="95" t="n">
        <v>42208</v>
      </c>
      <c r="C229" s="94" t="s">
        <v>6054</v>
      </c>
      <c r="D229" s="53" t="s">
        <v>6055</v>
      </c>
      <c r="E229" s="59"/>
      <c r="F229" s="67" t="s">
        <v>24</v>
      </c>
      <c r="G229" s="67" t="s">
        <v>248</v>
      </c>
      <c r="H229" s="67" t="s">
        <v>5511</v>
      </c>
      <c r="I229" s="67" t="s">
        <v>27</v>
      </c>
      <c r="J229" s="94" t="s">
        <v>128</v>
      </c>
      <c r="K229" s="95" t="n">
        <v>42209</v>
      </c>
      <c r="L229" s="95" t="n">
        <v>44036</v>
      </c>
      <c r="M229" s="96"/>
      <c r="N229" s="67" t="s">
        <v>47</v>
      </c>
      <c r="O229" s="97"/>
      <c r="P229" s="67" t="s">
        <v>40</v>
      </c>
      <c r="Q229" s="67"/>
      <c r="R229" s="53" t="n">
        <v>2015</v>
      </c>
      <c r="S229" s="54" t="n">
        <v>0</v>
      </c>
    </row>
    <row r="230" customFormat="false" ht="89.25" hidden="false" customHeight="false" outlineLevel="0" collapsed="false">
      <c r="A230" s="67" t="s">
        <v>6056</v>
      </c>
      <c r="B230" s="95" t="n">
        <v>42226</v>
      </c>
      <c r="C230" s="94" t="s">
        <v>6057</v>
      </c>
      <c r="D230" s="53" t="s">
        <v>6058</v>
      </c>
      <c r="E230" s="59"/>
      <c r="F230" s="67" t="s">
        <v>24</v>
      </c>
      <c r="G230" s="67" t="s">
        <v>248</v>
      </c>
      <c r="H230" s="67" t="s">
        <v>5933</v>
      </c>
      <c r="I230" s="67" t="s">
        <v>27</v>
      </c>
      <c r="J230" s="94" t="s">
        <v>128</v>
      </c>
      <c r="K230" s="95" t="n">
        <v>42229</v>
      </c>
      <c r="L230" s="95" t="n">
        <v>44056</v>
      </c>
      <c r="M230" s="96"/>
      <c r="N230" s="67" t="s">
        <v>47</v>
      </c>
      <c r="O230" s="97"/>
      <c r="P230" s="67" t="s">
        <v>40</v>
      </c>
      <c r="Q230" s="67"/>
      <c r="R230" s="53" t="n">
        <v>2015</v>
      </c>
      <c r="S230" s="54" t="n">
        <v>0</v>
      </c>
    </row>
    <row r="231" customFormat="false" ht="89.25" hidden="false" customHeight="false" outlineLevel="0" collapsed="false">
      <c r="A231" s="67" t="s">
        <v>6059</v>
      </c>
      <c r="B231" s="95" t="n">
        <v>42208</v>
      </c>
      <c r="C231" s="94" t="s">
        <v>6060</v>
      </c>
      <c r="D231" s="53" t="s">
        <v>6061</v>
      </c>
      <c r="E231" s="59"/>
      <c r="F231" s="67" t="s">
        <v>24</v>
      </c>
      <c r="G231" s="67" t="s">
        <v>248</v>
      </c>
      <c r="H231" s="67" t="s">
        <v>5855</v>
      </c>
      <c r="I231" s="67" t="s">
        <v>27</v>
      </c>
      <c r="J231" s="94" t="s">
        <v>128</v>
      </c>
      <c r="K231" s="95" t="n">
        <v>42212</v>
      </c>
      <c r="L231" s="95" t="n">
        <v>44039</v>
      </c>
      <c r="M231" s="96"/>
      <c r="N231" s="67" t="s">
        <v>47</v>
      </c>
      <c r="O231" s="97"/>
      <c r="P231" s="67" t="s">
        <v>40</v>
      </c>
      <c r="Q231" s="67"/>
      <c r="R231" s="53" t="n">
        <v>2015</v>
      </c>
      <c r="S231" s="54" t="n">
        <v>0</v>
      </c>
    </row>
    <row r="232" customFormat="false" ht="89.25" hidden="false" customHeight="false" outlineLevel="0" collapsed="false">
      <c r="A232" s="67" t="s">
        <v>6062</v>
      </c>
      <c r="B232" s="95" t="n">
        <v>42247</v>
      </c>
      <c r="C232" s="94" t="s">
        <v>6063</v>
      </c>
      <c r="D232" s="53" t="s">
        <v>6064</v>
      </c>
      <c r="E232" s="59"/>
      <c r="F232" s="67" t="s">
        <v>24</v>
      </c>
      <c r="G232" s="67" t="s">
        <v>248</v>
      </c>
      <c r="H232" s="67" t="s">
        <v>6065</v>
      </c>
      <c r="I232" s="67" t="s">
        <v>27</v>
      </c>
      <c r="J232" s="94" t="s">
        <v>128</v>
      </c>
      <c r="K232" s="95" t="n">
        <v>42256</v>
      </c>
      <c r="L232" s="95" t="n">
        <v>44083</v>
      </c>
      <c r="M232" s="96"/>
      <c r="N232" s="67" t="s">
        <v>47</v>
      </c>
      <c r="O232" s="97"/>
      <c r="P232" s="67" t="s">
        <v>40</v>
      </c>
      <c r="Q232" s="67"/>
      <c r="R232" s="53" t="n">
        <v>2015</v>
      </c>
      <c r="S232" s="54" t="n">
        <v>0</v>
      </c>
    </row>
    <row r="233" customFormat="false" ht="89.25" hidden="false" customHeight="false" outlineLevel="0" collapsed="false">
      <c r="A233" s="67" t="s">
        <v>6066</v>
      </c>
      <c r="B233" s="95" t="n">
        <v>42229</v>
      </c>
      <c r="C233" s="94" t="s">
        <v>6067</v>
      </c>
      <c r="D233" s="53" t="s">
        <v>6068</v>
      </c>
      <c r="E233" s="59"/>
      <c r="F233" s="67" t="s">
        <v>24</v>
      </c>
      <c r="G233" s="67" t="s">
        <v>248</v>
      </c>
      <c r="H233" s="67" t="s">
        <v>6069</v>
      </c>
      <c r="I233" s="67" t="s">
        <v>27</v>
      </c>
      <c r="J233" s="94" t="s">
        <v>128</v>
      </c>
      <c r="K233" s="95" t="n">
        <v>42235</v>
      </c>
      <c r="L233" s="95" t="n">
        <v>44062</v>
      </c>
      <c r="M233" s="96"/>
      <c r="N233" s="67" t="s">
        <v>47</v>
      </c>
      <c r="O233" s="97"/>
      <c r="P233" s="67" t="s">
        <v>40</v>
      </c>
      <c r="Q233" s="67"/>
      <c r="R233" s="53" t="n">
        <v>2015</v>
      </c>
      <c r="S233" s="54" t="n">
        <v>0</v>
      </c>
    </row>
    <row r="234" customFormat="false" ht="102" hidden="false" customHeight="false" outlineLevel="0" collapsed="false">
      <c r="A234" s="87" t="s">
        <v>6070</v>
      </c>
      <c r="B234" s="95" t="n">
        <v>42244</v>
      </c>
      <c r="C234" s="94" t="s">
        <v>6071</v>
      </c>
      <c r="D234" s="53" t="s">
        <v>6072</v>
      </c>
      <c r="E234" s="53"/>
      <c r="F234" s="67" t="s">
        <v>24</v>
      </c>
      <c r="G234" s="84" t="s">
        <v>59</v>
      </c>
      <c r="H234" s="95" t="s">
        <v>114</v>
      </c>
      <c r="I234" s="95" t="s">
        <v>27</v>
      </c>
      <c r="J234" s="94" t="s">
        <v>230</v>
      </c>
      <c r="K234" s="95" t="n">
        <v>42226</v>
      </c>
      <c r="L234" s="95" t="n">
        <v>44053</v>
      </c>
      <c r="M234" s="163"/>
      <c r="N234" s="67" t="s">
        <v>47</v>
      </c>
      <c r="O234" s="97"/>
      <c r="P234" s="67" t="s">
        <v>40</v>
      </c>
      <c r="Q234" s="67"/>
      <c r="R234" s="53" t="n">
        <v>2015</v>
      </c>
      <c r="S234" s="54" t="n">
        <v>0</v>
      </c>
    </row>
    <row r="235" customFormat="false" ht="89.25" hidden="false" customHeight="false" outlineLevel="0" collapsed="false">
      <c r="A235" s="67" t="s">
        <v>6073</v>
      </c>
      <c r="B235" s="95" t="n">
        <v>42226</v>
      </c>
      <c r="C235" s="94" t="s">
        <v>6074</v>
      </c>
      <c r="D235" s="53" t="s">
        <v>6075</v>
      </c>
      <c r="E235" s="59"/>
      <c r="F235" s="67" t="s">
        <v>24</v>
      </c>
      <c r="G235" s="67" t="s">
        <v>248</v>
      </c>
      <c r="H235" s="67" t="s">
        <v>6076</v>
      </c>
      <c r="I235" s="67" t="s">
        <v>27</v>
      </c>
      <c r="J235" s="94" t="s">
        <v>128</v>
      </c>
      <c r="K235" s="95" t="n">
        <v>42229</v>
      </c>
      <c r="L235" s="95" t="n">
        <v>44056</v>
      </c>
      <c r="M235" s="96"/>
      <c r="N235" s="67" t="s">
        <v>47</v>
      </c>
      <c r="O235" s="97"/>
      <c r="P235" s="67" t="s">
        <v>40</v>
      </c>
      <c r="Q235" s="67"/>
      <c r="R235" s="53" t="n">
        <v>2015</v>
      </c>
      <c r="S235" s="54" t="n">
        <v>0</v>
      </c>
    </row>
    <row r="236" customFormat="false" ht="102" hidden="false" customHeight="false" outlineLevel="0" collapsed="false">
      <c r="A236" s="67" t="s">
        <v>6077</v>
      </c>
      <c r="B236" s="95" t="n">
        <v>42234</v>
      </c>
      <c r="C236" s="94" t="s">
        <v>6078</v>
      </c>
      <c r="D236" s="53" t="s">
        <v>6079</v>
      </c>
      <c r="E236" s="59"/>
      <c r="F236" s="67" t="s">
        <v>24</v>
      </c>
      <c r="G236" s="67" t="s">
        <v>59</v>
      </c>
      <c r="H236" s="95" t="s">
        <v>114</v>
      </c>
      <c r="I236" s="67" t="s">
        <v>27</v>
      </c>
      <c r="J236" s="94" t="s">
        <v>230</v>
      </c>
      <c r="K236" s="95" t="n">
        <v>42255</v>
      </c>
      <c r="L236" s="95" t="n">
        <v>44082</v>
      </c>
      <c r="M236" s="96"/>
      <c r="N236" s="67" t="s">
        <v>47</v>
      </c>
      <c r="O236" s="97"/>
      <c r="P236" s="67" t="s">
        <v>40</v>
      </c>
      <c r="Q236" s="67"/>
      <c r="R236" s="53" t="n">
        <v>2015</v>
      </c>
      <c r="S236" s="54" t="n">
        <v>0</v>
      </c>
    </row>
    <row r="237" customFormat="false" ht="140.25" hidden="false" customHeight="false" outlineLevel="0" collapsed="false">
      <c r="A237" s="67" t="s">
        <v>6080</v>
      </c>
      <c r="B237" s="64" t="n">
        <v>41764</v>
      </c>
      <c r="C237" s="79" t="s">
        <v>6081</v>
      </c>
      <c r="D237" s="53"/>
      <c r="E237" s="53"/>
      <c r="F237" s="67" t="s">
        <v>24</v>
      </c>
      <c r="G237" s="81" t="s">
        <v>51</v>
      </c>
      <c r="H237" s="67" t="s">
        <v>6082</v>
      </c>
      <c r="I237" s="67" t="s">
        <v>90</v>
      </c>
      <c r="J237" s="79" t="s">
        <v>6083</v>
      </c>
      <c r="K237" s="626" t="n">
        <v>42275</v>
      </c>
      <c r="L237" s="64" t="n">
        <v>44102</v>
      </c>
      <c r="M237" s="65"/>
      <c r="N237" s="67" t="s">
        <v>6084</v>
      </c>
      <c r="O237" s="53"/>
      <c r="P237" s="81" t="s">
        <v>69</v>
      </c>
      <c r="Q237" s="53"/>
      <c r="R237" s="53" t="n">
        <v>2015</v>
      </c>
      <c r="S237" s="54" t="n">
        <v>0</v>
      </c>
    </row>
    <row r="238" customFormat="false" ht="127.5" hidden="false" customHeight="false" outlineLevel="0" collapsed="false">
      <c r="A238" s="67" t="s">
        <v>6080</v>
      </c>
      <c r="B238" s="64" t="n">
        <v>41764</v>
      </c>
      <c r="C238" s="79" t="s">
        <v>6081</v>
      </c>
      <c r="D238" s="53"/>
      <c r="E238" s="53"/>
      <c r="F238" s="67" t="s">
        <v>518</v>
      </c>
      <c r="G238" s="81" t="s">
        <v>51</v>
      </c>
      <c r="H238" s="67" t="s">
        <v>6082</v>
      </c>
      <c r="I238" s="67" t="s">
        <v>90</v>
      </c>
      <c r="J238" s="79" t="s">
        <v>6085</v>
      </c>
      <c r="K238" s="626" t="n">
        <v>42712</v>
      </c>
      <c r="L238" s="64" t="n">
        <v>44102</v>
      </c>
      <c r="M238" s="65"/>
      <c r="N238" s="67" t="s">
        <v>6084</v>
      </c>
      <c r="O238" s="53"/>
      <c r="P238" s="81" t="s">
        <v>69</v>
      </c>
      <c r="Q238" s="53"/>
      <c r="R238" s="53" t="n">
        <v>2016</v>
      </c>
      <c r="S238" s="54" t="n">
        <v>0</v>
      </c>
    </row>
    <row r="239" customFormat="false" ht="89.25" hidden="false" customHeight="false" outlineLevel="0" collapsed="false">
      <c r="A239" s="492" t="s">
        <v>6086</v>
      </c>
      <c r="B239" s="598" t="n">
        <v>42186</v>
      </c>
      <c r="C239" s="487" t="s">
        <v>4491</v>
      </c>
      <c r="D239" s="327" t="s">
        <v>4492</v>
      </c>
      <c r="E239" s="176"/>
      <c r="F239" s="492" t="s">
        <v>24</v>
      </c>
      <c r="G239" s="492" t="s">
        <v>35</v>
      </c>
      <c r="H239" s="492" t="s">
        <v>229</v>
      </c>
      <c r="I239" s="492" t="s">
        <v>27</v>
      </c>
      <c r="J239" s="487" t="s">
        <v>128</v>
      </c>
      <c r="K239" s="598" t="n">
        <v>42187</v>
      </c>
      <c r="L239" s="598" t="n">
        <v>44014</v>
      </c>
      <c r="M239" s="505"/>
      <c r="N239" s="492" t="s">
        <v>47</v>
      </c>
      <c r="O239" s="506"/>
      <c r="P239" s="492" t="s">
        <v>40</v>
      </c>
      <c r="Q239" s="492"/>
      <c r="R239" s="177" t="n">
        <v>2015</v>
      </c>
      <c r="S239" s="178" t="n">
        <v>0</v>
      </c>
    </row>
    <row r="240" customFormat="false" ht="153" hidden="false" customHeight="false" outlineLevel="0" collapsed="false">
      <c r="A240" s="492" t="s">
        <v>6087</v>
      </c>
      <c r="B240" s="95" t="n">
        <v>42088</v>
      </c>
      <c r="C240" s="94" t="s">
        <v>6088</v>
      </c>
      <c r="D240" s="53"/>
      <c r="E240" s="176"/>
      <c r="F240" s="67" t="s">
        <v>24</v>
      </c>
      <c r="G240" s="67" t="s">
        <v>35</v>
      </c>
      <c r="H240" s="67" t="s">
        <v>1752</v>
      </c>
      <c r="I240" s="67" t="s">
        <v>6089</v>
      </c>
      <c r="J240" s="94" t="s">
        <v>6090</v>
      </c>
      <c r="K240" s="95" t="n">
        <v>42202</v>
      </c>
      <c r="L240" s="95" t="n">
        <v>44029</v>
      </c>
      <c r="M240" s="96"/>
      <c r="N240" s="67" t="s">
        <v>6091</v>
      </c>
      <c r="O240" s="506"/>
      <c r="P240" s="492" t="s">
        <v>150</v>
      </c>
      <c r="Q240" s="492" t="s">
        <v>1105</v>
      </c>
      <c r="R240" s="177" t="n">
        <v>2015</v>
      </c>
      <c r="S240" s="178" t="n">
        <v>0</v>
      </c>
    </row>
    <row r="241" customFormat="false" ht="114.75" hidden="false" customHeight="false" outlineLevel="0" collapsed="false">
      <c r="A241" s="67" t="s">
        <v>6092</v>
      </c>
      <c r="B241" s="95" t="n">
        <v>42229</v>
      </c>
      <c r="C241" s="94" t="s">
        <v>5720</v>
      </c>
      <c r="D241" s="53" t="s">
        <v>4570</v>
      </c>
      <c r="E241" s="59"/>
      <c r="F241" s="67" t="s">
        <v>24</v>
      </c>
      <c r="G241" s="67" t="s">
        <v>25</v>
      </c>
      <c r="H241" s="67" t="s">
        <v>4572</v>
      </c>
      <c r="I241" s="67" t="s">
        <v>27</v>
      </c>
      <c r="J241" s="627" t="s">
        <v>6093</v>
      </c>
      <c r="K241" s="95" t="n">
        <v>42230</v>
      </c>
      <c r="L241" s="95" t="n">
        <v>42961</v>
      </c>
      <c r="M241" s="96"/>
      <c r="N241" s="67" t="s">
        <v>47</v>
      </c>
      <c r="O241" s="97"/>
      <c r="P241" s="67" t="s">
        <v>97</v>
      </c>
      <c r="Q241" s="67"/>
      <c r="R241" s="53" t="n">
        <v>2015</v>
      </c>
      <c r="S241" s="54" t="n">
        <v>0</v>
      </c>
    </row>
    <row r="242" customFormat="false" ht="25.5" hidden="false" customHeight="false" outlineLevel="0" collapsed="false">
      <c r="A242" s="67" t="s">
        <v>6092</v>
      </c>
      <c r="B242" s="95" t="n">
        <v>42229</v>
      </c>
      <c r="C242" s="94" t="s">
        <v>5720</v>
      </c>
      <c r="D242" s="53" t="s">
        <v>4570</v>
      </c>
      <c r="E242" s="59"/>
      <c r="F242" s="67" t="s">
        <v>518</v>
      </c>
      <c r="G242" s="67" t="s">
        <v>25</v>
      </c>
      <c r="H242" s="67" t="s">
        <v>4572</v>
      </c>
      <c r="I242" s="67" t="s">
        <v>27</v>
      </c>
      <c r="J242" s="627" t="s">
        <v>6094</v>
      </c>
      <c r="K242" s="95" t="n">
        <v>42934</v>
      </c>
      <c r="L242" s="95" t="n">
        <v>43326</v>
      </c>
      <c r="M242" s="96"/>
      <c r="N242" s="67" t="s">
        <v>47</v>
      </c>
      <c r="O242" s="97"/>
      <c r="P242" s="67" t="s">
        <v>97</v>
      </c>
      <c r="Q242" s="67"/>
      <c r="R242" s="53" t="n">
        <v>2017</v>
      </c>
      <c r="S242" s="54" t="n">
        <v>0</v>
      </c>
    </row>
    <row r="243" customFormat="false" ht="25.5" hidden="false" customHeight="false" outlineLevel="0" collapsed="false">
      <c r="A243" s="67" t="s">
        <v>6092</v>
      </c>
      <c r="B243" s="95" t="n">
        <v>42229</v>
      </c>
      <c r="C243" s="94" t="s">
        <v>5720</v>
      </c>
      <c r="D243" s="53" t="s">
        <v>4570</v>
      </c>
      <c r="E243" s="59"/>
      <c r="F243" s="67" t="s">
        <v>519</v>
      </c>
      <c r="G243" s="67" t="s">
        <v>25</v>
      </c>
      <c r="H243" s="67" t="s">
        <v>4572</v>
      </c>
      <c r="I243" s="67" t="s">
        <v>27</v>
      </c>
      <c r="J243" s="627" t="s">
        <v>6095</v>
      </c>
      <c r="K243" s="95" t="n">
        <v>43326</v>
      </c>
      <c r="L243" s="95" t="n">
        <v>44057</v>
      </c>
      <c r="M243" s="96"/>
      <c r="N243" s="67" t="s">
        <v>47</v>
      </c>
      <c r="O243" s="97"/>
      <c r="P243" s="67" t="s">
        <v>97</v>
      </c>
      <c r="Q243" s="67"/>
      <c r="R243" s="53" t="n">
        <v>2018</v>
      </c>
      <c r="S243" s="54" t="n">
        <v>0</v>
      </c>
    </row>
    <row r="244" customFormat="false" ht="76.5" hidden="false" customHeight="false" outlineLevel="0" collapsed="false">
      <c r="A244" s="628" t="s">
        <v>6096</v>
      </c>
      <c r="B244" s="95" t="n">
        <v>42145</v>
      </c>
      <c r="C244" s="94" t="s">
        <v>6097</v>
      </c>
      <c r="D244" s="53"/>
      <c r="E244" s="59"/>
      <c r="F244" s="67" t="s">
        <v>24</v>
      </c>
      <c r="G244" s="67" t="s">
        <v>363</v>
      </c>
      <c r="H244" s="67" t="s">
        <v>833</v>
      </c>
      <c r="I244" s="67" t="s">
        <v>188</v>
      </c>
      <c r="J244" s="94" t="s">
        <v>6098</v>
      </c>
      <c r="K244" s="95" t="n">
        <v>42205</v>
      </c>
      <c r="L244" s="95" t="n">
        <v>44032</v>
      </c>
      <c r="M244" s="96"/>
      <c r="N244" s="67" t="s">
        <v>833</v>
      </c>
      <c r="O244" s="97"/>
      <c r="P244" s="67" t="s">
        <v>150</v>
      </c>
      <c r="Q244" s="67" t="s">
        <v>2319</v>
      </c>
      <c r="R244" s="53" t="n">
        <v>2015</v>
      </c>
      <c r="S244" s="54" t="n">
        <v>0</v>
      </c>
    </row>
    <row r="245" customFormat="false" ht="102" hidden="false" customHeight="false" outlineLevel="0" collapsed="false">
      <c r="A245" s="67" t="s">
        <v>6099</v>
      </c>
      <c r="B245" s="95" t="n">
        <v>42271</v>
      </c>
      <c r="C245" s="94" t="s">
        <v>6100</v>
      </c>
      <c r="D245" s="53" t="s">
        <v>6101</v>
      </c>
      <c r="E245" s="59"/>
      <c r="F245" s="67" t="s">
        <v>24</v>
      </c>
      <c r="G245" s="67" t="s">
        <v>101</v>
      </c>
      <c r="H245" s="67" t="s">
        <v>2294</v>
      </c>
      <c r="I245" s="67" t="s">
        <v>27</v>
      </c>
      <c r="J245" s="94" t="s">
        <v>6102</v>
      </c>
      <c r="K245" s="95" t="n">
        <v>42271</v>
      </c>
      <c r="L245" s="95" t="n">
        <v>44098</v>
      </c>
      <c r="M245" s="96"/>
      <c r="N245" s="67" t="s">
        <v>47</v>
      </c>
      <c r="O245" s="97"/>
      <c r="P245" s="67" t="s">
        <v>97</v>
      </c>
      <c r="Q245" s="67"/>
      <c r="R245" s="53" t="n">
        <v>2015</v>
      </c>
      <c r="S245" s="54" t="n">
        <v>0</v>
      </c>
    </row>
    <row r="246" customFormat="false" ht="102" hidden="false" customHeight="false" outlineLevel="0" collapsed="false">
      <c r="A246" s="67" t="s">
        <v>6103</v>
      </c>
      <c r="B246" s="95" t="n">
        <v>42199</v>
      </c>
      <c r="C246" s="94" t="s">
        <v>6104</v>
      </c>
      <c r="D246" s="53" t="s">
        <v>6105</v>
      </c>
      <c r="E246" s="59"/>
      <c r="F246" s="67" t="s">
        <v>24</v>
      </c>
      <c r="G246" s="67" t="s">
        <v>35</v>
      </c>
      <c r="H246" s="67" t="s">
        <v>5377</v>
      </c>
      <c r="I246" s="67" t="s">
        <v>27</v>
      </c>
      <c r="J246" s="94" t="s">
        <v>6106</v>
      </c>
      <c r="K246" s="95" t="n">
        <v>42213</v>
      </c>
      <c r="L246" s="95" t="n">
        <v>44040</v>
      </c>
      <c r="M246" s="96"/>
      <c r="N246" s="67" t="s">
        <v>47</v>
      </c>
      <c r="O246" s="97"/>
      <c r="P246" s="67" t="s">
        <v>97</v>
      </c>
      <c r="Q246" s="67"/>
      <c r="R246" s="53" t="n">
        <f aca="false">YEAR(K246)</f>
        <v>2015</v>
      </c>
      <c r="S246" s="54" t="n">
        <f aca="false">IF($F246="CO",SUMIFS($M:$M,$A:$A,$A246)/COUNTIFS($A:$A,$A246,$F:$F,"CO"),0)</f>
        <v>0</v>
      </c>
    </row>
    <row r="247" customFormat="false" ht="76.5" hidden="false" customHeight="false" outlineLevel="0" collapsed="false">
      <c r="A247" s="67" t="s">
        <v>6107</v>
      </c>
      <c r="B247" s="64" t="n">
        <v>42170</v>
      </c>
      <c r="C247" s="98" t="s">
        <v>6108</v>
      </c>
      <c r="D247" s="53"/>
      <c r="E247" s="53"/>
      <c r="F247" s="67" t="s">
        <v>24</v>
      </c>
      <c r="G247" s="84" t="s">
        <v>363</v>
      </c>
      <c r="H247" s="95" t="s">
        <v>833</v>
      </c>
      <c r="I247" s="67" t="s">
        <v>4610</v>
      </c>
      <c r="J247" s="83" t="s">
        <v>6109</v>
      </c>
      <c r="K247" s="64" t="n">
        <v>42194</v>
      </c>
      <c r="L247" s="64" t="n">
        <v>44021</v>
      </c>
      <c r="M247" s="65"/>
      <c r="N247" s="67" t="s">
        <v>833</v>
      </c>
      <c r="O247" s="53"/>
      <c r="P247" s="81" t="s">
        <v>150</v>
      </c>
      <c r="Q247" s="53" t="s">
        <v>4692</v>
      </c>
      <c r="R247" s="53" t="n">
        <v>2015</v>
      </c>
      <c r="S247" s="54" t="n">
        <v>0</v>
      </c>
    </row>
    <row r="248" customFormat="false" ht="102" hidden="false" customHeight="false" outlineLevel="0" collapsed="false">
      <c r="A248" s="67" t="s">
        <v>6110</v>
      </c>
      <c r="B248" s="95" t="n">
        <v>42209</v>
      </c>
      <c r="C248" s="94" t="s">
        <v>6111</v>
      </c>
      <c r="D248" s="53" t="s">
        <v>6112</v>
      </c>
      <c r="E248" s="59"/>
      <c r="F248" s="67" t="s">
        <v>24</v>
      </c>
      <c r="G248" s="67" t="s">
        <v>248</v>
      </c>
      <c r="H248" s="67" t="s">
        <v>6113</v>
      </c>
      <c r="I248" s="67" t="s">
        <v>27</v>
      </c>
      <c r="J248" s="94" t="s">
        <v>230</v>
      </c>
      <c r="K248" s="95" t="n">
        <v>42213</v>
      </c>
      <c r="L248" s="95" t="n">
        <v>44040</v>
      </c>
      <c r="M248" s="96"/>
      <c r="N248" s="67" t="s">
        <v>47</v>
      </c>
      <c r="O248" s="97"/>
      <c r="P248" s="67" t="s">
        <v>40</v>
      </c>
      <c r="Q248" s="67"/>
      <c r="R248" s="53" t="n">
        <v>2015</v>
      </c>
      <c r="S248" s="54" t="n">
        <v>0</v>
      </c>
    </row>
    <row r="249" customFormat="false" ht="51" hidden="false" customHeight="false" outlineLevel="0" collapsed="false">
      <c r="A249" s="45" t="s">
        <v>6114</v>
      </c>
      <c r="B249" s="629" t="n">
        <v>43178</v>
      </c>
      <c r="C249" s="238" t="s">
        <v>6115</v>
      </c>
      <c r="D249" s="52"/>
      <c r="E249" s="630"/>
      <c r="F249" s="45" t="s">
        <v>518</v>
      </c>
      <c r="G249" s="45" t="s">
        <v>101</v>
      </c>
      <c r="H249" s="49" t="s">
        <v>6116</v>
      </c>
      <c r="I249" s="45" t="s">
        <v>6117</v>
      </c>
      <c r="J249" s="306" t="s">
        <v>6118</v>
      </c>
      <c r="K249" s="46" t="n">
        <v>43264</v>
      </c>
      <c r="L249" s="46" t="n">
        <v>43995</v>
      </c>
      <c r="M249" s="51"/>
      <c r="N249" s="49" t="s">
        <v>6119</v>
      </c>
      <c r="O249" s="52"/>
      <c r="P249" s="45" t="s">
        <v>804</v>
      </c>
      <c r="Q249" s="52"/>
      <c r="R249" s="48" t="n">
        <f aca="false">YEAR(K249)</f>
        <v>2018</v>
      </c>
      <c r="S249" s="102" t="n">
        <f aca="false">IF($F249="CO",SUMIFS($M:$M,$A:$A,$A249)/COUNTIFS($A:$A,$A249,$F:$F,"CO"),0)</f>
        <v>0</v>
      </c>
    </row>
    <row r="250" customFormat="false" ht="102" hidden="false" customHeight="false" outlineLevel="0" collapsed="false">
      <c r="A250" s="45" t="s">
        <v>6114</v>
      </c>
      <c r="B250" s="46" t="n">
        <v>43178</v>
      </c>
      <c r="C250" s="306" t="s">
        <v>6120</v>
      </c>
      <c r="D250" s="52"/>
      <c r="E250" s="48"/>
      <c r="F250" s="49" t="s">
        <v>24</v>
      </c>
      <c r="G250" s="45" t="s">
        <v>101</v>
      </c>
      <c r="H250" s="49" t="s">
        <v>6121</v>
      </c>
      <c r="I250" s="45" t="s">
        <v>147</v>
      </c>
      <c r="J250" s="237" t="s">
        <v>6122</v>
      </c>
      <c r="K250" s="46" t="n">
        <v>43264</v>
      </c>
      <c r="L250" s="46" t="n">
        <v>43995</v>
      </c>
      <c r="M250" s="51"/>
      <c r="N250" s="49" t="s">
        <v>6119</v>
      </c>
      <c r="O250" s="52"/>
      <c r="P250" s="45" t="s">
        <v>804</v>
      </c>
      <c r="Q250" s="52"/>
      <c r="R250" s="48" t="n">
        <f aca="false">YEAR(K250)</f>
        <v>2018</v>
      </c>
      <c r="S250" s="102" t="n">
        <f aca="false">IF($F250="CO",SUMIFS($M:$M,$A:$A,$A250)/COUNTIFS($A:$A,$A250,$F:$F,"CO"),0)</f>
        <v>0</v>
      </c>
    </row>
  </sheetData>
  <autoFilter ref="A1:S165"/>
  <conditionalFormatting sqref="A78">
    <cfRule type="cellIs" priority="2" operator="lessThan" aboveAverage="0" equalAverage="0" bottom="0" percent="0" rank="0" text="" dxfId="3">
      <formula>$A$1</formula>
    </cfRule>
    <cfRule type="cellIs" priority="3" operator="lessThan" aboveAverage="0" equalAverage="0" bottom="0" percent="0" rank="0" text="" dxfId="4">
      <formula>41654</formula>
    </cfRule>
    <cfRule type="cellIs" priority="4" operator="lessThan" aboveAverage="0" equalAverage="0" bottom="0" percent="0" rank="0" text="" dxfId="5">
      <formula>41654</formula>
    </cfRule>
  </conditionalFormatting>
  <conditionalFormatting sqref="A121">
    <cfRule type="cellIs" priority="5" operator="lessThan" aboveAverage="0" equalAverage="0" bottom="0" percent="0" rank="0" text="" dxfId="6">
      <formula>$A$1</formula>
    </cfRule>
    <cfRule type="cellIs" priority="6" operator="lessThan" aboveAverage="0" equalAverage="0" bottom="0" percent="0" rank="0" text="" dxfId="7">
      <formula>41654</formula>
    </cfRule>
    <cfRule type="cellIs" priority="7" operator="lessThan" aboveAverage="0" equalAverage="0" bottom="0" percent="0" rank="0" text="" dxfId="8">
      <formula>41654</formula>
    </cfRule>
  </conditionalFormatting>
  <printOptions headings="false" gridLines="false" gridLinesSet="true" horizontalCentered="false" verticalCentered="false"/>
  <pageMargins left="0.511805555555555" right="0.511805555555555"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zeroHeight="false" outlineLevelRow="0" outlineLevelCol="0"/>
  <sheetData/>
  <printOptions headings="false" gridLines="false" gridLinesSet="true" horizontalCentered="false" verticalCentered="false"/>
  <pageMargins left="0.511805555555555" right="0.511805555555555" top="0.7875" bottom="0.78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2009-06-02T11:07:34Z</dcterms:created>
  <dc:creator>UFSM</dc:creator>
  <dc:description/>
  <dc:language>pt-PT</dc:language>
  <cp:lastModifiedBy>Rafa</cp:lastModifiedBy>
  <cp:lastPrinted>2020-03-02T09:22:02Z</cp:lastPrinted>
  <dcterms:modified xsi:type="dcterms:W3CDTF">2021-12-06T15:32:12Z</dcterms:modified>
  <cp:revision>0</cp:revision>
  <dc:subject/>
  <dc:title/>
</cp:coreProperties>
</file>