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pccli\Desktop\"/>
    </mc:Choice>
  </mc:AlternateContent>
  <xr:revisionPtr revIDLastSave="0" documentId="8_{1DC5C5A6-A541-4F14-A781-A837C9813B0C}" xr6:coauthVersionLast="36" xr6:coauthVersionMax="36" xr10:uidLastSave="{00000000-0000-0000-0000-000000000000}"/>
  <bookViews>
    <workbookView xWindow="360" yWindow="15" windowWidth="20955" windowHeight="9720" xr2:uid="{00000000-000D-0000-FFFF-FFFF00000000}"/>
  </bookViews>
  <sheets>
    <sheet name="Dados" sheetId="1" r:id="rId1"/>
    <sheet name="Plan1" sheetId="3" state="hidden" r:id="rId2"/>
  </sheets>
  <externalReferences>
    <externalReference r:id="rId3"/>
  </externalReferences>
  <definedNames>
    <definedName name="_xlnm.Print_Area" localSheetId="0">Dados!$A$18:$L$592</definedName>
    <definedName name="Print_Titles" localSheetId="0">Dados!$1:$7</definedName>
    <definedName name="title3_anchor" localSheetId="0">Dados!$A$701</definedName>
  </definedNames>
  <calcPr calcId="191029"/>
</workbook>
</file>

<file path=xl/calcChain.xml><?xml version="1.0" encoding="utf-8"?>
<calcChain xmlns="http://schemas.openxmlformats.org/spreadsheetml/2006/main">
  <c r="S515" i="1" l="1"/>
  <c r="R515" i="1"/>
  <c r="R381" i="1"/>
  <c r="S363" i="1"/>
  <c r="R363" i="1"/>
  <c r="R394" i="1" l="1"/>
  <c r="R401" i="1"/>
  <c r="S1066" i="1"/>
  <c r="R1066" i="1"/>
  <c r="S1064" i="1"/>
  <c r="R1064" i="1"/>
  <c r="S1062" i="1"/>
  <c r="R1062" i="1"/>
  <c r="S1061" i="1"/>
  <c r="R1061" i="1"/>
  <c r="S1060" i="1"/>
  <c r="R1060" i="1"/>
  <c r="S1057" i="1"/>
  <c r="R1057" i="1"/>
  <c r="S1054" i="1"/>
  <c r="R1054" i="1"/>
  <c r="S1053" i="1"/>
  <c r="R1053" i="1"/>
  <c r="S1051" i="1"/>
  <c r="R1051" i="1"/>
  <c r="S1050" i="1"/>
  <c r="S1049" i="1"/>
  <c r="R1049" i="1"/>
  <c r="S1047" i="1"/>
  <c r="R1047" i="1"/>
  <c r="S1045" i="1"/>
  <c r="R1045" i="1"/>
  <c r="S1044" i="1"/>
  <c r="R1044" i="1"/>
  <c r="S1043" i="1"/>
  <c r="R1043" i="1"/>
  <c r="S1041" i="1"/>
  <c r="R1041" i="1"/>
  <c r="S1040" i="1"/>
  <c r="S1039" i="1"/>
  <c r="R1039" i="1"/>
  <c r="S1035" i="1"/>
  <c r="R1035" i="1"/>
  <c r="S1033" i="1"/>
  <c r="R1033" i="1"/>
  <c r="S1032" i="1"/>
  <c r="R1032" i="1"/>
  <c r="S1031" i="1"/>
  <c r="R1030" i="1"/>
  <c r="S1029" i="1"/>
  <c r="R1029" i="1"/>
  <c r="S1028" i="1"/>
  <c r="R1028" i="1"/>
  <c r="S1025" i="1"/>
  <c r="R1025" i="1"/>
  <c r="S1023" i="1"/>
  <c r="R1023" i="1"/>
  <c r="R1022" i="1"/>
  <c r="S1021" i="1"/>
  <c r="R1021" i="1"/>
  <c r="S1017" i="1"/>
  <c r="R1017" i="1"/>
  <c r="S1016" i="1"/>
  <c r="R1016" i="1"/>
  <c r="S1015" i="1"/>
  <c r="R1015" i="1"/>
  <c r="S1014" i="1"/>
  <c r="S1013" i="1"/>
  <c r="R1013" i="1"/>
  <c r="S1012" i="1"/>
  <c r="S1010" i="1"/>
  <c r="R1010" i="1"/>
  <c r="S1008" i="1"/>
  <c r="R1008" i="1"/>
  <c r="S1007" i="1"/>
  <c r="S1006" i="1"/>
  <c r="R1006" i="1"/>
  <c r="S1005" i="1"/>
  <c r="R1005" i="1"/>
  <c r="S1003" i="1"/>
  <c r="R1003" i="1"/>
  <c r="S1002" i="1"/>
  <c r="R1002" i="1"/>
  <c r="S1001" i="1"/>
  <c r="R1001" i="1"/>
  <c r="S1000" i="1"/>
  <c r="R1000" i="1"/>
  <c r="S998" i="1"/>
  <c r="R998" i="1"/>
  <c r="S997" i="1"/>
  <c r="R997" i="1"/>
  <c r="S994" i="1"/>
  <c r="R994" i="1"/>
  <c r="S992" i="1"/>
  <c r="R992" i="1"/>
  <c r="S991" i="1"/>
  <c r="R991" i="1"/>
  <c r="S988" i="1"/>
  <c r="R988" i="1"/>
  <c r="S986" i="1"/>
  <c r="R986" i="1"/>
  <c r="S984" i="1"/>
  <c r="R984" i="1"/>
  <c r="S983" i="1"/>
  <c r="R983" i="1"/>
  <c r="S979" i="1"/>
  <c r="R979" i="1"/>
  <c r="S977" i="1"/>
  <c r="R977" i="1"/>
  <c r="S973" i="1"/>
  <c r="R973" i="1"/>
  <c r="S972" i="1"/>
  <c r="R972" i="1"/>
  <c r="S971" i="1"/>
  <c r="R971" i="1"/>
  <c r="S970" i="1"/>
  <c r="R970" i="1"/>
  <c r="S969" i="1"/>
  <c r="R969" i="1"/>
  <c r="S968" i="1"/>
  <c r="R968" i="1"/>
  <c r="S967" i="1"/>
  <c r="S962" i="1"/>
  <c r="R962" i="1"/>
  <c r="S961" i="1"/>
  <c r="R961" i="1"/>
  <c r="S960" i="1"/>
  <c r="R960" i="1"/>
  <c r="S959" i="1"/>
  <c r="R959" i="1"/>
  <c r="S957" i="1"/>
  <c r="S956" i="1"/>
  <c r="R956" i="1"/>
  <c r="S955" i="1"/>
  <c r="R955" i="1"/>
  <c r="S953" i="1"/>
  <c r="R953" i="1"/>
  <c r="S951" i="1"/>
  <c r="R951" i="1"/>
  <c r="S950" i="1"/>
  <c r="S949" i="1"/>
  <c r="R949" i="1"/>
  <c r="S947" i="1"/>
  <c r="R947" i="1"/>
  <c r="S946" i="1"/>
  <c r="R946" i="1"/>
  <c r="R945" i="1"/>
  <c r="S944" i="1"/>
  <c r="S943" i="1"/>
  <c r="S942" i="1"/>
  <c r="R942" i="1"/>
  <c r="S941" i="1"/>
  <c r="R941" i="1"/>
  <c r="R940" i="1"/>
  <c r="S935" i="1"/>
  <c r="R935" i="1"/>
  <c r="S933" i="1"/>
  <c r="S932" i="1"/>
  <c r="R932" i="1"/>
  <c r="S931" i="1"/>
  <c r="S930" i="1"/>
  <c r="R930" i="1"/>
  <c r="S929" i="1"/>
  <c r="R929" i="1"/>
  <c r="S928" i="1"/>
  <c r="S927" i="1"/>
  <c r="R927" i="1"/>
  <c r="S926" i="1"/>
  <c r="R926" i="1"/>
  <c r="S925" i="1"/>
  <c r="S924" i="1"/>
  <c r="R924" i="1"/>
  <c r="S920" i="1"/>
  <c r="R920" i="1"/>
  <c r="S918" i="1"/>
  <c r="S917" i="1"/>
  <c r="S914" i="1"/>
  <c r="R914" i="1"/>
  <c r="S912" i="1"/>
  <c r="R912" i="1"/>
  <c r="S911" i="1"/>
  <c r="R911" i="1"/>
  <c r="S910" i="1"/>
  <c r="R910" i="1"/>
  <c r="S907" i="1"/>
  <c r="R907" i="1"/>
  <c r="S903" i="1"/>
  <c r="R903" i="1"/>
  <c r="S901" i="1"/>
  <c r="R901" i="1"/>
  <c r="S894" i="1"/>
  <c r="R894" i="1"/>
  <c r="S891" i="1"/>
  <c r="R891" i="1"/>
  <c r="S890" i="1"/>
  <c r="R890" i="1"/>
  <c r="S885" i="1"/>
  <c r="R885" i="1"/>
  <c r="S884" i="1"/>
  <c r="S883" i="1"/>
  <c r="R883" i="1"/>
  <c r="S882" i="1"/>
  <c r="R882" i="1"/>
  <c r="S880" i="1"/>
  <c r="R880" i="1"/>
  <c r="S879" i="1"/>
  <c r="R879" i="1"/>
  <c r="S878" i="1"/>
  <c r="R878" i="1"/>
  <c r="S874" i="1"/>
  <c r="R874" i="1"/>
  <c r="S873" i="1"/>
  <c r="R873" i="1"/>
  <c r="S871" i="1"/>
  <c r="R871" i="1"/>
  <c r="S866" i="1"/>
  <c r="R866" i="1"/>
  <c r="S865" i="1"/>
  <c r="R865" i="1"/>
  <c r="S862" i="1"/>
  <c r="R862" i="1"/>
  <c r="S861" i="1"/>
  <c r="R861" i="1"/>
  <c r="S858" i="1"/>
  <c r="R858" i="1"/>
  <c r="S857" i="1"/>
  <c r="R857" i="1"/>
  <c r="S856" i="1"/>
  <c r="S853" i="1"/>
  <c r="R853" i="1"/>
  <c r="S851" i="1"/>
  <c r="R851" i="1"/>
  <c r="S847" i="1"/>
  <c r="R847" i="1"/>
  <c r="S843" i="1"/>
  <c r="R843" i="1"/>
  <c r="S842" i="1"/>
  <c r="R842" i="1"/>
  <c r="S840" i="1"/>
  <c r="S838" i="1"/>
  <c r="R838" i="1"/>
  <c r="S836" i="1"/>
  <c r="R836" i="1"/>
  <c r="S835" i="1"/>
  <c r="R835" i="1"/>
  <c r="S833" i="1"/>
  <c r="R833" i="1"/>
  <c r="S832" i="1"/>
  <c r="R832" i="1"/>
  <c r="S831" i="1"/>
  <c r="R831" i="1"/>
  <c r="S828" i="1"/>
  <c r="R828" i="1"/>
  <c r="S826" i="1"/>
  <c r="R826" i="1"/>
  <c r="S822" i="1"/>
  <c r="R822" i="1"/>
  <c r="S819" i="1"/>
  <c r="S816" i="1"/>
  <c r="R816" i="1"/>
  <c r="R814" i="1"/>
  <c r="S813" i="1"/>
  <c r="R813" i="1"/>
  <c r="S812" i="1"/>
  <c r="R812" i="1"/>
  <c r="S810" i="1"/>
  <c r="R810" i="1"/>
  <c r="S808" i="1"/>
  <c r="R808" i="1"/>
  <c r="S807" i="1"/>
  <c r="R807" i="1"/>
  <c r="S805" i="1"/>
  <c r="R805" i="1"/>
  <c r="S802" i="1"/>
  <c r="R802" i="1"/>
  <c r="S801" i="1"/>
  <c r="S800" i="1"/>
  <c r="R800" i="1"/>
  <c r="S799" i="1"/>
  <c r="R799" i="1"/>
  <c r="S795" i="1"/>
  <c r="R795" i="1"/>
  <c r="S790" i="1"/>
  <c r="R790" i="1"/>
  <c r="S787" i="1"/>
  <c r="R787" i="1"/>
  <c r="S786" i="1"/>
  <c r="R786" i="1"/>
  <c r="S785" i="1"/>
  <c r="R785" i="1"/>
  <c r="S777" i="1"/>
  <c r="R777" i="1"/>
  <c r="S776" i="1"/>
  <c r="R776" i="1"/>
  <c r="S774" i="1"/>
  <c r="R774" i="1"/>
  <c r="S771" i="1"/>
  <c r="R771" i="1"/>
  <c r="S764" i="1"/>
  <c r="R764" i="1"/>
  <c r="S763" i="1"/>
  <c r="R763" i="1"/>
  <c r="S762" i="1"/>
  <c r="S759" i="1"/>
  <c r="S758" i="1"/>
  <c r="R758" i="1"/>
  <c r="S757" i="1"/>
  <c r="R757" i="1"/>
  <c r="R756" i="1"/>
  <c r="S755" i="1"/>
  <c r="R755" i="1"/>
  <c r="S754" i="1"/>
  <c r="R754" i="1"/>
  <c r="S752" i="1"/>
  <c r="R752" i="1"/>
  <c r="S751" i="1"/>
  <c r="R751" i="1"/>
  <c r="S749" i="1"/>
  <c r="R749" i="1"/>
  <c r="S747" i="1"/>
  <c r="R747" i="1"/>
  <c r="S745" i="1"/>
  <c r="R745" i="1"/>
  <c r="S743" i="1"/>
  <c r="S742" i="1"/>
  <c r="S740" i="1"/>
  <c r="S739" i="1"/>
  <c r="R739" i="1"/>
  <c r="S738" i="1"/>
  <c r="R738" i="1"/>
  <c r="S737" i="1"/>
  <c r="S736" i="1"/>
  <c r="R736" i="1"/>
  <c r="S735" i="1"/>
  <c r="R735" i="1"/>
  <c r="S734" i="1"/>
  <c r="R734" i="1"/>
  <c r="S732" i="1"/>
  <c r="R732" i="1"/>
  <c r="S729" i="1"/>
  <c r="R729" i="1"/>
  <c r="S728" i="1"/>
  <c r="R728" i="1"/>
  <c r="S727" i="1"/>
  <c r="R727" i="1"/>
  <c r="S725" i="1"/>
  <c r="R725" i="1"/>
  <c r="S715" i="1"/>
  <c r="R715" i="1"/>
  <c r="S714" i="1"/>
  <c r="R714" i="1"/>
  <c r="S712" i="1"/>
  <c r="R712" i="1"/>
  <c r="S711" i="1"/>
  <c r="R711" i="1"/>
  <c r="S709" i="1"/>
  <c r="R709" i="1"/>
  <c r="S706" i="1"/>
  <c r="R706" i="1"/>
  <c r="S705" i="1"/>
  <c r="R705" i="1"/>
  <c r="S699" i="1"/>
  <c r="R699" i="1"/>
  <c r="S693" i="1"/>
  <c r="R693" i="1"/>
  <c r="R689" i="1"/>
  <c r="S683" i="1"/>
  <c r="R683" i="1"/>
  <c r="S681" i="1"/>
  <c r="R681" i="1"/>
  <c r="S680" i="1"/>
  <c r="R680" i="1"/>
  <c r="S678" i="1"/>
  <c r="R678" i="1"/>
  <c r="S675" i="1"/>
  <c r="R675" i="1"/>
  <c r="S671" i="1"/>
  <c r="R671" i="1"/>
  <c r="S669" i="1"/>
  <c r="R669" i="1"/>
  <c r="S666" i="1"/>
  <c r="R666" i="1"/>
  <c r="S664" i="1"/>
  <c r="R664" i="1"/>
  <c r="S658" i="1"/>
  <c r="R658" i="1"/>
  <c r="R656" i="1"/>
  <c r="S653" i="1"/>
  <c r="S648" i="1"/>
  <c r="R648" i="1"/>
  <c r="S647" i="1"/>
  <c r="S636" i="1"/>
  <c r="R636" i="1"/>
  <c r="S633" i="1"/>
  <c r="R633" i="1"/>
  <c r="S632" i="1"/>
  <c r="R632" i="1"/>
  <c r="S630" i="1"/>
  <c r="R630" i="1"/>
  <c r="S626" i="1"/>
  <c r="R626" i="1"/>
  <c r="S625" i="1"/>
  <c r="R625" i="1"/>
  <c r="S621" i="1"/>
  <c r="R621" i="1"/>
  <c r="S620" i="1"/>
  <c r="S618" i="1"/>
  <c r="R618" i="1"/>
  <c r="S616" i="1"/>
  <c r="R616" i="1"/>
  <c r="S615" i="1"/>
  <c r="R615" i="1"/>
  <c r="S612" i="1"/>
  <c r="R612" i="1"/>
  <c r="S611" i="1"/>
  <c r="R611" i="1"/>
  <c r="S609" i="1"/>
  <c r="R609" i="1"/>
  <c r="S608" i="1"/>
  <c r="R608" i="1"/>
  <c r="S607" i="1"/>
  <c r="R607" i="1"/>
  <c r="S605" i="1"/>
  <c r="R605" i="1"/>
  <c r="S602" i="1"/>
  <c r="R602" i="1"/>
  <c r="S601" i="1"/>
  <c r="R601" i="1"/>
  <c r="S600" i="1"/>
  <c r="R600" i="1"/>
  <c r="S596" i="1"/>
  <c r="R596" i="1"/>
  <c r="S594" i="1"/>
  <c r="S593" i="1"/>
  <c r="R593" i="1"/>
  <c r="S592" i="1"/>
  <c r="R592" i="1"/>
  <c r="S591" i="1"/>
  <c r="R591" i="1"/>
  <c r="S590" i="1"/>
  <c r="R590" i="1"/>
  <c r="S588" i="1"/>
  <c r="R588" i="1"/>
  <c r="S587" i="1"/>
  <c r="R587" i="1"/>
  <c r="S582" i="1"/>
  <c r="R582" i="1"/>
  <c r="S580" i="1"/>
  <c r="R580" i="1"/>
  <c r="S579" i="1"/>
  <c r="R579" i="1"/>
  <c r="S578" i="1"/>
  <c r="R578" i="1"/>
  <c r="S577" i="1"/>
  <c r="R577" i="1"/>
  <c r="S575" i="1"/>
  <c r="R575" i="1"/>
  <c r="S574" i="1"/>
  <c r="R574" i="1"/>
  <c r="S572" i="1"/>
  <c r="R572" i="1"/>
  <c r="S571" i="1"/>
  <c r="S570" i="1"/>
  <c r="R570" i="1"/>
  <c r="S569" i="1"/>
  <c r="R569" i="1"/>
  <c r="S568" i="1"/>
  <c r="R568" i="1"/>
  <c r="S567" i="1"/>
  <c r="R567" i="1"/>
  <c r="S565" i="1"/>
  <c r="R565" i="1"/>
  <c r="S563" i="1"/>
  <c r="S562" i="1"/>
  <c r="R562" i="1"/>
  <c r="S556" i="1"/>
  <c r="R556" i="1"/>
  <c r="S555" i="1"/>
  <c r="R555" i="1"/>
  <c r="S554" i="1"/>
  <c r="R554" i="1"/>
  <c r="R553" i="1"/>
  <c r="S552" i="1"/>
  <c r="S551" i="1"/>
  <c r="R551" i="1"/>
  <c r="S549" i="1"/>
  <c r="R549" i="1"/>
  <c r="S548" i="1"/>
  <c r="R548" i="1"/>
  <c r="S543" i="1"/>
  <c r="R543" i="1"/>
  <c r="S542" i="1"/>
  <c r="R542" i="1"/>
  <c r="S541" i="1"/>
  <c r="S540" i="1"/>
  <c r="R540" i="1"/>
  <c r="S537" i="1"/>
  <c r="S536" i="1"/>
  <c r="R536" i="1"/>
  <c r="S533" i="1"/>
  <c r="R533" i="1"/>
  <c r="S531" i="1"/>
  <c r="R531" i="1"/>
  <c r="S530" i="1"/>
  <c r="R530" i="1"/>
  <c r="S529" i="1"/>
  <c r="R529" i="1"/>
  <c r="S525" i="1"/>
  <c r="R525" i="1"/>
  <c r="S524" i="1"/>
  <c r="R524" i="1"/>
  <c r="S513" i="1"/>
  <c r="R513" i="1"/>
  <c r="S512" i="1"/>
  <c r="R512" i="1"/>
  <c r="S510" i="1"/>
  <c r="R510" i="1"/>
  <c r="S508" i="1"/>
  <c r="R508" i="1"/>
  <c r="S501" i="1"/>
  <c r="R501" i="1"/>
  <c r="S500" i="1"/>
  <c r="R500" i="1"/>
  <c r="S497" i="1"/>
  <c r="R497" i="1"/>
  <c r="S494" i="1"/>
  <c r="S493" i="1"/>
  <c r="R493" i="1"/>
  <c r="S492" i="1"/>
  <c r="R492" i="1"/>
  <c r="S487" i="1"/>
  <c r="R487" i="1"/>
  <c r="S484" i="1"/>
  <c r="R484" i="1"/>
  <c r="S483" i="1"/>
  <c r="R483" i="1"/>
  <c r="S480" i="1"/>
  <c r="R480" i="1"/>
  <c r="R479" i="1"/>
  <c r="S478" i="1"/>
  <c r="S477" i="1"/>
  <c r="S474" i="1"/>
  <c r="R474" i="1"/>
  <c r="S473" i="1"/>
  <c r="R473" i="1"/>
  <c r="R465" i="1"/>
  <c r="S463" i="1"/>
  <c r="R463" i="1"/>
  <c r="S461" i="1"/>
  <c r="R461" i="1"/>
  <c r="S460" i="1"/>
  <c r="R460" i="1"/>
  <c r="S459" i="1"/>
  <c r="R459" i="1"/>
  <c r="S454" i="1"/>
  <c r="S453" i="1"/>
  <c r="S448" i="1"/>
  <c r="R448" i="1"/>
  <c r="S444" i="1"/>
  <c r="R444" i="1"/>
  <c r="S443" i="1"/>
  <c r="S440" i="1"/>
  <c r="R440" i="1"/>
  <c r="S439" i="1"/>
  <c r="R439" i="1"/>
  <c r="S438" i="1"/>
  <c r="R438" i="1"/>
  <c r="S437" i="1"/>
  <c r="R437" i="1"/>
  <c r="S436" i="1"/>
  <c r="R436" i="1"/>
  <c r="S435" i="1"/>
  <c r="R435" i="1"/>
  <c r="S433" i="1"/>
  <c r="R433" i="1"/>
  <c r="S431" i="1"/>
  <c r="R431" i="1"/>
  <c r="S430" i="1"/>
  <c r="S429" i="1"/>
  <c r="S427" i="1"/>
  <c r="R427" i="1"/>
  <c r="S426" i="1"/>
  <c r="R426" i="1"/>
  <c r="S424" i="1"/>
  <c r="R424" i="1"/>
  <c r="S421" i="1"/>
  <c r="R421" i="1"/>
  <c r="S420" i="1"/>
  <c r="R420" i="1"/>
  <c r="S419" i="1"/>
  <c r="R419" i="1"/>
  <c r="S414" i="1"/>
  <c r="R414" i="1"/>
  <c r="S413" i="1"/>
  <c r="R413" i="1"/>
  <c r="S405" i="1"/>
  <c r="R405" i="1"/>
  <c r="S404" i="1"/>
  <c r="R404" i="1"/>
  <c r="S393" i="1"/>
  <c r="R393" i="1"/>
  <c r="S392" i="1"/>
  <c r="R392" i="1"/>
  <c r="S391" i="1"/>
  <c r="R391" i="1"/>
  <c r="S390" i="1"/>
  <c r="R390" i="1"/>
  <c r="S389" i="1"/>
  <c r="R389" i="1"/>
  <c r="R380" i="1"/>
  <c r="R379" i="1"/>
  <c r="S375" i="1"/>
  <c r="R375" i="1"/>
  <c r="S374" i="1"/>
  <c r="R374" i="1"/>
  <c r="S373" i="1"/>
  <c r="R373" i="1"/>
  <c r="S372" i="1"/>
  <c r="R372" i="1"/>
  <c r="S371" i="1"/>
  <c r="S370" i="1"/>
  <c r="R370" i="1"/>
  <c r="S369" i="1"/>
  <c r="R369" i="1"/>
  <c r="S368" i="1"/>
  <c r="R368" i="1"/>
  <c r="S367" i="1"/>
  <c r="R367" i="1"/>
  <c r="S366" i="1"/>
  <c r="R366" i="1"/>
  <c r="S365" i="1"/>
  <c r="R365" i="1"/>
  <c r="S362" i="1"/>
  <c r="R362" i="1"/>
  <c r="S361" i="1"/>
  <c r="R361" i="1"/>
  <c r="S360" i="1"/>
  <c r="R360" i="1"/>
  <c r="S359" i="1"/>
  <c r="R359" i="1"/>
  <c r="R358" i="1"/>
  <c r="R357" i="1"/>
  <c r="S353" i="1"/>
  <c r="R353" i="1"/>
  <c r="S349" i="1"/>
  <c r="R349" i="1"/>
  <c r="R348" i="1"/>
  <c r="S345" i="1"/>
  <c r="R345" i="1"/>
  <c r="S344" i="1"/>
  <c r="R344" i="1"/>
  <c r="S342" i="1"/>
  <c r="S340" i="1"/>
  <c r="R340" i="1"/>
  <c r="S338" i="1"/>
  <c r="R338" i="1"/>
  <c r="S337" i="1"/>
  <c r="R337" i="1"/>
  <c r="S336" i="1"/>
  <c r="R336" i="1"/>
  <c r="S335" i="1"/>
  <c r="R335" i="1"/>
  <c r="S331" i="1"/>
  <c r="R331" i="1"/>
  <c r="S330" i="1"/>
  <c r="R330" i="1"/>
  <c r="S328" i="1"/>
  <c r="R328" i="1"/>
  <c r="S324" i="1"/>
  <c r="R324" i="1"/>
  <c r="S322" i="1"/>
  <c r="R322" i="1"/>
  <c r="S320" i="1"/>
  <c r="R320" i="1"/>
  <c r="S316" i="1"/>
  <c r="R316" i="1"/>
  <c r="S315" i="1"/>
  <c r="R315" i="1"/>
  <c r="S314" i="1"/>
  <c r="R314" i="1"/>
  <c r="S312" i="1"/>
  <c r="R312" i="1"/>
  <c r="S310" i="1"/>
  <c r="R310" i="1"/>
  <c r="S309" i="1"/>
  <c r="R309" i="1"/>
  <c r="S308" i="1"/>
  <c r="R308" i="1"/>
  <c r="S304" i="1"/>
  <c r="R304" i="1"/>
  <c r="S301" i="1"/>
  <c r="R301" i="1"/>
  <c r="S298" i="1"/>
  <c r="S295" i="1"/>
  <c r="S293" i="1"/>
  <c r="R293" i="1"/>
  <c r="S292" i="1"/>
  <c r="R292" i="1"/>
  <c r="S289" i="1"/>
  <c r="R289" i="1"/>
  <c r="S288" i="1"/>
  <c r="R288" i="1"/>
  <c r="S287" i="1"/>
  <c r="R287" i="1"/>
  <c r="S286" i="1"/>
  <c r="R286" i="1"/>
  <c r="S285" i="1"/>
  <c r="R285" i="1"/>
  <c r="S282" i="1"/>
  <c r="R282" i="1"/>
  <c r="S281" i="1"/>
  <c r="R281" i="1"/>
  <c r="S280" i="1"/>
  <c r="R280" i="1"/>
  <c r="S279" i="1"/>
  <c r="R279" i="1"/>
  <c r="S278" i="1"/>
  <c r="R278" i="1"/>
  <c r="S277" i="1"/>
  <c r="R277" i="1"/>
  <c r="S276" i="1"/>
  <c r="R276" i="1"/>
  <c r="S271" i="1"/>
  <c r="R271" i="1"/>
  <c r="S267" i="1"/>
  <c r="R267" i="1"/>
  <c r="R264" i="1"/>
  <c r="S263" i="1"/>
  <c r="R263" i="1"/>
  <c r="S262" i="1"/>
  <c r="R262" i="1"/>
  <c r="S261" i="1"/>
  <c r="R261" i="1"/>
  <c r="S257" i="1"/>
  <c r="R257" i="1"/>
  <c r="S255" i="1"/>
  <c r="R255" i="1"/>
  <c r="S254" i="1"/>
  <c r="R254" i="1"/>
  <c r="S253" i="1"/>
  <c r="R253" i="1"/>
  <c r="S251" i="1"/>
  <c r="R251" i="1"/>
  <c r="S249" i="1"/>
  <c r="R249" i="1"/>
  <c r="S245" i="1"/>
  <c r="R245" i="1"/>
  <c r="S242" i="1"/>
  <c r="R242" i="1"/>
  <c r="R238" i="1"/>
  <c r="S236" i="1"/>
  <c r="R236" i="1"/>
  <c r="S232" i="1"/>
  <c r="R232" i="1"/>
  <c r="S231" i="1"/>
  <c r="R231" i="1"/>
  <c r="S230" i="1"/>
  <c r="R230" i="1"/>
  <c r="S229" i="1"/>
  <c r="R229" i="1"/>
  <c r="S228" i="1"/>
  <c r="R228" i="1"/>
  <c r="S222" i="1"/>
  <c r="R222" i="1"/>
  <c r="S221" i="1"/>
  <c r="R221" i="1"/>
  <c r="S220" i="1"/>
  <c r="R220" i="1"/>
  <c r="S216" i="1"/>
  <c r="S214" i="1"/>
  <c r="R214" i="1"/>
  <c r="S213" i="1"/>
  <c r="R213" i="1"/>
  <c r="S211" i="1"/>
  <c r="R211" i="1"/>
  <c r="S209" i="1"/>
  <c r="R209" i="1"/>
  <c r="S207" i="1"/>
  <c r="R207" i="1"/>
  <c r="S205" i="1"/>
  <c r="R205" i="1"/>
  <c r="S202" i="1"/>
  <c r="R202" i="1"/>
  <c r="S200" i="1"/>
  <c r="S199" i="1"/>
  <c r="R199" i="1"/>
  <c r="S198" i="1"/>
  <c r="S197" i="1"/>
  <c r="R197" i="1"/>
  <c r="S194" i="1"/>
  <c r="S193" i="1"/>
  <c r="S190" i="1"/>
  <c r="S189" i="1"/>
  <c r="R189" i="1"/>
  <c r="S188" i="1"/>
  <c r="R188" i="1"/>
  <c r="S186" i="1"/>
  <c r="R186" i="1"/>
  <c r="S182" i="1"/>
  <c r="R182" i="1"/>
  <c r="S180" i="1"/>
  <c r="R180" i="1"/>
  <c r="S177" i="1"/>
  <c r="R177" i="1"/>
  <c r="S176" i="1"/>
  <c r="R176" i="1"/>
  <c r="S175" i="1"/>
  <c r="R175" i="1"/>
  <c r="S174" i="1"/>
  <c r="S173" i="1"/>
  <c r="R173" i="1"/>
  <c r="S172" i="1"/>
  <c r="S171" i="1"/>
  <c r="S168" i="1"/>
  <c r="R168" i="1"/>
  <c r="S167" i="1"/>
  <c r="R167" i="1"/>
  <c r="S165" i="1"/>
  <c r="R165" i="1"/>
  <c r="S162" i="1"/>
  <c r="R162" i="1"/>
  <c r="S159" i="1"/>
  <c r="R159" i="1"/>
  <c r="S158" i="1"/>
  <c r="R158" i="1"/>
  <c r="S157" i="1"/>
  <c r="R157" i="1"/>
  <c r="S156" i="1"/>
  <c r="R155" i="1"/>
  <c r="S153" i="1"/>
  <c r="R153" i="1"/>
  <c r="S151" i="1"/>
  <c r="R151" i="1"/>
  <c r="S149" i="1"/>
  <c r="S148" i="1"/>
  <c r="R148" i="1"/>
  <c r="S147" i="1"/>
  <c r="R147" i="1"/>
  <c r="S146" i="1"/>
  <c r="R146" i="1"/>
  <c r="S144" i="1"/>
  <c r="R144" i="1"/>
  <c r="S143" i="1"/>
  <c r="R143" i="1"/>
  <c r="S142" i="1"/>
  <c r="R142" i="1"/>
  <c r="S141" i="1"/>
  <c r="R141" i="1"/>
  <c r="S140" i="1"/>
  <c r="R140" i="1"/>
  <c r="S139" i="1"/>
  <c r="R139" i="1"/>
  <c r="S138" i="1"/>
  <c r="R138" i="1"/>
  <c r="S137" i="1"/>
  <c r="R137" i="1"/>
  <c r="S136" i="1"/>
  <c r="R136" i="1"/>
  <c r="S135" i="1"/>
  <c r="R135" i="1"/>
  <c r="S134" i="1"/>
  <c r="R134" i="1"/>
  <c r="S131" i="1"/>
  <c r="R131" i="1"/>
  <c r="S130" i="1"/>
  <c r="R130" i="1"/>
  <c r="S129" i="1"/>
  <c r="R129" i="1"/>
  <c r="S128" i="1"/>
  <c r="R128" i="1"/>
  <c r="S121" i="1"/>
  <c r="R121" i="1"/>
  <c r="S119" i="1"/>
  <c r="R119" i="1"/>
  <c r="S118" i="1"/>
  <c r="S116" i="1"/>
  <c r="R116" i="1"/>
  <c r="S115" i="1"/>
  <c r="R115" i="1"/>
  <c r="S113" i="1"/>
  <c r="R113" i="1"/>
  <c r="S111" i="1"/>
  <c r="R111" i="1"/>
  <c r="S110" i="1"/>
  <c r="R110" i="1"/>
  <c r="S108" i="1"/>
  <c r="R108" i="1"/>
  <c r="S105" i="1"/>
  <c r="R105" i="1"/>
  <c r="S102" i="1"/>
  <c r="R102" i="1"/>
  <c r="S101" i="1"/>
  <c r="R101" i="1"/>
  <c r="R99" i="1"/>
  <c r="S98" i="1"/>
  <c r="R98" i="1"/>
  <c r="S97" i="1"/>
  <c r="R97" i="1"/>
  <c r="S95" i="1"/>
  <c r="R95" i="1"/>
  <c r="S90" i="1"/>
  <c r="R90" i="1"/>
  <c r="S89" i="1"/>
  <c r="R89" i="1"/>
  <c r="S88" i="1"/>
  <c r="R88" i="1"/>
  <c r="S87" i="1"/>
  <c r="R87" i="1"/>
  <c r="S86" i="1"/>
  <c r="R86" i="1"/>
  <c r="S83" i="1"/>
  <c r="R83" i="1"/>
  <c r="S79" i="1"/>
  <c r="R79" i="1"/>
  <c r="S76" i="1"/>
  <c r="R76" i="1"/>
  <c r="R75" i="1"/>
  <c r="S72" i="1"/>
  <c r="R72" i="1"/>
  <c r="S69" i="1"/>
  <c r="S65" i="1"/>
  <c r="R65" i="1"/>
  <c r="S64" i="1"/>
  <c r="R64" i="1"/>
  <c r="S63" i="1"/>
  <c r="R63" i="1"/>
  <c r="S62" i="1"/>
  <c r="R62" i="1"/>
  <c r="S60" i="1"/>
  <c r="R60" i="1"/>
  <c r="S59" i="1"/>
  <c r="R59" i="1"/>
  <c r="S57" i="1"/>
  <c r="R57" i="1"/>
  <c r="S56" i="1"/>
  <c r="R56" i="1"/>
  <c r="S55" i="1"/>
  <c r="S54" i="1"/>
  <c r="R54" i="1"/>
  <c r="S50" i="1"/>
  <c r="R50" i="1"/>
  <c r="S49" i="1"/>
  <c r="R49" i="1"/>
  <c r="S48" i="1"/>
  <c r="R48" i="1"/>
  <c r="S47" i="1"/>
  <c r="S46" i="1"/>
  <c r="R46" i="1"/>
  <c r="S44" i="1"/>
  <c r="S42" i="1"/>
  <c r="R42" i="1"/>
  <c r="S41" i="1"/>
  <c r="R41" i="1"/>
  <c r="S40" i="1"/>
  <c r="R40" i="1"/>
  <c r="S37" i="1"/>
  <c r="S36" i="1"/>
  <c r="R36" i="1"/>
  <c r="S33" i="1"/>
  <c r="S29" i="1"/>
  <c r="R29" i="1"/>
  <c r="S27" i="1"/>
  <c r="R27" i="1"/>
  <c r="S25" i="1"/>
  <c r="R25" i="1"/>
  <c r="S24" i="1"/>
  <c r="R24" i="1"/>
  <c r="S21" i="1"/>
  <c r="R21" i="1"/>
  <c r="S14" i="1"/>
  <c r="R14" i="1"/>
  <c r="S109" i="1"/>
  <c r="E1" i="1"/>
  <c r="S5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tc={003B0088-00B2-469D-9630-007C00EC008D}</author>
  </authors>
  <commentList>
    <comment ref="F7" authorId="0" shapeId="0" xr:uid="{00000000-0006-0000-0000-000001000000}">
      <text>
        <r>
          <rPr>
            <b/>
            <sz val="9"/>
            <rFont val="Tahoma"/>
            <family val="2"/>
          </rPr>
          <t>PROPLAN:</t>
        </r>
        <r>
          <rPr>
            <sz val="9"/>
            <rFont val="Tahoma"/>
            <family val="2"/>
          </rPr>
          <t xml:space="preserve">
CO = Convênio original
TA1 = 1° Termo Aditivo
TA2 = 2° Termo Aditivo
...
</t>
        </r>
      </text>
    </comment>
  </commentList>
</comments>
</file>

<file path=xl/sharedStrings.xml><?xml version="1.0" encoding="utf-8"?>
<sst xmlns="http://schemas.openxmlformats.org/spreadsheetml/2006/main" count="10756" uniqueCount="4169">
  <si>
    <t>Atualizado em:</t>
  </si>
  <si>
    <t xml:space="preserve"> </t>
  </si>
  <si>
    <t>N° Processo</t>
  </si>
  <si>
    <t>Data</t>
  </si>
  <si>
    <t>Nome</t>
  </si>
  <si>
    <t>CNPJ</t>
  </si>
  <si>
    <t>N° do Convênio</t>
  </si>
  <si>
    <t>Instrum.</t>
  </si>
  <si>
    <t>Unidade</t>
  </si>
  <si>
    <t>Sub-Unidade</t>
  </si>
  <si>
    <t>Tipo</t>
  </si>
  <si>
    <t>Objeto</t>
  </si>
  <si>
    <t>Data Ass.</t>
  </si>
  <si>
    <t xml:space="preserve">Vigência </t>
  </si>
  <si>
    <t>Valor</t>
  </si>
  <si>
    <t>Coordenação</t>
  </si>
  <si>
    <t>Supervisor Financeiro</t>
  </si>
  <si>
    <t>Abrangência</t>
  </si>
  <si>
    <t>País</t>
  </si>
  <si>
    <t>Ano</t>
  </si>
  <si>
    <t>Valor Total do Processo</t>
  </si>
  <si>
    <t>23081.003156/2018-22</t>
  </si>
  <si>
    <t>ASSOCIAÇÃO HOSPITAL BOM PASTOR IJUI</t>
  </si>
  <si>
    <t>92.004.225/0001-34</t>
  </si>
  <si>
    <t>CO</t>
  </si>
  <si>
    <t>Campus Palmeira das Missões</t>
  </si>
  <si>
    <t>Curso de Enfermagem - Campus Palmeiras das Missões</t>
  </si>
  <si>
    <t>Estágio</t>
  </si>
  <si>
    <t>Concessão de estágio obrigatório a alunos regularmente matriculados na UFSM e que venham frequentando efetivamente os seus cursos técnicos, tecnológicos e de graduação.</t>
  </si>
  <si>
    <t>Coordenação do Curso</t>
  </si>
  <si>
    <t>Privado Estadual</t>
  </si>
  <si>
    <t>23081.054579/2021-14</t>
  </si>
  <si>
    <t> HEBEI NORMAL UNIVERSITY - China</t>
  </si>
  <si>
    <t>CCNE</t>
  </si>
  <si>
    <t>DEPARTAMENTO DE QUÍMICA</t>
  </si>
  <si>
    <t>Acordo de Cooperação Internacional</t>
  </si>
  <si>
    <t>Ambas as instituições firmatárias procurarão estimular e implementar programas de cooperação técnico-científica e cultural, em conformidade com a legislação vigente em seus respectivos países e com as Normas de Direito Internacional.</t>
  </si>
  <si>
    <t>Érico M. M. Flores</t>
  </si>
  <si>
    <t>Internacional</t>
  </si>
  <si>
    <t>23081.010929/2022-11</t>
  </si>
  <si>
    <t> INSTITUTO CATARINENSE DE CONSERVACAO DA FAUNA E FLORA - ICCO</t>
  </si>
  <si>
    <t>06.081.097/0001- 90</t>
  </si>
  <si>
    <t>CCR</t>
  </si>
  <si>
    <t>Curso de Medicina Veterinária</t>
  </si>
  <si>
    <t>A empresa concederá estágio obrigatório e não obrigatórios a alunos regularmente matriculados na UFSM e que venham frequentando efetivamente os seus cursos técnicos, tecnológicos e superior.</t>
  </si>
  <si>
    <t>Privado Nacional</t>
  </si>
  <si>
    <t>23081.005805/2021-25</t>
  </si>
  <si>
    <t> JOSEANE ALMEIDA FLORES - HUMANIZZE SOLUÇÕES EM GESTÃO DE PESSOAS</t>
  </si>
  <si>
    <t>30.683.549/0001-99</t>
  </si>
  <si>
    <t>CCSH</t>
  </si>
  <si>
    <t>Curso de Publicidade e Propaganda</t>
  </si>
  <si>
    <t>Agente de Integração</t>
  </si>
  <si>
    <t>Este Convênio tem por objetivo o 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de Ensino e Aprendizagem.</t>
  </si>
  <si>
    <t>Privado Local</t>
  </si>
  <si>
    <t>23081.052286/2021-94</t>
  </si>
  <si>
    <t> SOCIEDADE BENEFICENTE DO HOSPITAL DE CARIDADE - HOSPITAL DIVINA PROVIDENCIA</t>
  </si>
  <si>
    <t>92.404.789/0001-64</t>
  </si>
  <si>
    <t>Curso de Nutrição PM</t>
  </si>
  <si>
    <t>Concessão de estágio obrigatório a alunos regularmente matriculados na UFSM e que venham frequentando efetivamente os seus cursos técnicos, tecnológicos e superior.</t>
  </si>
  <si>
    <t>23081.057125/2020-14</t>
  </si>
  <si>
    <t> UNIVERSIDADE TECNOLÓGICA FEDERAL DO PARANÁ - CAMPUS DOIS VIZINHOS</t>
  </si>
  <si>
    <t>75.101.873/0007-85</t>
  </si>
  <si>
    <t>23/2021 DEPET-DV</t>
  </si>
  <si>
    <t>Departamento de Fitotecnia</t>
  </si>
  <si>
    <t>Acordo de Cooperação Técnica</t>
  </si>
  <si>
    <t>buscar apoio e parceria com a Universidade Federal de Santa Maria para auxiliar na programação e desenvolvimento do aplicativo PhenoGlad – Mobile no estado Paraná, desenvolvendo o projeto "VALIDAÇÃO DO MODELO PHENOGLAD E DESENVOLVIMENTO DO APLICATIVO PHENOGLAD MOBILE", conforme plano de trabalho anexo.</t>
  </si>
  <si>
    <t>: Nereu Augusto Streck</t>
  </si>
  <si>
    <t>Público Nacional</t>
  </si>
  <si>
    <t> 23081.001425/2021-11</t>
  </si>
  <si>
    <t>123 PROJETEI SERVIÇOS DE ENGENHARIA LTDA</t>
  </si>
  <si>
    <t>277.263.48/0001-01</t>
  </si>
  <si>
    <t>CT</t>
  </si>
  <si>
    <t>Curso de Arquitetura e Urbanismo</t>
  </si>
  <si>
    <t>Concessão de estágio obrigatório e/ou não obrigatório a alunos regularmente matriculados na UFSM e que venham frequentando efetivamente os seus cursos técnicos, tecnológicos e superior.</t>
  </si>
  <si>
    <t>23081.030004/2018-01</t>
  </si>
  <si>
    <t xml:space="preserve">A.C.I Conexão Delta </t>
  </si>
  <si>
    <t>28.621.551/0001-91</t>
  </si>
  <si>
    <t>Campus FW</t>
  </si>
  <si>
    <t>Direção do Campus de FW</t>
  </si>
  <si>
    <t xml:space="preserve">Acordo de Cooperação Técnica </t>
  </si>
  <si>
    <t xml:space="preserve">Conjugação de esforço entre a UFSM e A.C.I Conexão Delta para propiciar atividades de meditação para alunos e servidores da UFSM/ FW </t>
  </si>
  <si>
    <t xml:space="preserve">Privado  Estadual </t>
  </si>
  <si>
    <t>23081.024942/2021-69</t>
  </si>
  <si>
    <t>ABRH-RS – ASSOCIAÇÃO BRASILEIRA DE
RECURSOS HUMANOS DO RS</t>
  </si>
  <si>
    <t>87.135.919/0001-70</t>
  </si>
  <si>
    <t>CCS</t>
  </si>
  <si>
    <t>Curso de Farmácia</t>
  </si>
  <si>
    <t xml:space="preserve">Este convênio tem por objetivoo 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 Estratégia de preparação geral para o trabalho e o exercício da cidadania, que complementa o processo de ensino e aprendizagem.                                                                </t>
  </si>
  <si>
    <t>23081.030241/2017-82</t>
  </si>
  <si>
    <t>Abrigo Espirita Jose Oscar Pithan</t>
  </si>
  <si>
    <t>95.619.144/0001-37</t>
  </si>
  <si>
    <t xml:space="preserve">Curso de Fisioterapia </t>
  </si>
  <si>
    <t>Aulas Práticas</t>
  </si>
  <si>
    <t>Este convênio tem por objetivo o desenvolvimento de ações de assistência, ensino, pesquisa e extensão no Abrigo Espirita Oscar Jose Pithan, visando a realização de auls práticas para os alunos do curso de graduação em Fisioterapia da UFSM, utilizando como recursos humanos professores, técnicos administrativos e acadêmicos da UFSM.</t>
  </si>
  <si>
    <t>Privado Municipal</t>
  </si>
  <si>
    <t>23081.027023/2019-22</t>
  </si>
  <si>
    <t xml:space="preserve">Academia Ativida </t>
  </si>
  <si>
    <t>25.174.394/0001-25</t>
  </si>
  <si>
    <t>CEFD</t>
  </si>
  <si>
    <t>Curso de Educação Física - Bacharelado</t>
  </si>
  <si>
    <t xml:space="preserve">Estágio </t>
  </si>
  <si>
    <r>
      <t xml:space="preserve">Concessão de estágio obrigatório a alunos regularmente matriculados na </t>
    </r>
    <r>
      <rPr>
        <b/>
        <sz val="10"/>
        <rFont val="Arial"/>
        <family val="2"/>
      </rPr>
      <t>UFSM</t>
    </r>
    <r>
      <rPr>
        <sz val="10"/>
        <rFont val="Arial"/>
        <family val="2"/>
      </rPr>
      <t xml:space="preserve"> e que venham frequentando efetivamente os seus cursos técnicos, tecnológicos e de graduação.</t>
    </r>
  </si>
  <si>
    <t xml:space="preserve">Coordenação do Curso </t>
  </si>
  <si>
    <t xml:space="preserve">Privado Estadual </t>
  </si>
  <si>
    <t>23081.018761/2018-06</t>
  </si>
  <si>
    <t>Academia Barão Fitness</t>
  </si>
  <si>
    <t>00.420.578/0001-05</t>
  </si>
  <si>
    <t>23081.000073/2019-62</t>
  </si>
  <si>
    <t xml:space="preserve">Academia de Associação dos Aposentados e Pensionistas de Caçapava do Sul </t>
  </si>
  <si>
    <t>87.085.411/0001-05</t>
  </si>
  <si>
    <t xml:space="preserve">Curso de Educação Física </t>
  </si>
  <si>
    <t>23081.021227/2018-79</t>
  </si>
  <si>
    <t>Academia de La Bona Creansa</t>
  </si>
  <si>
    <t xml:space="preserve">CTISM </t>
  </si>
  <si>
    <t xml:space="preserve">Curso Mestrao Acadêmico em Educação Profissional e Tecnológica </t>
  </si>
  <si>
    <t xml:space="preserve">Acordo de Cooperação Internacional </t>
  </si>
  <si>
    <t>Marcos Daniel Zancan</t>
  </si>
  <si>
    <t>23081.041011/2020-44</t>
  </si>
  <si>
    <t>ACADEMIA LIFESTYLE</t>
  </si>
  <si>
    <t>06.181.792/0001-24</t>
  </si>
  <si>
    <t>23081.004469/2018-06</t>
  </si>
  <si>
    <t xml:space="preserve">Acessórios Irbo </t>
  </si>
  <si>
    <t>07.757.619/0001-94</t>
  </si>
  <si>
    <t xml:space="preserve">Curso de Admnistração </t>
  </si>
  <si>
    <t>Privado local</t>
  </si>
  <si>
    <t>23081.000842/2019-22</t>
  </si>
  <si>
    <t>Adelle Industria de Alimentos Ltda</t>
  </si>
  <si>
    <t>14.808.427/0002-06</t>
  </si>
  <si>
    <t xml:space="preserve">Curso de Medicina Veterinária </t>
  </si>
  <si>
    <t>Concessão de estágio obrigatório e/ou não obrigatório a alunos regularmente matriculados na UFSM e que venham frequentando efetivamente os seus cursos técnicos, tecnológicos e de graduação.</t>
  </si>
  <si>
    <t>23081.059757/2019-71</t>
  </si>
  <si>
    <t>Agencia De Integração Empresa Escola- Agiel</t>
  </si>
  <si>
    <t>01.406.617/0001-74</t>
  </si>
  <si>
    <t>Curso de Direito</t>
  </si>
  <si>
    <t>Este Convênio estabelece cooperação  entre as partes, visando o desenvolvimento de atividades conjuntas, que propicie "a promoção da integração ao mercado de trabalho", a "formação para o trabalho" de acordo com a Constituição Federal vigente (Art. 203 item III e 214 item IV), através da operacionalização de programa de Estágio de Estudantes.</t>
  </si>
  <si>
    <t>Coodenação do curso</t>
  </si>
  <si>
    <t>23081.007927/2018-51</t>
  </si>
  <si>
    <t>Agência de Talentos do Sul Eireli</t>
  </si>
  <si>
    <t>14.960.479/0001-12</t>
  </si>
  <si>
    <t>CE</t>
  </si>
  <si>
    <t>Curso de Educação Especial a Distância</t>
  </si>
  <si>
    <t>O presente convênio tem por objetivo o estabelecimento e a manutenção de um acordo de cooperação recíproca entre os particípes, visando o desenvolvimento de atividades conjuntas capazes de propiciarem a plena operacionalização da lei n. 11.788/08, que trata de estágio de estudantes, obrigatório ou não, entendido o estágio como uma estratégia de preparação geral para o trabalho e o exercicío da cidadania, que complementa o processo de ensino e aprendizagem.</t>
  </si>
  <si>
    <t>23081.054548/2020-74</t>
  </si>
  <si>
    <t>AGÊNCIA ESPACIAL BRASILEIRA (PROJETO 053774)</t>
  </si>
  <si>
    <t>TED</t>
  </si>
  <si>
    <t>Departamento de Eletrônica e Computação</t>
  </si>
  <si>
    <t>Termo de Execução Descentralizada</t>
  </si>
  <si>
    <t>O objeto deste TED é o desenvolvimento de um sistema online para Mapeamento e Análise das Tecnologias Espaciais Brasileiras – “Sistema MAPTEC”.</t>
  </si>
  <si>
    <t>MARCELO SERRANO ZANETTI</t>
  </si>
  <si>
    <t>Público Federal</t>
  </si>
  <si>
    <t>23081.033122/2018-62</t>
  </si>
  <si>
    <t xml:space="preserve">Agência Holy Ltda </t>
  </si>
  <si>
    <t>22.578.831/0001-88</t>
  </si>
  <si>
    <t>Curso de Relações Públicas - Bacharelado FW</t>
  </si>
  <si>
    <t>23081.074430/2021-43</t>
  </si>
  <si>
    <t>AGENDA BOA TECNOLOGIA DA INFORMAÇÃO LTDA</t>
  </si>
  <si>
    <t>28.691.888/0001-75</t>
  </si>
  <si>
    <t>CAL</t>
  </si>
  <si>
    <t>Curso de Desenho Industrial</t>
  </si>
  <si>
    <t>concederá estágio obrigatório e/ou não obrigatório a alunos regularmente matriculados na UFSM e que venham frequentando efetivamente os seus cursos técnicos, tecnológicos e superior</t>
  </si>
  <si>
    <t>23081.080404/2021-54</t>
  </si>
  <si>
    <t>AGICRUZ COMERCIAL AGRÍCOLA LTDA.</t>
  </si>
  <si>
    <t>08.715.592/0003-00</t>
  </si>
  <si>
    <t>Curso de Agronomia</t>
  </si>
  <si>
    <t>23081.059416/2019-03</t>
  </si>
  <si>
    <t>Agren Agronegócio</t>
  </si>
  <si>
    <t>02.425.071/0001-61</t>
  </si>
  <si>
    <t>Concessão de estágio obrigatório e/ou não obrigatório a alunos regularmente matriculados na UFSM e que venham frequentando efetivamente seus cursos técnicos, tecnológicos e de graduação.</t>
  </si>
  <si>
    <t>Coordenação do curso</t>
  </si>
  <si>
    <t>Privado</t>
  </si>
  <si>
    <t>Brasil</t>
  </si>
  <si>
    <t>23081.040704/2018-03</t>
  </si>
  <si>
    <t xml:space="preserve">Agrican </t>
  </si>
  <si>
    <t>03.051.916/0001-69</t>
  </si>
  <si>
    <t>23081.002900/2018-71</t>
  </si>
  <si>
    <t>Agrícola Werhmann Ltda</t>
  </si>
  <si>
    <t>00.291.633/0001-04</t>
  </si>
  <si>
    <t xml:space="preserve">Curso de Agronomia </t>
  </si>
  <si>
    <t xml:space="preserve">Privado Nacional </t>
  </si>
  <si>
    <t>23081.062461/2018-56</t>
  </si>
  <si>
    <t>Agroambiental Planejamento e Consultoria LTDA. ME</t>
  </si>
  <si>
    <t>15.544.568/00001-40</t>
  </si>
  <si>
    <t>Curso  de Engenharia Sanitária e Ambiental</t>
  </si>
  <si>
    <t>23081.027743/2020-21</t>
  </si>
  <si>
    <t>Agrocem LTDA</t>
  </si>
  <si>
    <t>04.783.864/0001-88</t>
  </si>
  <si>
    <t>A clínica concederá estágio obrigatório a alunos regularmente matriculados no Curso de Fonoaudiologia da UFSM</t>
  </si>
  <si>
    <t>23081.063181/2019-46</t>
  </si>
  <si>
    <t>Agroceres Multimix Nutrição Animal LTDA</t>
  </si>
  <si>
    <t>28.622.744/0001-67</t>
  </si>
  <si>
    <r>
      <t xml:space="preserve">Concessão de estágio obrigatório e/ou não obrigatório a alunos regularmente matriculados na </t>
    </r>
    <r>
      <rPr>
        <b/>
        <sz val="10"/>
        <rFont val="Arial"/>
        <family val="2"/>
      </rPr>
      <t>UFSM</t>
    </r>
    <r>
      <rPr>
        <sz val="10"/>
        <rFont val="Arial"/>
        <family val="2"/>
      </rPr>
      <t xml:space="preserve"> e que venham frequentando efetivamente os seus cursos técnicos, tecnológicos e de graduação.</t>
    </r>
  </si>
  <si>
    <t>23081.003171/2020-95</t>
  </si>
  <si>
    <t>Agrocete Indústria de Fertilizantes Ltda</t>
  </si>
  <si>
    <t>75.007.385/0001-18</t>
  </si>
  <si>
    <t>Concessão de estágio obrigatório  a alunos regularmente matriculados na UFSM e que venham frequentando efetivamente os seus cursos técnicos, tecnológicos e superior.</t>
  </si>
  <si>
    <t>23081.033939/2019-11</t>
  </si>
  <si>
    <t xml:space="preserve">Agrocria Comércio e Ind. Ltda </t>
  </si>
  <si>
    <t>02.728.855/0001-69</t>
  </si>
  <si>
    <t xml:space="preserve">Curso de Zootecnia </t>
  </si>
  <si>
    <t>23081.0001105/2019-47</t>
  </si>
  <si>
    <t>Agroecologica Serviços Ambientais Ltda ME</t>
  </si>
  <si>
    <t>13.772.810/0001-08</t>
  </si>
  <si>
    <t>Privada Naciona</t>
  </si>
  <si>
    <t>23081.035857/2018-21</t>
  </si>
  <si>
    <t>Agroexata</t>
  </si>
  <si>
    <t>04.078.894/0001-93</t>
  </si>
  <si>
    <t>23081.104874/2021-11</t>
  </si>
  <si>
    <t>AGROFEL AGRO COMERCIAL S.A.</t>
  </si>
  <si>
    <t>03.415.222/0072-57</t>
  </si>
  <si>
    <t>23081.007407/2020-62</t>
  </si>
  <si>
    <t>Agrofel Agro Comercial S/A</t>
  </si>
  <si>
    <t>03.415.222/0043-12</t>
  </si>
  <si>
    <t>Concessão de estágio obrigatório a alunos regularmente matriculados na UFSM e que venham frequentando efetivamente seus cursos técnicos, tecnológicos e superior.</t>
  </si>
  <si>
    <t>23081.038088/2021-18</t>
  </si>
  <si>
    <t>AGROINDUSTRIAL KONZEN LTDA</t>
  </si>
  <si>
    <t>33.585.664/0001-19</t>
  </si>
  <si>
    <t>CCR/CCSH</t>
  </si>
  <si>
    <t>Curso de Administração, Curso de Medicina Veterinária e Curso de Zootecnia</t>
  </si>
  <si>
    <t>23081.035299/2020-18</t>
  </si>
  <si>
    <t>Agropecuária João Osório Dumoncel</t>
  </si>
  <si>
    <t>463.873.310-72</t>
  </si>
  <si>
    <t>Curso de Zootecnia</t>
  </si>
  <si>
    <t>23081.017870/2019-89</t>
  </si>
  <si>
    <t>Agropecuária Sereno Ltda</t>
  </si>
  <si>
    <t>06.2014.764/0001-66</t>
  </si>
  <si>
    <t xml:space="preserve">Privado Local </t>
  </si>
  <si>
    <t>23081.061460/2019-75</t>
  </si>
  <si>
    <t>Agroprecision Serviços Agrícolas LTDA</t>
  </si>
  <si>
    <t>10.676.205/0001-45</t>
  </si>
  <si>
    <t>23081.0488300/2017-79</t>
  </si>
  <si>
    <t xml:space="preserve">Agros Assessoria e Consultoria Agropecuária </t>
  </si>
  <si>
    <t>02.063.738/0001-23</t>
  </si>
  <si>
    <t xml:space="preserve">Cordenação do Curso </t>
  </si>
  <si>
    <t>23081010438/2020-09</t>
  </si>
  <si>
    <t>Agrum Agrotecnologias Integradas LTDA</t>
  </si>
  <si>
    <t>10.221.845/0001-60</t>
  </si>
  <si>
    <t>23081.051950/2019-63</t>
  </si>
  <si>
    <t>Alcance Engenharia e Construção LTDA</t>
  </si>
  <si>
    <t>20.501.854/0001-69</t>
  </si>
  <si>
    <t>Curso de Engenharia Civil</t>
  </si>
  <si>
    <t xml:space="preserve"> Estágio</t>
  </si>
  <si>
    <t>Concessão de estágio obrigatório e/ou não obrigatório a alunos regularmente matriculádos na UFSM que venham frequantando efetivamente os cursos técnicos, tecnológicos e superior</t>
  </si>
  <si>
    <t>23081. 060511/2018-61</t>
  </si>
  <si>
    <t>Algcom Indústria e serviços em Telecomunicações LTDA.</t>
  </si>
  <si>
    <t>05.985.391/0001-64</t>
  </si>
  <si>
    <t xml:space="preserve">Curso de Engenharia em Telecomunicações </t>
  </si>
  <si>
    <t>23081.027294/2019-88</t>
  </si>
  <si>
    <t xml:space="preserve">Alliance One Brasil </t>
  </si>
  <si>
    <t>33.876.145/0001-00</t>
  </si>
  <si>
    <t xml:space="preserve">Curso de Engenharia Química </t>
  </si>
  <si>
    <t>23081.026152/2020-37</t>
  </si>
  <si>
    <t>Alloy Tecnologia em Serviços Digitais LTDA</t>
  </si>
  <si>
    <t>35.534.673/0001-06</t>
  </si>
  <si>
    <t>Curso de Administração</t>
  </si>
  <si>
    <t>23081.021073/2020-30</t>
  </si>
  <si>
    <t>Alto Comissariado das Nações Unidas para Refugiados para manutenção da Cátedra Sergio Vieira de Mello</t>
  </si>
  <si>
    <t>07.100.754/0001-05</t>
  </si>
  <si>
    <t>Departamento de Direito</t>
  </si>
  <si>
    <t>Promover e difundir o Direito Internacional humanitário, o Direito Internacional dos Direitos Humanos e, em especial, o Direito Internacional dos refugiados que encontrem-se sob a proteção internacional do Governo do Brasil, bem como de desenvolver atividades que objetivem a incorporação da temática do refúgio na agenda acadêmica da instituição.</t>
  </si>
  <si>
    <t>Público Internacional</t>
  </si>
  <si>
    <t>23081.055732/2018-17</t>
  </si>
  <si>
    <t xml:space="preserve">Altus Sistema de Automação </t>
  </si>
  <si>
    <t>92.589.974/0001-43</t>
  </si>
  <si>
    <t>Curso de Engenharia de Controle e Automação</t>
  </si>
  <si>
    <t>23081.007471/2020-43</t>
  </si>
  <si>
    <t>Amanda Machado Imóveis</t>
  </si>
  <si>
    <t>28.333.176/0001-84</t>
  </si>
  <si>
    <t>23081.025744/2019-06</t>
  </si>
  <si>
    <t>Ampla Industrial Metalurgica Ltda.</t>
  </si>
  <si>
    <t>89.66.757/0001-15</t>
  </si>
  <si>
    <t xml:space="preserve">Curso de Engenharia Mecânica </t>
  </si>
  <si>
    <t>Concessão, reciprocamente, estágio obrigatório a alunos regularmente matriculados na UFSM e que venham frequentando efetivamente os seus cursos técnicos, tecnológicos e de graduação.</t>
  </si>
  <si>
    <t xml:space="preserve">Coordenação do curso </t>
  </si>
  <si>
    <t>23081.090441/2021-71</t>
  </si>
  <si>
    <t>ANCHIETA E KUNTZ LTDA (Empregospelanet)</t>
  </si>
  <si>
    <t>15.225.566/0001-99</t>
  </si>
  <si>
    <t>Este Convênio tem por objetivo o 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de Ensino e Aprendizagem</t>
  </si>
  <si>
    <t>23081.046435/2020-03</t>
  </si>
  <si>
    <t>Andrea Souza Bonotto - EBA Agropecuária</t>
  </si>
  <si>
    <t>574.954.590-34</t>
  </si>
  <si>
    <t>23081.030772/2019-37</t>
  </si>
  <si>
    <t xml:space="preserve">APAE Três de Maio </t>
  </si>
  <si>
    <t>88 505 821/0001-20</t>
  </si>
  <si>
    <t xml:space="preserve">Curso de Fonoaudiologia </t>
  </si>
  <si>
    <r>
      <t xml:space="preserve">Concessão de estágio obrigatório a alunos regularmente matriculados no curso de graduação em Fonoaudiologia da </t>
    </r>
    <r>
      <rPr>
        <b/>
        <sz val="10"/>
        <rFont val="Arial"/>
        <family val="2"/>
      </rPr>
      <t>UFSM</t>
    </r>
    <r>
      <rPr>
        <sz val="10"/>
        <rFont val="Arial"/>
        <family val="2"/>
      </rPr>
      <t xml:space="preserve"> e que venham frequentando o curso efetivamente.</t>
    </r>
  </si>
  <si>
    <t xml:space="preserve">Privado Municipal </t>
  </si>
  <si>
    <t>23081.015933/2019-62</t>
  </si>
  <si>
    <t>ARHAT Psicologia Congnitiva</t>
  </si>
  <si>
    <t>29.334.725/0001-06</t>
  </si>
  <si>
    <t xml:space="preserve">Curso de Psicologia </t>
  </si>
  <si>
    <t>23081.105579/2021-81</t>
  </si>
  <si>
    <t>Arquitectura Benedetti e Cia Ltda (MOWA ARQUITECTURA)</t>
  </si>
  <si>
    <t>15.675.043/0001-44</t>
  </si>
  <si>
    <t>Campus Cachoeira do Sul</t>
  </si>
  <si>
    <t>Curso de Arquitetura e Urbanismo CS</t>
  </si>
  <si>
    <t>23081.032126/2020-48</t>
  </si>
  <si>
    <t>Arquiteta Cíntia Ribeiro Pereira da Silva</t>
  </si>
  <si>
    <t>025.137.660-59</t>
  </si>
  <si>
    <t>23081.029223/2018-39</t>
  </si>
  <si>
    <t xml:space="preserve">Arquiteta Cristiane Lawall Plautz </t>
  </si>
  <si>
    <t>881.717.650-53</t>
  </si>
  <si>
    <t xml:space="preserve">Curso de Arquitetura e Urbanismo - Cachoeira do Sul </t>
  </si>
  <si>
    <t>23081.062341/2018-59</t>
  </si>
  <si>
    <t>Arquiteta e Urbanismo Bruna Helena M. Kasper</t>
  </si>
  <si>
    <t>030.710.530-02</t>
  </si>
  <si>
    <t xml:space="preserve">Campus Cachoeira do Sul </t>
  </si>
  <si>
    <t xml:space="preserve">Curso de Arquitetura e Urbanismo </t>
  </si>
  <si>
    <t>23081.062220/2019-98</t>
  </si>
  <si>
    <t>Arquiteta e Urbanista Carine Farias Maydana</t>
  </si>
  <si>
    <t>015.330.460-00</t>
  </si>
  <si>
    <t>Privado estadual</t>
  </si>
  <si>
    <t>23081.080283/2021-41</t>
  </si>
  <si>
    <t>ARQUITETA E URBANISTA LARISSA VOLTZ</t>
  </si>
  <si>
    <t>030.051.340- 24</t>
  </si>
  <si>
    <t>23081.029320/2018-21</t>
  </si>
  <si>
    <t xml:space="preserve">Arquiteta Flavia Peixoto Tischler </t>
  </si>
  <si>
    <t>011.500.700-80</t>
  </si>
  <si>
    <t>23081. 031003/2019-56</t>
  </si>
  <si>
    <t>Arquiteto e Urbanista Osni Schroeder</t>
  </si>
  <si>
    <t>136.833.730-91</t>
  </si>
  <si>
    <t>23081.010532/2019-16</t>
  </si>
  <si>
    <t>ART/Meio Comunicação Ltda</t>
  </si>
  <si>
    <t>87.076.782/0001-20</t>
  </si>
  <si>
    <t xml:space="preserve">Curso de Cominicação Social </t>
  </si>
  <si>
    <t>23081.047036/2020-51</t>
  </si>
  <si>
    <t>Artem Engenharia e Construções Ltda</t>
  </si>
  <si>
    <t>27.323.890/0001-29</t>
  </si>
  <si>
    <t>23081.020679/2018-33</t>
  </si>
  <si>
    <t>Arvus Tecnologia Ltda</t>
  </si>
  <si>
    <t>06.885.515/0001-00</t>
  </si>
  <si>
    <t xml:space="preserve">Curso de Engenharia de computação </t>
  </si>
  <si>
    <t>23081.035125/2019-11</t>
  </si>
  <si>
    <t>Arysta Lifescience do Brasil Indústria Química Agropecuária S.A</t>
  </si>
  <si>
    <t>62.182.092/0018-73</t>
  </si>
  <si>
    <r>
      <rPr>
        <sz val="10"/>
        <rFont val="Arial"/>
        <family val="2"/>
      </rPr>
      <t>Concessão de</t>
    </r>
    <r>
      <rPr>
        <b/>
        <sz val="10"/>
        <rFont val="Arial"/>
        <family val="2"/>
      </rPr>
      <t xml:space="preserve"> estágio obrigatório</t>
    </r>
    <r>
      <rPr>
        <sz val="10"/>
        <rFont val="Arial"/>
        <family val="2"/>
      </rPr>
      <t xml:space="preserve"> a alunos regularmente matriculados na </t>
    </r>
    <r>
      <rPr>
        <b/>
        <sz val="10"/>
        <rFont val="Arial"/>
        <family val="2"/>
      </rPr>
      <t>UFSM</t>
    </r>
    <r>
      <rPr>
        <sz val="10"/>
        <rFont val="Arial"/>
        <family val="2"/>
      </rPr>
      <t xml:space="preserve"> e que venham frequentando efetivamente os seus cursos técnicos, tecnológicos e superior.</t>
    </r>
  </si>
  <si>
    <t>23081.021588/2018-15</t>
  </si>
  <si>
    <t xml:space="preserve">Asilo Vila Itagiba </t>
  </si>
  <si>
    <t>87.493.243/0001-97</t>
  </si>
  <si>
    <t>Colégio Politécnico</t>
  </si>
  <si>
    <t>Curso Técnico Cuidador de Idosos</t>
  </si>
  <si>
    <t>23081.020801/2019-52</t>
  </si>
  <si>
    <t>Associação Atletica Banco do Brasil Santa Maria  (AABB)</t>
  </si>
  <si>
    <t>95.618.823/0001-91</t>
  </si>
  <si>
    <t>23081.005493/2018-54</t>
  </si>
  <si>
    <t>Associação Brasileira de Criadores de Ovinos - ARCO</t>
  </si>
  <si>
    <t>87.410.445/0001-28</t>
  </si>
  <si>
    <t>Concessão de estágio obrigatório a alunos regularmente matriculados na UFSM e que venham frequentando efetivamente os seus cursos de Medicina Veterinária, Agronomia e Zootecnia.</t>
  </si>
  <si>
    <t>23081.087543/2021-17</t>
  </si>
  <si>
    <t>Associação Camponesa Ambiental e da Soberania Alimentar – ACASA</t>
  </si>
  <si>
    <t>18.505.711/0001-83</t>
  </si>
  <si>
    <t>Direção Campus Palmeira das Missões</t>
  </si>
  <si>
    <t>O presente Acordo tem como objeto a conjugação de esforços entre a UFSM e a Associação Camponesa Ambiental e da Soberania Alimentar – ACASA para propiciar a realização de projetos de Ensino, Pesquisa e Extensão.</t>
  </si>
  <si>
    <t>23081.020814/2018-41</t>
  </si>
  <si>
    <t>Associação Comercial e Industrial de Bagé - ACIBA</t>
  </si>
  <si>
    <t>90.940.214/0001-30</t>
  </si>
  <si>
    <t xml:space="preserve">Curso de Administração </t>
  </si>
  <si>
    <t>Este acordo tem por objetivo o estabelecimento e a manutenção de um acordo de cooperação recíproca entre os partícipes, visando o desenvolvimento de atividades conjuntas capazes de propiciarem a plena operacionalização da Lei n. 11.788/08, que trata de estágios de estudantes , obrigatório ou não, entendi o estágio como um estratégia de preparação geral para o trabalho e o exercício da cidadania, que complementa o processo de ensino e aprendizagem.</t>
  </si>
  <si>
    <t>23081.004060/2020-04</t>
  </si>
  <si>
    <t>Associação Comercial, Industrial e de Prestação de Serviços ACI-FW</t>
  </si>
  <si>
    <t>89.988.265/000153</t>
  </si>
  <si>
    <t>Campus Frederico Westphalen</t>
  </si>
  <si>
    <t>Curso de Jornalismo FW</t>
  </si>
  <si>
    <t>Concessão de estágio obrigatório e/ou não obrigatório a alunos regularmente matriculádos na UFSM que venham frequantando efetivamente os cursos técnicos, tecnológicos e superior.</t>
  </si>
  <si>
    <t>23081.020869/2020-75</t>
  </si>
  <si>
    <t>Associação Cultural Orquestra Sinfônica de Santa Maria</t>
  </si>
  <si>
    <t>91.096.040/0001-34</t>
  </si>
  <si>
    <t>Reitoria</t>
  </si>
  <si>
    <t>PRE</t>
  </si>
  <si>
    <t>O presente Acordo tem como objeto a conjugação de esforços entre a UFSM e a ACOSSM, para ações conjuntas de cunho técnico, científico e cultural, com a finalidade de concretizar iniciativas para o desenvolvimento das atividades da Orquestra Sinfônica de Santa Maria, com o objetivo tanto de manter um ambiente propício ao desenvolvimento 
artístico, cultural e profissional dos estudantes de música da UFSM, como para satisfazer as necessidades de formação de público e desenvolvimento cultural da região e promover a divulgação da cultura e estímulo à música orquestral</t>
  </si>
  <si>
    <t>Vera Lucia Portinho Vianna</t>
  </si>
  <si>
    <t>23081.034731/2019-10</t>
  </si>
  <si>
    <t xml:space="preserve">Associação das Damas de Caridade- Lar de Idosos São Vicente de Paulo </t>
  </si>
  <si>
    <t>89.076.376/0001-93</t>
  </si>
  <si>
    <t xml:space="preserve">Curso de Nutrição - PM </t>
  </si>
  <si>
    <t xml:space="preserve">Privado Estadual  </t>
  </si>
  <si>
    <t>23081.033776/2019-77</t>
  </si>
  <si>
    <t>Associação de Apicultores de Santa Maria - APISMAR</t>
  </si>
  <si>
    <t>90.935.503/0001-41</t>
  </si>
  <si>
    <t>Depto de Zootecnia</t>
  </si>
  <si>
    <t xml:space="preserve">O presente Acordo tem como objeto a conjuigação de esforços entre a UFSM e a APISMAR para congregar os apicultores e pessoas ligadas ao setor apícola, para intercâmbio cultural e social. </t>
  </si>
  <si>
    <t>Fernanda Cristina Breda Mello</t>
  </si>
  <si>
    <t>23081.024088/2018-35</t>
  </si>
  <si>
    <t xml:space="preserve">Associação de Poupança e Emprestimo - POUPEX </t>
  </si>
  <si>
    <t>00.655.522/0001-21</t>
  </si>
  <si>
    <t xml:space="preserve">Reitoria </t>
  </si>
  <si>
    <t>Gabinete do Reitor</t>
  </si>
  <si>
    <t>Convênio</t>
  </si>
  <si>
    <t xml:space="preserve">O presente convênio tem por objeto a concessão de linhas de crédito imobiliário, aos empregados ativos, inativos e pensionistas do CONVENENTE, beneficiários deste convênio, mediante consignação em folha de pagamento dos encargos mensais referentes aos financiamentos imobiliarios , concedidos dentro das regras do sistema financeiro da habitação estabelecidas pelo BACEN. </t>
  </si>
  <si>
    <t xml:space="preserve">Gabinete do Reitor </t>
  </si>
  <si>
    <t xml:space="preserve">Público Federal </t>
  </si>
  <si>
    <t>23081.037561/2019-25</t>
  </si>
  <si>
    <t>Associação do Hospital de Caridade de Palmeira das Missões</t>
  </si>
  <si>
    <t>91.945.204/0001-50</t>
  </si>
  <si>
    <t>Curso de Nutrição- PM</t>
  </si>
  <si>
    <t>23081.057224/2019-54</t>
  </si>
  <si>
    <t>Associação dos Professores Universitários de Santa Maria - APUSM</t>
  </si>
  <si>
    <t>95.628.194/0001-80</t>
  </si>
  <si>
    <t>Curso de Educação Física Bacharelado</t>
  </si>
  <si>
    <t>Concessão de estágio obrigatório e/ou não obrigatório a alunos regularmente matriculados na UFSM  e que venham frequentando efetivamente os seus cursos técnicos, tecnológicos e de graduação</t>
  </si>
  <si>
    <t>23081.059607/2021-81</t>
  </si>
  <si>
    <t>ASSOCIAÇÃO DR. BARTHOLOMEU TACCHINI</t>
  </si>
  <si>
    <t>87.547.444/0001-20</t>
  </si>
  <si>
    <t>23081.053756/2020-56</t>
  </si>
  <si>
    <t>ASSOCIAÇÃO ESPORTIVA JOGADA CERTA</t>
  </si>
  <si>
    <t>38.240.129/0001-40</t>
  </si>
  <si>
    <t>23081.027615/2019-44</t>
  </si>
  <si>
    <t xml:space="preserve">Associação Hospitalar Beneficente São Vicente de Paulo </t>
  </si>
  <si>
    <t>92.021.062/0001-06</t>
  </si>
  <si>
    <t>Campus de Palmeira das Missôes</t>
  </si>
  <si>
    <t>O presente termo de convênio tem por objeto: Viabilizar o estágio supervisionado na Àrea da Saúde aos alunos regularmente matriculados na Universidade Conveniada e em condições de realizar estágio.</t>
  </si>
  <si>
    <t>23081.042139/2020-25</t>
  </si>
  <si>
    <t>Associação Hospitalar Caridade Santa Rosa - Hospital Vida e saúde</t>
  </si>
  <si>
    <t>95.815.668/0001-01</t>
  </si>
  <si>
    <t>Curso de Nutrição</t>
  </si>
  <si>
    <t>23081.051159/2017-91</t>
  </si>
  <si>
    <t xml:space="preserve">Associação Mata Ciliar </t>
  </si>
  <si>
    <t>61.056.933/0001-95</t>
  </si>
  <si>
    <t>23081.053018/2018-94</t>
  </si>
  <si>
    <t xml:space="preserve">Associação Orquestrando Arte </t>
  </si>
  <si>
    <t>95.591.764/0001-05</t>
  </si>
  <si>
    <t xml:space="preserve">Protocolo de Intenções </t>
  </si>
  <si>
    <t>Propiciar condições para o estabelecimento de ações conjuntas de cunho técnico, científico e cultural, entre a UFSM e a Associação Orquestrando Arte, na forma mais conveniente a ambas as Instituições fundamentalmente voltadas para intercâmbio educacional e ao aprimoramento de projetos de pesquisa, ensino e de extensão, e ao aperfeiçoamento.</t>
  </si>
  <si>
    <t>Aparecida de Fátima Alves Pereira Mourad</t>
  </si>
  <si>
    <t>23081.047989/2017-14</t>
  </si>
  <si>
    <t xml:space="preserve">Associação Vêneta de Vale Vêneto </t>
  </si>
  <si>
    <t>91.096792/0001-03</t>
  </si>
  <si>
    <t xml:space="preserve">Curso de Arquivologia </t>
  </si>
  <si>
    <t>23081.008643/2020-04</t>
  </si>
  <si>
    <t>ASSUPERO ENSINO SUPERIOR LTDA/ UNIVERSIDADE PAULISTA - UNIP</t>
  </si>
  <si>
    <t>06.099.229/0001-01</t>
  </si>
  <si>
    <t xml:space="preserve">Curso PG em Ciência e Tecnologia Ambiental </t>
  </si>
  <si>
    <t>Acordo de Cooperação técnica</t>
  </si>
  <si>
    <t>Associação de esforços e a coordenação de suas ações para promover a qualidade das atividades de ensino e de pesquisa de ambas instituições e o reforço da interação e da colaboração mútua no sentido de troca de informações e apoio ao desenvolvimento científico e social das instituições e das comunidades</t>
  </si>
  <si>
    <t>Genésio Mario da Rosa</t>
  </si>
  <si>
    <t>23081.033607/2021-51</t>
  </si>
  <si>
    <t>ATELIER W PRODUCOES CINEMATOGRAFICAS LTDA</t>
  </si>
  <si>
    <t>10.468.552/0001-82</t>
  </si>
  <si>
    <t>Curso de História - Bacharelado</t>
  </si>
  <si>
    <t>23081.028615/2020-03</t>
  </si>
  <si>
    <t>AUDIOMED Medicina do Trabalho Audiometria e Fonoterapia LTDA</t>
  </si>
  <si>
    <t>01.188.703/0001-58</t>
  </si>
  <si>
    <t>23081.014401/2018-27</t>
  </si>
  <si>
    <t>Audiosom</t>
  </si>
  <si>
    <t>18.070.123/0001-64</t>
  </si>
  <si>
    <t>Concessão de estágio obrigatório a alunos regularmente matriculados na UFSM e que venham frequentando efetivamente o de fonoaudiologia da UFSM.</t>
  </si>
  <si>
    <t>23081.022448/2020-89</t>
  </si>
  <si>
    <t>AUTORIDADE BRASILEIRA DE CONTROLE DE DOPAGEM (ABCD), VINCULADA À SECRETARIA ESPECIAL DO ESPORTE DO MINISTÉRIO DA CIDADANIA</t>
  </si>
  <si>
    <t>07.756.246/0001-01</t>
  </si>
  <si>
    <t>Depto de Métodos e Técnicas Desportivas</t>
  </si>
  <si>
    <t xml:space="preserve">Execução do projeto "Inserção de ações de caráter Científico/Educativo no âmbito acadêmico sobre o uso de substâncias e/ou métodos proibidos no Esporte nos cursos de educação Física" </t>
  </si>
  <si>
    <t>LUIZ FERNANDO FREIRE ROYES</t>
  </si>
  <si>
    <t>23081.037532/2018-82</t>
  </si>
  <si>
    <t>Avibras Industria Aeroespacial S.A</t>
  </si>
  <si>
    <t>60.181.468/0001-51</t>
  </si>
  <si>
    <t xml:space="preserve">Direção do Centro de Tecnologia </t>
  </si>
  <si>
    <t xml:space="preserve">Acordo de Parceria </t>
  </si>
  <si>
    <t>Constitui o objeto do presente Acordo a ampla cooperação entre as Partícipes, com a finalidade de desenvolvimento de projetos de pesquisa e desenvolvimento científico e tecnológico nas áreas de Espaço, Desfesa e Segurança Pública, não limitando a essas áreas.</t>
  </si>
  <si>
    <t xml:space="preserve">André Luis da Silva </t>
  </si>
  <si>
    <t>23081.064393/2019-41</t>
  </si>
  <si>
    <t>Avibras Indútria Aeroespacial S.A.</t>
  </si>
  <si>
    <t>60.181.468/0005-85</t>
  </si>
  <si>
    <t xml:space="preserve">   CT</t>
  </si>
  <si>
    <t>Engenharia Aeroespacial</t>
  </si>
  <si>
    <t>23081.022693/2019-52</t>
  </si>
  <si>
    <t xml:space="preserve">Barth Tondo Advogados Associados </t>
  </si>
  <si>
    <t xml:space="preserve">Curso de Ciências Contábeis- Diurno </t>
  </si>
  <si>
    <r>
      <t xml:space="preserve">Concessão estágio obrigatório e/ou não obrigatório a alunos regularmente matriculados na </t>
    </r>
    <r>
      <rPr>
        <b/>
        <sz val="10"/>
        <rFont val="Arial"/>
        <family val="2"/>
      </rPr>
      <t>UFSM</t>
    </r>
    <r>
      <rPr>
        <sz val="10"/>
        <rFont val="Arial"/>
        <family val="2"/>
      </rPr>
      <t xml:space="preserve"> e que venham frequentando efetivamente os seus cursos técnicos, tecnológicos e de graduação.</t>
    </r>
  </si>
  <si>
    <t>23081.064390/2019-15</t>
  </si>
  <si>
    <t>BASF S.A.</t>
  </si>
  <si>
    <t>48.539.407/0034-86</t>
  </si>
  <si>
    <t>23081.020473/2019-94</t>
  </si>
  <si>
    <t>Bauer Banco de Estágios e Processamento de Dados- Banestágio EIRELI.</t>
  </si>
  <si>
    <t>91.316.224/0001-62</t>
  </si>
  <si>
    <t xml:space="preserve">Curso de Pedagogia </t>
  </si>
  <si>
    <t xml:space="preserve">Estabelecimento e a manutenção de um acordo de cooperação recíproca entre os partícipes, visando o desenvolvimento de atividades conjuntas capazes de propiciarem a plena operacionalização da Lei n. 11.788/08, que trata de Estágio de Estudates, obrigátorio e não, entendido o Estágio como uma Estratégia de Preparação Geral para o Trabalho e o Exercício da Cidadania, que complementa o Processo de Ensino e Aprendizagem.  </t>
  </si>
  <si>
    <t>23081.038676/2019-37</t>
  </si>
  <si>
    <t>Bianchin Indústria Arrozeira LTDA</t>
  </si>
  <si>
    <t>11.734.608/0001-66</t>
  </si>
  <si>
    <t>23081.058745/2020-62</t>
  </si>
  <si>
    <t>Bioagreen Comércio e Distribuição de Insumos Agrícolas LTDA</t>
  </si>
  <si>
    <t>35.541.680/0001- 35</t>
  </si>
  <si>
    <t>23081.036807/2019-41</t>
  </si>
  <si>
    <t>Biotrigo Genética Ltda.</t>
  </si>
  <si>
    <t>09.460.581/0001-19</t>
  </si>
  <si>
    <t>23081.033033/2021-11</t>
  </si>
  <si>
    <t>20/14/2021</t>
  </si>
  <si>
    <t>BIOTROP SOLUÇÕES BIOLÓGICAS E PARTICIPAÇÕES LTDA</t>
  </si>
  <si>
    <t>30.284.246/0001-01</t>
  </si>
  <si>
    <t>23081.061762/2018-62</t>
  </si>
  <si>
    <t>Bom Futuro Agricola LTDA.</t>
  </si>
  <si>
    <t>10.425.282/0001-22</t>
  </si>
  <si>
    <t>23081.043132/2017-25</t>
  </si>
  <si>
    <t xml:space="preserve">Bom Jesus Agropecuária </t>
  </si>
  <si>
    <t>08.895.796/0001-08</t>
  </si>
  <si>
    <t>Privado Federal</t>
  </si>
  <si>
    <t>23081.055942/2018-13</t>
  </si>
  <si>
    <t xml:space="preserve">Bone Smart Technology </t>
  </si>
  <si>
    <t>29.937.397/0001-24</t>
  </si>
  <si>
    <t>23081.028851/2020-11</t>
  </si>
  <si>
    <t>Bradesco S.A. - Agência 2941</t>
  </si>
  <si>
    <t>60.746.948/5843-51</t>
  </si>
  <si>
    <t>23081.035840/2018-73</t>
  </si>
  <si>
    <t xml:space="preserve">Brandenburg University Of Technology - Alemanha </t>
  </si>
  <si>
    <t>Curso Programa PG em Engenharia Elétrica</t>
  </si>
  <si>
    <t>BTU e a UFSM celebram esse acordo de cooperação para estabelecer um programa de intercâmbio e colaboração nas áreas de interesse que beneficiam ambas instituições.</t>
  </si>
  <si>
    <t xml:space="preserve">Fábio Bisogno </t>
  </si>
  <si>
    <t xml:space="preserve">Internacional </t>
  </si>
  <si>
    <t>23081.030189/2018-45</t>
  </si>
  <si>
    <t xml:space="preserve">Bravium Comércio Ltda </t>
  </si>
  <si>
    <t>17.389.660/0001-09</t>
  </si>
  <si>
    <t>Curso de Engenharia de Produção</t>
  </si>
  <si>
    <t>23081.028907/2020-38</t>
  </si>
  <si>
    <t>Bretanha Importação e Exportação LTDA</t>
  </si>
  <si>
    <t>04.442.366/0001-71</t>
  </si>
  <si>
    <t>Curso de Medicina Veterinária/ Curso de Zootecnia</t>
  </si>
  <si>
    <t>23081.064370/2018-55</t>
  </si>
  <si>
    <t>BRF S.A</t>
  </si>
  <si>
    <t>01.838.723/0401-88</t>
  </si>
  <si>
    <t xml:space="preserve">Curso de Engenharia  Ambiental e Sanitária </t>
  </si>
  <si>
    <t>23081.056203/2018-31</t>
  </si>
  <si>
    <t>Bruning Tecnometal</t>
  </si>
  <si>
    <t>89.673.164/0001-93</t>
  </si>
  <si>
    <t xml:space="preserve">Curso de Comunicação Social </t>
  </si>
  <si>
    <t>23081.019514/2018-19</t>
  </si>
  <si>
    <t xml:space="preserve">Bruno Menezes e Mario Cipriani Advocacia Criminal </t>
  </si>
  <si>
    <t>15.108.912/0001-59</t>
  </si>
  <si>
    <t>23081.030207/2018-99</t>
  </si>
  <si>
    <t xml:space="preserve">C&amp;R Assessorias Ltda </t>
  </si>
  <si>
    <t>03.474.135/0001-87</t>
  </si>
  <si>
    <t>23081.030277/2020-61</t>
  </si>
  <si>
    <t>14/092020</t>
  </si>
  <si>
    <t>C.A. RURAL DISTRIBUIDORA DE DEFENSIVOS LTDA</t>
  </si>
  <si>
    <t>24.891.718/0001-83</t>
  </si>
  <si>
    <t>23081.055559/2018-57</t>
  </si>
  <si>
    <t xml:space="preserve">Calix Agropecuária </t>
  </si>
  <si>
    <t>08.843.566/0003-59</t>
  </si>
  <si>
    <t>Engenharia Agrícola</t>
  </si>
  <si>
    <t>23081.053834/2019-89</t>
  </si>
  <si>
    <t>Câmara de Dirigentes Lojistas - CDL</t>
  </si>
  <si>
    <t>95.627.733/0001-67</t>
  </si>
  <si>
    <t>AGITTEC</t>
  </si>
  <si>
    <t>Acordo de Cooperação</t>
  </si>
  <si>
    <r>
      <t xml:space="preserve">O presente Acordo tem como objeto a conjugação de esforços entre a </t>
    </r>
    <r>
      <rPr>
        <b/>
        <sz val="10"/>
        <rFont val="Arial"/>
        <family val="2"/>
      </rPr>
      <t xml:space="preserve">UFSM </t>
    </r>
    <r>
      <rPr>
        <sz val="10"/>
        <rFont val="Arial"/>
        <family val="2"/>
      </rPr>
      <t>a CDL para propiciar a realização de projetos de Ensino, Pesquisa e Extensão, que visem o desenvolvimento do Município.</t>
    </r>
  </si>
  <si>
    <t>23081.021190/2020-01</t>
  </si>
  <si>
    <t xml:space="preserve">Câmara de Dirigentes Lojistas de Rosário do Sul - CDL </t>
  </si>
  <si>
    <t>95.283.941/0001-96</t>
  </si>
  <si>
    <t>Curso de Engenharia de Transportes e Logística</t>
  </si>
  <si>
    <t>O presente Acordo tem como objeto a conjugação de esforços entre a UFSM e o CDL - Rosário do Sul para propiciar a realização de projetos de Ensino, Pesquisa e Extensão, que visem o desenvolvimento de um Plano Estratégico para o desenvolvimento do Município.</t>
  </si>
  <si>
    <t>Lucas Avila Veiga</t>
  </si>
  <si>
    <t>23081.023219/2020-81</t>
  </si>
  <si>
    <t>Câmara Municipal de Vereadores de Santa Maria</t>
  </si>
  <si>
    <t>89.250.708/0001-04</t>
  </si>
  <si>
    <t>REITORIA</t>
  </si>
  <si>
    <t>Núcleo TV Universitária</t>
  </si>
  <si>
    <t>Cooperação na área de telecomunicações para o intercâmbio de programas de televisão para uso mútuo na grade de programação das emissoras.</t>
  </si>
  <si>
    <t>TV Campus</t>
  </si>
  <si>
    <t>Público Municipal</t>
  </si>
  <si>
    <t>23081.015714/2019-83</t>
  </si>
  <si>
    <t xml:space="preserve">Camilotti Isaia &amp; Advogados Associados </t>
  </si>
  <si>
    <t>09.062.473/0001-98</t>
  </si>
  <si>
    <t xml:space="preserve">Curso de Direito- Noturno </t>
  </si>
  <si>
    <t>23081.026549/2020-29</t>
  </si>
  <si>
    <t>Carlos Henrique Cruz Advocacia - CHC ADVOCACIA</t>
  </si>
  <si>
    <t>02.541.671/0001-95</t>
  </si>
  <si>
    <t>CURSO DE DIREITO</t>
  </si>
  <si>
    <t>23081.062374/2019-80</t>
  </si>
  <si>
    <t>Carrer Alimentos</t>
  </si>
  <si>
    <t>07.520.001/0007-00</t>
  </si>
  <si>
    <t>Curso Superior de Tecnologia em Alimentos</t>
  </si>
  <si>
    <t>coordenação do curso</t>
  </si>
  <si>
    <t>23081.019418/2019-51</t>
  </si>
  <si>
    <t xml:space="preserve">Casa  Maria </t>
  </si>
  <si>
    <t>20.214.874/0001-59</t>
  </si>
  <si>
    <t>23081.015118/2018-12</t>
  </si>
  <si>
    <t xml:space="preserve">Casa das Linguiças </t>
  </si>
  <si>
    <t>15.209.639/0001-59</t>
  </si>
  <si>
    <t>Curso de Tecnologia em Alimentos</t>
  </si>
  <si>
    <t>23081.055526/2020-21</t>
  </si>
  <si>
    <t>CASA DE CARNES FERNANDES LTDA</t>
  </si>
  <si>
    <t>08.208.273/0001-38</t>
  </si>
  <si>
    <t>23081.000071/2019-73</t>
  </si>
  <si>
    <t>Cavion Comércio de Aparelhos Auditivos Ltda.</t>
  </si>
  <si>
    <t>04.471.676/0001-14</t>
  </si>
  <si>
    <t>Concessão de estágio obrigatório a alunos regularmente matriculados na UFSM e que venham frequentando o curso efetivamente.</t>
  </si>
  <si>
    <t>23081.062343/2019-29</t>
  </si>
  <si>
    <t>CBA Empreendimentos Imobiliários</t>
  </si>
  <si>
    <t>22.407.836/0001-48</t>
  </si>
  <si>
    <t>23081.008261/2022-34</t>
  </si>
  <si>
    <t>CEBRADE - Central Brasileira de Estágio.</t>
  </si>
  <si>
    <t>10.347.576/0001-83</t>
  </si>
  <si>
    <t>CURSO-PROGRAMA EM ADMINISTRAÇÃO PÚBLICA </t>
  </si>
  <si>
    <t>23081.002244/2018-15</t>
  </si>
  <si>
    <t xml:space="preserve">Cecrisa Revestimento Ceramicos </t>
  </si>
  <si>
    <t>79.655.916/0001-30</t>
  </si>
  <si>
    <t>Curso de Engenharia Química</t>
  </si>
  <si>
    <t>23081.009760/2010-13</t>
  </si>
  <si>
    <t>Centro Alemão de Pesquisa em Biomassa e Outros – Alemanha - Carta de Intenções</t>
  </si>
  <si>
    <t>Departamento de Engenharia Química - DEC</t>
  </si>
  <si>
    <t>Criação de uma base para a implantação de plantas de biogás para a digestão de resíduos orgânicos no Sul do Brasil</t>
  </si>
  <si>
    <t>Indeterminado</t>
  </si>
  <si>
    <t>Djalma Dias da Silveira</t>
  </si>
  <si>
    <t>Alemanha</t>
  </si>
  <si>
    <t>23081.039579/2019-61</t>
  </si>
  <si>
    <t>Centro de Convivência Irmãs Palotinas- Congregação das Irmãs do Apostolado Católico Palotinas</t>
  </si>
  <si>
    <t>87.026.597/0026-80</t>
  </si>
  <si>
    <t>Curso Tecnico em Cuidados de Idosos</t>
  </si>
  <si>
    <t>Concessão de estágio obrigatório e/ou não obrigatório a alunos regularmente matriculados na UFSM e que venham frequentando efetivamente os seus cursos técnicos, tecnológicos e de graduação</t>
  </si>
  <si>
    <t>23081.019672/2019-50</t>
  </si>
  <si>
    <t>Centro de Desenvolvimento Profissional - CEDEP</t>
  </si>
  <si>
    <t>07.232.304/0001-23</t>
  </si>
  <si>
    <t xml:space="preserve">Agente de Integração </t>
  </si>
  <si>
    <t xml:space="preserve">O presente Acordo de Coperação de Estágio objetiva desenvolver ações conjuntas para implementar Programas de Estágio de Estudantes, de caráter compulsório ou facultativo, mas de interesse curricular, cumprindo durante o curso e apto a proporcionar ao estudante treinamento prático em sua formação profissional específica e em situação real do cotidiano. </t>
  </si>
  <si>
    <t>23081.059210/2018-94</t>
  </si>
  <si>
    <t>Centro de Diagnóstico Otorrinolaringologia LTDA. AMPLIFIC</t>
  </si>
  <si>
    <t>08.106.469/ 0001-11</t>
  </si>
  <si>
    <t>Curso de Fonoaudiologia</t>
  </si>
  <si>
    <t>Concessão de estágio obrigatório a alunos regularmente matriculados na UFSM e que venham frequentando efetivamente.</t>
  </si>
  <si>
    <t>23081.022210/2020-53</t>
  </si>
  <si>
    <t>Centro de Integração Empresa Escola  - CIEE SP</t>
  </si>
  <si>
    <t>61.600.839/0001-55</t>
  </si>
  <si>
    <t>Curso de Administração/ Curso de Ciências Contábeis</t>
  </si>
  <si>
    <t xml:space="preserve"> Este Acordo de Cooperação, estabelecem Cooperação Recíproca entre as partes e o préstimo de serviços socioassistenciais pelo CIEE, visando o desenvolvimento de atividades para promoção da integração de estudantes ao mercado de trabalho, por meio de programas de Estágio de Estudantes, de acordo com a Constituição Federal vigente (Art. 203, Inciso III e Art. 214, Inciso IV). </t>
  </si>
  <si>
    <t>23081.006238/2018-29</t>
  </si>
  <si>
    <t>Centro de Integração Empresa Escola do Estado do Rio de Janeiro - CIEE Rio</t>
  </si>
  <si>
    <t>33.661.745/0001-50</t>
  </si>
  <si>
    <t xml:space="preserve">CCR </t>
  </si>
  <si>
    <t>O objetivo deste convênio é estabelecer uma cooperação recíproca entre as partes, visando o desenvolvimento de atividades conjuntas, capazes de propiciar a plena operaciomalização de estágio de educandos,  regularmente matriculados e que venham frequentando, efetivamente, cursos de educação superior, de ensino médio, de interesse curricular , obrigatório ou não, entendido o estágio como uma estratégia de profissionalização, que complementa o processo ensino aprendizagem.</t>
  </si>
  <si>
    <t>23081.057276/2018-40</t>
  </si>
  <si>
    <t>Centro de Integração Empresa- Escola do Paraná - CIEE/PR</t>
  </si>
  <si>
    <t>76.610.591/0001-80</t>
  </si>
  <si>
    <t>Estágio é o ato educativo escolar supervisionado, desenvolvido no ambiente de trabalho, que visa à preparação para o o trabalho produtivo de educandos que estejam frequentando o ensino regular em instiuições de educação superior, de educação profissional, de ensino médio, da educação especial e dos anos finais de ensino fundamental, na modalidade profissional da educação de jovens e adultos, podendo ocorrer sob a forma de  estágio obrigatório ou não- obrigatório.</t>
  </si>
  <si>
    <t>23081.033824/2021-41</t>
  </si>
  <si>
    <t>CENTRO DE INTEGRAÇÃO EMPRESA-ESCOLA DO ESTADO DE SANTA CATARINA CIEE/SC</t>
  </si>
  <si>
    <t>04.310.564/0001-81</t>
  </si>
  <si>
    <t>Curso de educação Especial</t>
  </si>
  <si>
    <t>Este convênio estabelece cooperação entre as partes, visando o desenvolvimento de atividades conjuntas capazes de propiciar "a promoção da integração ao mercado de trabalho", e a "formação para o trabalho", de acordo com a Lei nº 11.788 de 25 de Setembro de 2008 e com a Lei n. 9.394 de 20 de Dezembro de 1996 - Lei de Diretrizes e Bases da Educação Nacional, através do estágio, que obrigatório ou não, deverá ser pedagogicamente útil e por isso, de interesse curricular, entendido como um ato educativo escolar supervisionado, desenvolvido no ambiente de trabalho</t>
  </si>
  <si>
    <t>23081.004185/2022-98</t>
  </si>
  <si>
    <t>CENTRO DE PRESERVAÇÃO ARTICULAR LTDA</t>
  </si>
  <si>
    <t>29.018.180/0001-10</t>
  </si>
  <si>
    <t>CURSO DE FISIOTERAPIA</t>
  </si>
  <si>
    <t>23081.039597/2019-43</t>
  </si>
  <si>
    <t>Centro Geriátrico Inova</t>
  </si>
  <si>
    <t>23.788.516/0001-04</t>
  </si>
  <si>
    <t>Colégio Politécnico da UFSM</t>
  </si>
  <si>
    <t>Curso Técnico em Cuiados de Idoso</t>
  </si>
  <si>
    <t>23081.026427/2019-07</t>
  </si>
  <si>
    <t>Centro Integrado em Reabilitação e Exercício Ltda (CIRE).</t>
  </si>
  <si>
    <t>21.439.900/0002-90</t>
  </si>
  <si>
    <t xml:space="preserve">Curso de Educação Física-Bacharelado </t>
  </si>
  <si>
    <t>23081.000162/2019-17</t>
  </si>
  <si>
    <t xml:space="preserve">Centro Nacional de Primatas CENP </t>
  </si>
  <si>
    <t>00.394544/0022-00</t>
  </si>
  <si>
    <t>23081.004429/2010-07</t>
  </si>
  <si>
    <t xml:space="preserve">Centro Regional de Educação em Ciência e Tecnologia Espacial para a América Latina e o Caribe - México - Campus Brasil/CRECTEALC - Memorando de Entendimento </t>
  </si>
  <si>
    <t>Brindar um marco para identificar áreas de colaboração, desenvolver atividades e projetos de cooperação e intercambiar serviços com a finalidade de desenvolver capacidades na aplicação de ciência e tecnologia espacial em temas relacionados com o meio-ambiente e recursos naturais, meteorologia, desastres naturais, direito espacial, ciências básicas e atmosféricas...</t>
  </si>
  <si>
    <t xml:space="preserve"> Waterloo Pereira Filho</t>
  </si>
  <si>
    <t>México</t>
  </si>
  <si>
    <t>23081.050451/2019-59</t>
  </si>
  <si>
    <t>Centro Universitário Aparício Carvalho - FIMCA</t>
  </si>
  <si>
    <t>12.148.525/0001-58</t>
  </si>
  <si>
    <t>HVU</t>
  </si>
  <si>
    <r>
      <t xml:space="preserve">A </t>
    </r>
    <r>
      <rPr>
        <b/>
        <sz val="10"/>
        <rFont val="Arial"/>
        <family val="2"/>
      </rPr>
      <t xml:space="preserve">UFSM </t>
    </r>
    <r>
      <rPr>
        <sz val="10"/>
        <rFont val="Arial"/>
        <family val="2"/>
      </rPr>
      <t>e a</t>
    </r>
    <r>
      <rPr>
        <b/>
        <sz val="10"/>
        <rFont val="Arial"/>
        <family val="2"/>
      </rPr>
      <t xml:space="preserve"> FIMCA</t>
    </r>
    <r>
      <rPr>
        <sz val="10"/>
        <rFont val="Arial"/>
        <family val="2"/>
      </rPr>
      <t xml:space="preserve"> concederão, reciprocamente, </t>
    </r>
    <r>
      <rPr>
        <b/>
        <sz val="10"/>
        <rFont val="Arial"/>
        <family val="2"/>
      </rPr>
      <t>estágios obrigatórios</t>
    </r>
    <r>
      <rPr>
        <sz val="10"/>
        <rFont val="Arial"/>
        <family val="2"/>
      </rPr>
      <t xml:space="preserve"> a alunos regularmente matriculados e que venham frequentando efetivamente seus cursos técnicos, tecnológicos e superior.</t>
    </r>
  </si>
  <si>
    <t>23081.039573/2019-94</t>
  </si>
  <si>
    <t xml:space="preserve">Centro Universitário Campo Real </t>
  </si>
  <si>
    <t>03.291.761/0001-38</t>
  </si>
  <si>
    <t>Curso de Medicina Veternária</t>
  </si>
  <si>
    <t>Concessão de estágio obrigatório a alunos regularmente matriculados na UFSM e que venham frequentando efetivamente os seus cursos técnicos, tecnológicos e superior</t>
  </si>
  <si>
    <t>23081.023909/2018-16</t>
  </si>
  <si>
    <t xml:space="preserve">Centro Universitário INTA-UNINTA </t>
  </si>
  <si>
    <t>03.365.403/0001-22</t>
  </si>
  <si>
    <t>A UFSM concederá estágio obrigatório  a alunos regularmente matriculados na UNINTA e que venham frequentando efetivamente o curso de medicina veterinária.</t>
  </si>
  <si>
    <t>23081.047905/2019-12</t>
  </si>
  <si>
    <t xml:space="preserve">Centurylink Comunicações do Brasil </t>
  </si>
  <si>
    <t>72.843.212/0005-75</t>
  </si>
  <si>
    <t>Concessão de estágio obrigatório a alunos regularmente matriculádos na UFSM que venham frequantando efetivamente os cursos técnicos, tecnológicos e superior.</t>
  </si>
  <si>
    <t>23081.048545/2017-04</t>
  </si>
  <si>
    <t xml:space="preserve">Ceres Consultoria Agronômica Ltda </t>
  </si>
  <si>
    <t>03.691.806/0001-61</t>
  </si>
  <si>
    <t>23081.035838/2018-02</t>
  </si>
  <si>
    <t xml:space="preserve">Cervejaria Maria Santa </t>
  </si>
  <si>
    <t>21.097.192/0001-76</t>
  </si>
  <si>
    <t xml:space="preserve">Curso Superior de Tecnologia em Alimentos </t>
  </si>
  <si>
    <t>23081.005587/2022-18</t>
  </si>
  <si>
    <t>CERVEJARIA SALVA LTDA.</t>
  </si>
  <si>
    <t>20.701.495/0001-93</t>
  </si>
  <si>
    <t>A empresa concederá estágio obrigatório a alunos regularmente matriculados na UFSM e que venham frequentando efetivamente os seus cursos técnicos, tecnológicos e superior.</t>
  </si>
  <si>
    <t>23081.044595/2017-12</t>
  </si>
  <si>
    <t>CFC São Sepe</t>
  </si>
  <si>
    <t>08.463.604/0001-86</t>
  </si>
  <si>
    <t>23081.052456/2018-35</t>
  </si>
  <si>
    <t xml:space="preserve">Chiru Comunicações </t>
  </si>
  <si>
    <t>91.826.107/0001-49</t>
  </si>
  <si>
    <t xml:space="preserve">Curso de Comunicação Social - Relações Públicas  </t>
  </si>
  <si>
    <t>23081.064139/2018-61</t>
  </si>
  <si>
    <t>CISA Indústria Comercio e Representação de Equipamentos Agricolas EIRELI</t>
  </si>
  <si>
    <t>05.920.305/0001-35</t>
  </si>
  <si>
    <t>23081.0504001/2018-91</t>
  </si>
  <si>
    <t xml:space="preserve">Clínica de Olhos Quarta Colonia </t>
  </si>
  <si>
    <t>29.448.253/0001-04</t>
  </si>
  <si>
    <t>23081.039595/2019-54</t>
  </si>
  <si>
    <t xml:space="preserve">Clínica Geriátrica Novo Lar  </t>
  </si>
  <si>
    <t>28.239.866/0001-79</t>
  </si>
  <si>
    <t xml:space="preserve">Colégio Politécnico </t>
  </si>
  <si>
    <t>Curso Técnico em Cuidados de Idosos</t>
  </si>
  <si>
    <t>23081.039586/2019-63</t>
  </si>
  <si>
    <t>Clínica Geriátrica Santa Rita de Cassia</t>
  </si>
  <si>
    <t>30.182.359/0001-98</t>
  </si>
  <si>
    <t>23081.046385/2021-37</t>
  </si>
  <si>
    <t>CLÍNICA HARMONIA DO CORPO S/S</t>
  </si>
  <si>
    <t>02.582.143/0001-84</t>
  </si>
  <si>
    <t>Curso de Fisioterapia</t>
  </si>
  <si>
    <t>23081.055787/2019-16</t>
  </si>
  <si>
    <t>Clínica Santa Maria S.A.S</t>
  </si>
  <si>
    <t>Programa Residência Multiprofissional</t>
  </si>
  <si>
    <t xml:space="preserve">Vânia Maria Fighera Olivo </t>
  </si>
  <si>
    <t>Colômbia</t>
  </si>
  <si>
    <t>23081.027403/2020-09</t>
  </si>
  <si>
    <t>Clínica Vanessa Teichmann - Atendimento Fonoaudiológico Integrado</t>
  </si>
  <si>
    <t>36.591.545/0001-67</t>
  </si>
  <si>
    <t>23081.027036/2018-11</t>
  </si>
  <si>
    <t>Colégio Energy</t>
  </si>
  <si>
    <t>14.110.072/0001-10</t>
  </si>
  <si>
    <t>Curso de Formação de Professores para Educação Profissional EAD</t>
  </si>
  <si>
    <t>23081.025290/2018-84</t>
  </si>
  <si>
    <t xml:space="preserve">Colégio Marista de Santa Maria </t>
  </si>
  <si>
    <t>92.023.159/0001-40</t>
  </si>
  <si>
    <t xml:space="preserve">Curso Licenciatura Educação Especial - Noturno </t>
  </si>
  <si>
    <t>23081.015120/2018-91</t>
  </si>
  <si>
    <t xml:space="preserve">Colégio Marista Roque </t>
  </si>
  <si>
    <t xml:space="preserve">Curso de Ed. Física Bacharelado </t>
  </si>
  <si>
    <t>23081.039583/2019-20</t>
  </si>
  <si>
    <t>Colibri Casa de Repouso para Idosos</t>
  </si>
  <si>
    <t>28.004.522/0001-80</t>
  </si>
  <si>
    <t>Curso Cuidador de Idosos</t>
  </si>
  <si>
    <t>23081.032249/2019-45</t>
  </si>
  <si>
    <t>Comando da Aeronáutica / ALA-4</t>
  </si>
  <si>
    <t>88.488.366/0001-00</t>
  </si>
  <si>
    <t>Pro-Reitoria de Extensão</t>
  </si>
  <si>
    <t>O presente Acordo tem como objeto a conjugação de esforços entre a UFSM, a PMSM e a Ala 4 para propiciar o estudo de flora e fauna da área do aeródromo municipal e do distrito industrial de Santa Maria, RS.</t>
  </si>
  <si>
    <t xml:space="preserve">coordenaçao do curso </t>
  </si>
  <si>
    <t>23081.040120/2017-49</t>
  </si>
  <si>
    <t>00.394.429/0204-89</t>
  </si>
  <si>
    <t>Curso de Engenharia Aeroespacial</t>
  </si>
  <si>
    <t>Protocolo de Intenções</t>
  </si>
  <si>
    <t>Propiciar condições para o estabelecimento de ações conjuntas de cunho técnico, científico e cultural, entre a UFSM e a ALA-4, na forma mais conveniente a amabas instituições, fundamentalmente voltadas às áreas do ensino, em todos os níveis e modalidades, bem como aperfeiçoamentos, pesquisas e programas de pós-graduação.</t>
  </si>
  <si>
    <t>André Luís da Silva</t>
  </si>
  <si>
    <t>23081.048189/2019-82</t>
  </si>
  <si>
    <t>Comando do Exército (HGESM)</t>
  </si>
  <si>
    <t>09.533.075/0001-74</t>
  </si>
  <si>
    <t>Curso de Enfermagem/ Fisioterapia/ Medicina/ Farmácia/ Odontologia</t>
  </si>
  <si>
    <t>Convênio de Estágio</t>
  </si>
  <si>
    <t>Cooperação técnica e intercâmbio acadêmico e educacional através da concessão de estágio de caráter não-militar aos estudantes dos cursos de Enfermagem, Fisioterapia, Medicina, Farmácia e Odontologia</t>
  </si>
  <si>
    <t>23081.044188/2017-05</t>
  </si>
  <si>
    <t xml:space="preserve">Comando do Exercito / 3° Divisão do Exercito </t>
  </si>
  <si>
    <t>09.606.820/0001-04</t>
  </si>
  <si>
    <t>Curso de Engenharia Civil/ Comunicação Social - Jornalismo</t>
  </si>
  <si>
    <t xml:space="preserve">Acordo de Cooperação </t>
  </si>
  <si>
    <r>
      <t xml:space="preserve">O presente Acordo de Cooperação tem por finalidade proporcionar a realização de estágios de caráter não militar, obrigatório e/ ou não obrigatório em organizações Militares da área de Comando Militar do Sul, dorovante denominadas simplesmente </t>
    </r>
    <r>
      <rPr>
        <b/>
        <sz val="10"/>
        <rFont val="Arial"/>
        <family val="2"/>
      </rPr>
      <t xml:space="preserve">OM, </t>
    </r>
    <r>
      <rPr>
        <sz val="10"/>
        <rFont val="Arial"/>
        <family val="2"/>
      </rPr>
      <t>a alunos regularmente matriculados na UFSM e que venham frequentando efetivamente os seus cursos técnicos, tecnológicos e superior, pretendendo alçar oportunidades concretas de expansão e desenvolvimento de trabalhos conjuntos.</t>
    </r>
  </si>
  <si>
    <t>23081.050638/2018-71</t>
  </si>
  <si>
    <t>Comando do Exército Brasileiro - Colégio Militar de Santa Maria</t>
  </si>
  <si>
    <t>00.394.452/0270-52</t>
  </si>
  <si>
    <t>CCSH/CAL/CCNE/CE</t>
  </si>
  <si>
    <t xml:space="preserve">Curso de Arquivologia,  Artes Cênicas, Artes Visuais, Ciências Biológicas, Comunicação Social, Dança, Educação especial, Filosofia, Física, Geografia, História, Letras, Matemática, Meteorologia, Música, Pedagogia, Psicologia, Química, Redes de Computadores, Serviço Social e Teatro. </t>
  </si>
  <si>
    <t>A concessão pelo Colégio Militar de Santa Maria, de estágio obrigatório de caráter não militar a alunos regularmente matriculados em cursos universitários da UFSM, para proproci0onar-lhes a experiência prática necessária à formação profissional.</t>
  </si>
  <si>
    <t>23081.057426/2019-04</t>
  </si>
  <si>
    <t>Comando do Exército/DEPA e o Colégio Militar de Santa Maria</t>
  </si>
  <si>
    <t>00.394.452/0270-52/ 09.612.321/0001-11</t>
  </si>
  <si>
    <t>PROGRAD</t>
  </si>
  <si>
    <t>Regular a realização de cooperação técnica e de intercâmbio acadêmico e educacional de caráter não-militar a alunos regularmente matriculados no Colégio Militar de Santa Maria e na uFSM, para proporcionar-lhes a experiência prática necessária à formação profissional, em consonância com o respectivo Plano de Trabalho previamente acordado entre as partes.</t>
  </si>
  <si>
    <t>23081.038013/2020-56</t>
  </si>
  <si>
    <t>Combateafraude Tecnologia da Informação Ltda</t>
  </si>
  <si>
    <t>34.102.645/0002-38</t>
  </si>
  <si>
    <t>Curso de Ciências da Computação</t>
  </si>
  <si>
    <t>23081.035833/2018-71</t>
  </si>
  <si>
    <t xml:space="preserve">Comercial Agrícola Maffini </t>
  </si>
  <si>
    <t>89.129.407/0001-27</t>
  </si>
  <si>
    <t>23081.057704/2021-30</t>
  </si>
  <si>
    <t>COMÉRCIO DE MEDICAMENTOS BRAIR LTDA</t>
  </si>
  <si>
    <t>88.212.113/0001-00</t>
  </si>
  <si>
    <t>Curso de farmácia</t>
  </si>
  <si>
    <t>23081.040.882/2018-26</t>
  </si>
  <si>
    <t>Companhia de Estágios PPM  Human Resources (Cia de Estágios)</t>
  </si>
  <si>
    <t>08.029.517/0001-15</t>
  </si>
  <si>
    <t>Este Convênio tem por objetivo o estabelecimento e a manutenção de um acordo de cooperação recíproca entre os partícipes, visando o desenvolvimento de atividades conjuntas capazes de propiciarem a plena operacionalização da Lei n. 11.788/08, que trata de estágio de estudantes , obrigatorio ou não, entendido o estágio como uma estratégia de preparação geral para o trabalho e o exercicio da cidadania, que complementa o processo de ensino e aprendizagem.</t>
  </si>
  <si>
    <t>23081.037072/2018-92</t>
  </si>
  <si>
    <t>Companhia de Pesquisa de Recursos Minerais - CPRM</t>
  </si>
  <si>
    <t>00.091.652/0001-89</t>
  </si>
  <si>
    <t xml:space="preserve">Curso de Engenharia Sanitária e Ambiental </t>
  </si>
  <si>
    <t xml:space="preserve">O presente Convênio objetiva que a CPRM conceda a oportunidade de estágio obrigatório ou não obrigatório, mediante prévia seleção, a estudantes regularmente matriculados e com frquência efetiva nos cursos de Ensino Superior, vinculados a UFSM, colaborando para o processo educativo. </t>
  </si>
  <si>
    <t>23081.038667/2019-46</t>
  </si>
  <si>
    <t>CONDESUS - Protocolo de Intenções</t>
  </si>
  <si>
    <t>01.509.149/0001-63</t>
  </si>
  <si>
    <t>Estabelecimento de ações conjuntas de cunho técnico, científico, tecnológico, cultural e ducacional, entre UFSM e o CONDESUS, na forma mais conveniente a ambas as Instituições fundalmentalmente voltadas para o desenvolvimento regional e integração da Universidade e Sociedade com a região de abrangência do CONDESUS.</t>
  </si>
  <si>
    <t>Público Estadual</t>
  </si>
  <si>
    <t>23081.053390/2018-09</t>
  </si>
  <si>
    <t xml:space="preserve">Condomínio Agropecuário Ceolin </t>
  </si>
  <si>
    <t>04.476.272/0001-13</t>
  </si>
  <si>
    <t>23081.055523/2019-54</t>
  </si>
  <si>
    <t>CONPLAN Sistemas de Informática LTDA</t>
  </si>
  <si>
    <t>08.939.591/0001-79</t>
  </si>
  <si>
    <t>Curso Bacharelado em Sistemas de Informação</t>
  </si>
  <si>
    <t>23081.052189/2019-87</t>
  </si>
  <si>
    <t>Conselho Regional de Administração do Rio Grande do Sul (CRA-RS)</t>
  </si>
  <si>
    <t>92.913.318/0001-81</t>
  </si>
  <si>
    <t>Curso Programa PG em Administração</t>
  </si>
  <si>
    <t>Convênio Institucional</t>
  </si>
  <si>
    <t>O presente convênio tem por finalidade a realização de programas conjuntos de promoção e valorização do Curso de Administração, de Tecnologia em determinada Área da Administração e da profissão de Administrador.</t>
  </si>
  <si>
    <t>23081.001881/2019-47</t>
  </si>
  <si>
    <t>Consórcio de Desenvolvimento Sustentável da Quarta Colônia- CONDESUS</t>
  </si>
  <si>
    <t xml:space="preserve">CAPPA </t>
  </si>
  <si>
    <t xml:space="preserve">Centro de apoio à Pesquisa Paleontológica </t>
  </si>
  <si>
    <t>Conjugação de esforço entre a UFSM e o CONDESUS para o funcionamento da infraestrutura da unidade Centro de Apoio à Pesquisa Paleontológica da Quarta Colônia (CAPPA/UFSM), em São João do Polêsine/RS</t>
  </si>
  <si>
    <t xml:space="preserve">Leonardo Kerber </t>
  </si>
  <si>
    <t xml:space="preserve">Público Estadual </t>
  </si>
  <si>
    <t>23081.048814/2019-96</t>
  </si>
  <si>
    <t>Construtora Friedrich LTDA</t>
  </si>
  <si>
    <t>00.739.989/0001-50</t>
  </si>
  <si>
    <t>Concessão de estágio e/ou não obrigatório a alunos regularmente matriculádos na UFSM que venham frequantando efetivamente os cursos técnicos, tecnológicos e superior.</t>
  </si>
  <si>
    <t>23081.031974/2018-15</t>
  </si>
  <si>
    <t xml:space="preserve">Construtora Norberto Odebrecht </t>
  </si>
  <si>
    <t>15.102.288/0338-62</t>
  </si>
  <si>
    <t xml:space="preserve">Curso de Engenharia Civil </t>
  </si>
  <si>
    <t>23081.012898/2019-20</t>
  </si>
  <si>
    <t xml:space="preserve">Construtora Tedesco </t>
  </si>
  <si>
    <t>89.611.909/0001-90</t>
  </si>
  <si>
    <t>23081.027892/2021-71</t>
  </si>
  <si>
    <t>Consultório do Psicologia Alex Silveira</t>
  </si>
  <si>
    <t>41.266.598/0001-42</t>
  </si>
  <si>
    <t>Curso de Psicologia</t>
  </si>
  <si>
    <t>23081.036268/2018-60</t>
  </si>
  <si>
    <t xml:space="preserve">Contratoria Gestão de Contratos </t>
  </si>
  <si>
    <t>14.616.616/0001-04</t>
  </si>
  <si>
    <t>23081.045376/2019-12</t>
  </si>
  <si>
    <t>Cooperativa Agrícola Mista Agudo Ltda - Cooperagudo</t>
  </si>
  <si>
    <t>00.212.727/0001-32</t>
  </si>
  <si>
    <t>Tecnologia em Alimentos</t>
  </si>
  <si>
    <t>23081.0061228/2019-37</t>
  </si>
  <si>
    <t>Cooperativa Agroindustrial Alfa - COOPERALFA</t>
  </si>
  <si>
    <t>83.305.235/0001-19</t>
  </si>
  <si>
    <t>Campus Frederico westphalen</t>
  </si>
  <si>
    <t>23081.003807/2021-80</t>
  </si>
  <si>
    <t>Cooperativa Agroindustrial dos Produtores de Hortifrutigranjeiros - COOPER HF</t>
  </si>
  <si>
    <t>05.198.537/0001- 21</t>
  </si>
  <si>
    <t>23081.051470/2017-31</t>
  </si>
  <si>
    <t xml:space="preserve">Cooperativa Central Aurora Alimentos </t>
  </si>
  <si>
    <t>83.310.441/0001-17</t>
  </si>
  <si>
    <t>Este convênio tem por objetivo propiciar aos alunos da UFSM, regularmente matriculados e com frequência nos Cursos, a realização de ESTÁGIO CURRICULAR OBRIGATÓRIO E/OU ESTÁGIO CURRICULAR NÃO OBRIGATÓRIO nas instalações da AURORA</t>
  </si>
  <si>
    <t>23081.045967/2018-09</t>
  </si>
  <si>
    <t>Cooperativa Central de Tecnologia, Desenvolvimento e Informação - COOPERTEC</t>
  </si>
  <si>
    <t>04.765.785/0001-44</t>
  </si>
  <si>
    <t>Curso de Agronomia - FW</t>
  </si>
  <si>
    <t>23081.030691/2018-56</t>
  </si>
  <si>
    <t>Cooperativa de Crédito de Livre Admissão da Região Centro do RGS - Sicredit Região Centro</t>
  </si>
  <si>
    <t>95.594.941/0001-07</t>
  </si>
  <si>
    <t xml:space="preserve">Convênio </t>
  </si>
  <si>
    <t>O Sicredi Região Centro Incumbir-se-á de realizar, nas praças do território nacional, onde mantenha agências e de acordo com as normas e rotinas internas, o pagamento dos servidores da UFSM que optarem pelos seus serviços.</t>
  </si>
  <si>
    <t xml:space="preserve"> 23081.034960/2018-53</t>
  </si>
  <si>
    <t xml:space="preserve">Cooperativa Triticola de Espumoso Ltda - Cotriel </t>
  </si>
  <si>
    <t>89.677.595/0001-28</t>
  </si>
  <si>
    <t xml:space="preserve">Curso de Zootecnia - PM </t>
  </si>
  <si>
    <t>23081.019958/2019-35</t>
  </si>
  <si>
    <t xml:space="preserve">Cooperativa Tritícola Mista Campo Novo - COTRICAMPO  </t>
  </si>
  <si>
    <t xml:space="preserve">88.094.701/0001-88 </t>
  </si>
  <si>
    <t xml:space="preserve">Campus de Palmeira das Missões </t>
  </si>
  <si>
    <t>Programa de Pós-Graduação em Agronegócio-PM</t>
  </si>
  <si>
    <t xml:space="preserve">Acordo tem como objeto a conjugação de esforços entre a UFSM e a COTRICAMPO para consolidar um núcleo de pesquisas em mercado agropecuário na UFSM Campus de Palmeira das Missões e propiciar condições para o estabelecimento de ações conjuntas de cunho técnico, entre o Núcleo de Pesquisas em Economia do Agronegócio (NPEA/UFSM), vinculado ao Programa de Pós-Graduação em Agronegócios (PPGAGR/UFSM) e a COTRICAMPO objetivando a pesquisa, extensão, inovação e difusão tecnológica na área de mercado agropecuário.
</t>
  </si>
  <si>
    <t xml:space="preserve">Nilson Luiz Costa </t>
  </si>
  <si>
    <t>23081.023329/2020-43</t>
  </si>
  <si>
    <t>Cooperativa Tritícola Saoluizense LTDA - COOPATRIGO</t>
  </si>
  <si>
    <t>97.078.463/0001-08</t>
  </si>
  <si>
    <t>23081.028660/2020-50</t>
  </si>
  <si>
    <t>Cooperativa Tritícola Sepeense - COTRISEL</t>
  </si>
  <si>
    <t>97.225.346/0001-20</t>
  </si>
  <si>
    <t>23081.015703/2019-01</t>
  </si>
  <si>
    <t>Copacol - Cooperativa Agroindustrial Consolata</t>
  </si>
  <si>
    <t>76.093.731/0001-90</t>
  </si>
  <si>
    <t>Curso de Zootecnia  - Palmeira das Missões</t>
  </si>
  <si>
    <t>23081.002547/2019-19</t>
  </si>
  <si>
    <t>CRM Assessoria S/S Ltda</t>
  </si>
  <si>
    <t>14.867/0001-79</t>
  </si>
  <si>
    <t>23081.052394/2019-42</t>
  </si>
  <si>
    <t>Crossfit Vento Norte</t>
  </si>
  <si>
    <t>32.136.130/0001-42</t>
  </si>
  <si>
    <t>Estagio obrigatório e/ou não obrigatório a alunos regularmente matriculados na UFSM e que venham frequentando efetivamente os seus cursos técnicos, tecnológicos e superior.</t>
  </si>
  <si>
    <t>Coordenaçao do Curso</t>
  </si>
  <si>
    <t>23081.045179/2018-12</t>
  </si>
  <si>
    <t xml:space="preserve">CVI Refrigerantes </t>
  </si>
  <si>
    <t>72.114.994/0001-88</t>
  </si>
  <si>
    <t xml:space="preserve">Curso Superior em Tecnologia dos Alimentos </t>
  </si>
  <si>
    <t>23081.040278/2020-14</t>
  </si>
  <si>
    <t>Da Silva &amp; Souza Filho LTDA</t>
  </si>
  <si>
    <t>32.670.063/0001-41</t>
  </si>
  <si>
    <t>23081.040703/2018-51</t>
  </si>
  <si>
    <t xml:space="preserve">Daniel Genro da Silva Consutoria Agrícola </t>
  </si>
  <si>
    <t>97.520.146/0001-08</t>
  </si>
  <si>
    <t>23081.058613/2018-16</t>
  </si>
  <si>
    <t xml:space="preserve">Deaggro Comercial e Agrícola </t>
  </si>
  <si>
    <t>05.130.144/0001-86</t>
  </si>
  <si>
    <t>Curso de Ciências Economicas</t>
  </si>
  <si>
    <t>23081.052892/2019-95</t>
  </si>
  <si>
    <t>Deck do Cheff e Petiscaria LTDA</t>
  </si>
  <si>
    <t>31.161.900/0001-44</t>
  </si>
  <si>
    <t>23081.045430/2020-55</t>
  </si>
  <si>
    <t>Defensoria Pública do Estado do Rio Grande do Sul</t>
  </si>
  <si>
    <t>74.704.636/0001-50</t>
  </si>
  <si>
    <t xml:space="preserve">Regulamentação das condições básicas à realização de estágio de interesse curricular, obrigatório ou não, propiciando a complementação de ensino e da aprendizagem aos estudantes regularmente matriculados nos cursos de graduação e pós-graduação da UFSM`, junto a Defensoria, constituindo-se em instrumento de integração, em termos de treinamento prático, aperfeiçoamento técnico-cultural, científico e de relacionamento humano, segundo as diretrizes da Lei nº 11.788/2008 e das normativas internas da Defensoria      </t>
  </si>
  <si>
    <t>23081.013172/2016-61</t>
  </si>
  <si>
    <t>Delícias by Thais</t>
  </si>
  <si>
    <t>24.308.905/0001-91</t>
  </si>
  <si>
    <t>23081.012096/2009-48</t>
  </si>
  <si>
    <t>Departamento Nacional de Infra-Estrutura de Transportes - DNIT - Termo de Doação de Projetos</t>
  </si>
  <si>
    <t>04.892.707/0005-34</t>
  </si>
  <si>
    <t>PROINFRA</t>
  </si>
  <si>
    <t>Termo de Doação</t>
  </si>
  <si>
    <t>Doação de Projeto Executivo de Engenharia para Restauração do pavimento e Melhoramentos na Rodovia BR-287/RS, trecho entre a BR-470 (A) (P/ Monennegro) - Ent. BR-285 (B) (São Borja), subtrecho entroncamento BR-287 (Km 233,5) Pórtico de entrada da UFSM</t>
  </si>
  <si>
    <t>23081.017591/2019-15</t>
  </si>
  <si>
    <t xml:space="preserve">Dermapelle Farmácia de Manipulação Ltda </t>
  </si>
  <si>
    <t>01418.867/0001-24</t>
  </si>
  <si>
    <t>23081.017592/2019-60</t>
  </si>
  <si>
    <t>Dermax Farmácia de Manipulação EIRELI.</t>
  </si>
  <si>
    <t>31.137.999/0001-49</t>
  </si>
  <si>
    <t>23081.009800/2018-76</t>
  </si>
  <si>
    <t xml:space="preserve">Diário de Santa Maria </t>
  </si>
  <si>
    <t>26.748.774/0001-99</t>
  </si>
  <si>
    <t xml:space="preserve">Curso de Comunicação Social - Jornalismo </t>
  </si>
  <si>
    <t>23081.105955/2021-38</t>
  </si>
  <si>
    <t>Dilber Cezar Alonso da Silva (DCA Produtora)</t>
  </si>
  <si>
    <t>30.609.456/0001-14</t>
  </si>
  <si>
    <t>Curso de Licenciatura em Teatro</t>
  </si>
  <si>
    <t>23081.020835/2019-47</t>
  </si>
  <si>
    <t>Divina Maria Comércio de Roupas e Acessórios Ltda ME.</t>
  </si>
  <si>
    <t>20.604.467/0002-39</t>
  </si>
  <si>
    <t>23081.022825/2019-46</t>
  </si>
  <si>
    <t>DL Integradora Empresa-Escola EIRELLI-ME</t>
  </si>
  <si>
    <t>07.993.630/0001-53</t>
  </si>
  <si>
    <t xml:space="preserve">CEFD </t>
  </si>
  <si>
    <t>23081.053257/2017-63</t>
  </si>
  <si>
    <t xml:space="preserve">D'marche Industria de Cosmeticos </t>
  </si>
  <si>
    <t>03.962.890/0001-00</t>
  </si>
  <si>
    <t>23081.050293/2017-75</t>
  </si>
  <si>
    <t>Drakkar Solos Consultoria Ltda.</t>
  </si>
  <si>
    <t>08.240.693/0001-00</t>
  </si>
  <si>
    <t>23081.050195/2018-19</t>
  </si>
  <si>
    <t>D'trip Viagens e Turismo</t>
  </si>
  <si>
    <t>CPF: 950.089.340-15</t>
  </si>
  <si>
    <t>Curso superior de Tecnologia em Gestão de Turismo</t>
  </si>
  <si>
    <t>23081.007678/2020-18</t>
  </si>
  <si>
    <t>Dueto Tecnologia LTDA</t>
  </si>
  <si>
    <t>04.311.157/0005-12</t>
  </si>
  <si>
    <t xml:space="preserve">Curso de Ciência da Computação </t>
  </si>
  <si>
    <t>23081.032091/2019-11</t>
  </si>
  <si>
    <t>E. Orlando Roos Comércio de Cereais Ltda.</t>
  </si>
  <si>
    <t>91.494.765/0001-80</t>
  </si>
  <si>
    <t>23081.046066/2020-41</t>
  </si>
  <si>
    <t>ECOLE NATIONALE SUPERIEURE DES MINES DE ST-ETIENNE, FRANÇA</t>
  </si>
  <si>
    <t>Joao Baptista dos Santos Martins</t>
  </si>
  <si>
    <t>França</t>
  </si>
  <si>
    <t>23081.050222/2019-34</t>
  </si>
  <si>
    <t>Ecoplan Engenharia LTDA</t>
  </si>
  <si>
    <t>92.930.643/0001-52</t>
  </si>
  <si>
    <t>23081.005598/2015-61</t>
  </si>
  <si>
    <t>Eduroam / Rede Nacional de Ensino e Pesquisa (RNP)</t>
  </si>
  <si>
    <t>CPD</t>
  </si>
  <si>
    <t>Cooperação Técnica, Científica e/ou Cultural</t>
  </si>
  <si>
    <t>Adesão da UFSM a Eduroam</t>
  </si>
  <si>
    <t>Automático</t>
  </si>
  <si>
    <t>Gustavo Chiapinotto da Silva</t>
  </si>
  <si>
    <t>23081.049378/2019-72</t>
  </si>
  <si>
    <t>Efeito Mais</t>
  </si>
  <si>
    <t>07.552.304/0001-00</t>
  </si>
  <si>
    <t>23081.050241/2017-07</t>
  </si>
  <si>
    <t>Elcio Ricardo Steyding ME</t>
  </si>
  <si>
    <t>27.777.809/0001-80</t>
  </si>
  <si>
    <t>23081.002622/2022-39</t>
  </si>
  <si>
    <t>ELESBÃO FONTOURA E SCHMIDT SOCIEDADE DE ADVOGADOS S/S</t>
  </si>
  <si>
    <t>30.428.283/0001- 38</t>
  </si>
  <si>
    <t>23081.050708/2017-19</t>
  </si>
  <si>
    <t>Elizeu Zulmar Maggi Scheffer</t>
  </si>
  <si>
    <t>CPF: 08.181.259-34</t>
  </si>
  <si>
    <t>23081.00827/2018-38</t>
  </si>
  <si>
    <t xml:space="preserve">Embrapa </t>
  </si>
  <si>
    <t>00.348.003/0046-12</t>
  </si>
  <si>
    <t>O presente convênio objetiva estabelecer as condições indispensáveis à viabilização de concessão de estágio de complementação educacional, pela EMBRAPA,  a alunos regularmente matriculados e com efetiva frequência em relação aos cursos/programas de ensino ministrados pela instituição de ensino.</t>
  </si>
  <si>
    <t>23081.023373/2017-58</t>
  </si>
  <si>
    <t>Embrapa - Pecuária Sul</t>
  </si>
  <si>
    <t>00.348.003/0052-60</t>
  </si>
  <si>
    <t>Depto de Biologia</t>
  </si>
  <si>
    <t>Contrato de Comodato de bens móveis</t>
  </si>
  <si>
    <t xml:space="preserve">Tem por objeto a cessão à COMODATÁRIA de bens móveis individuados e identificados, em regime de comodato, os quais deverão ser utilizados na execução de atividades de pesquisa e experimentação agropecuária, em consonância com o projeto: Rede de Pesquisa Capim-Annoni: ampliação do conhecimento.  </t>
  </si>
  <si>
    <t>Solange Bosio Tedesco</t>
  </si>
  <si>
    <t>TA1</t>
  </si>
  <si>
    <t>Prorrogar a vigência por mais 24 meses com início em 21/05/2017</t>
  </si>
  <si>
    <t>TA2</t>
  </si>
  <si>
    <t>Prorrogar a vigência por mais 12 meses com início em 21/05/2019.</t>
  </si>
  <si>
    <t>TA3</t>
  </si>
  <si>
    <t>Prorrogar a vigência por mais 12 meses com início em 21/05/2020.</t>
  </si>
  <si>
    <t>TA4</t>
  </si>
  <si>
    <t>Prorrogar a vigência  início em 21/05/2021 e término em 30/06/2022</t>
  </si>
  <si>
    <t>TA5</t>
  </si>
  <si>
    <t>Prorrogar a vigência  início em 30/06/2022 e término em 30/12/2022</t>
  </si>
  <si>
    <t>23081.019098/2014-25</t>
  </si>
  <si>
    <t>Embrapa Pantanal</t>
  </si>
  <si>
    <t>00.348.003/0036-40</t>
  </si>
  <si>
    <t>Departamento Microbiologia Parasitologia</t>
  </si>
  <si>
    <t>Termo de Ajuste</t>
  </si>
  <si>
    <t>Estabelecer as regras para a produção e comercialização do imunoterápico contra a "Pitiose Equina" denominado Pitium Vac, desenvolvido em conjunto pela UFSM e pela Embrapa Pantanal.</t>
  </si>
  <si>
    <t>Jânio M. Santurio</t>
  </si>
  <si>
    <t>O Comodante cede à Comodatária, em regime de comodato, os bens móveis abaixo idividuados e identificados, em perfeito estado de conservação e utilização.</t>
  </si>
  <si>
    <t>23081.019175/2014-47</t>
  </si>
  <si>
    <t>Embrapa Trigo</t>
  </si>
  <si>
    <t>00.348.003/0015-16</t>
  </si>
  <si>
    <t>Depto Fitotecnia</t>
  </si>
  <si>
    <t xml:space="preserve">Cooperação Técnica, Científica e/ou Cultural </t>
  </si>
  <si>
    <t>Integração de esforços entre as partícipes para execução de atividades de pesquisa agropecuárias e geração de conhecimento para a canola, em consonância com a execução parcial dos projetos previstos no âmbito do Arranjo de projetos - Canola BR.</t>
  </si>
  <si>
    <t>Arno Bernardo Heldwein</t>
  </si>
  <si>
    <t>23081.041976/2019-01</t>
  </si>
  <si>
    <t>EMBRAPA Trigo</t>
  </si>
  <si>
    <t>00.348.003/0001-10</t>
  </si>
  <si>
    <t>PG em Agronomia</t>
  </si>
  <si>
    <t>O presente Convênio tem por objeto estabelecer a integração de esforços entre as Partícipes, objetivando o fortalecimento de programas de pós-graduação (Mestrado e/ou Doutorado) ministrados pela UNIVERSIDADE, bem como de programas de pesquisas da EMBRAPA, mediante a utilização de recursos humanos e materiais disponíveis, condizente com as próprias atividades-fim da EMBRAPA, em perfeito proveito da Pesquisa Agropecuária, contribuindo para o incremento de tais atividades.</t>
  </si>
  <si>
    <t>13//11/2019</t>
  </si>
  <si>
    <t>Diego Nicolau Follmann</t>
  </si>
  <si>
    <t>23081.057222/2019-65</t>
  </si>
  <si>
    <t>Embrapa Uva e Vinho</t>
  </si>
  <si>
    <t>00.348.003/0058-56</t>
  </si>
  <si>
    <t>Departamento de Química</t>
  </si>
  <si>
    <t xml:space="preserve">Integração de esforços entre as partes palra a execução de trabalhos de pesquisa agropecuária de interesse mútuo, consistente na execução das atividades "Implantação e aplicação do método analítico multiresíduo determinação de resíduos  dos pesticidas Captana, Clorotalonil, Fosmete, e Fenitrotiona", "Implantação e aplicaçao do método analítico multiresíduo para determinação de resíduos dos pesticidas Fluazinam, Clorantraniliprole e Metidationa", "Avaliação do resíduo de agrotóxico na polpa das frutas após diferentes métodos de pulverização e regime de chuvas", "Influência de adjuvantes em características físico-químicas da gota", "Efeito de adjuvantes na cobertura dos ativos", "Penetração cuticular de inseticidas e fungicidas associados com adjuvante" e"Efeito da chuva em aplicações de inseticidas e fungicidas com adição de adjuvantes" </t>
  </si>
  <si>
    <t>Ionara Regina Pizzutti</t>
  </si>
  <si>
    <t>Pública Federal</t>
  </si>
  <si>
    <t>O presente termo aditivo prorroga a vigência do acordo até 31 de dezembro de 2021, cujas atividades do objeto serão executadas em conformidade com o Plano de Trabalho (Anexo I), que devidamente assinado, integra o presente Acordo, independente de transcrição</t>
  </si>
  <si>
    <t>EMBRAPA UVA E VINHO</t>
  </si>
  <si>
    <t>TA 2</t>
  </si>
  <si>
    <t xml:space="preserve">CCNE </t>
  </si>
  <si>
    <t>Prorrogar a vigência até 31/12/2022</t>
  </si>
  <si>
    <t>23081.057678/2019-25</t>
  </si>
  <si>
    <t>Embrapa Uva e Vinho (PE-VITISUL)</t>
  </si>
  <si>
    <t xml:space="preserve"> Departamento de solos</t>
  </si>
  <si>
    <t>O presente acordo tem por objetivo a integração de esforços entre partes, para a execução de trabalhos de pesquisa agropecuaria, de interesse mutuo, consistente na execução das atividades "Avaliação dos parâmetros nutricionais relacionados aabsorção de cobre, nitrogênio e potássio em porta-enxertos de videira" e "Caracterização da regulação transcricional em raízes de porta-enxertosde videiras que apresentam fenótipos de tolerância e sensibilidade ao excesso de cobre no solo".</t>
  </si>
  <si>
    <t>Gustavo Brunetto</t>
  </si>
  <si>
    <t>Público federal</t>
  </si>
  <si>
    <t>23081.024729/2017-71</t>
  </si>
  <si>
    <t xml:space="preserve">EMBRAPA/Uva e Vinho </t>
  </si>
  <si>
    <t xml:space="preserve">Depto. de Solos </t>
  </si>
  <si>
    <t>Termo de Acordo de Transferência de Material</t>
  </si>
  <si>
    <t>O presente ATM objetiva estabelecer as condições para a tranferência pela Embrapa à UFSM dos materiais biológicos relacionados no Anexo I deste termo, para fins de multiplicação em área própria e utilização de material propagativo exclusivamente para instalação de trabalhos de pesquisa cientifica.</t>
  </si>
  <si>
    <t>23081.010159/2017-31</t>
  </si>
  <si>
    <t>Empresa Bolivar Sassi - ME (Cia Natural)</t>
  </si>
  <si>
    <t>05.761.033/0001-78</t>
  </si>
  <si>
    <t>Curso  de Agronomia</t>
  </si>
  <si>
    <t>Concessão de estágio obrigatório/ e ou não obrigatório a alunos regularmente matriculados na UFSM e que venham frequentando efetivamente os seus cursos técnicos, tecnológicos e de graduação.</t>
  </si>
  <si>
    <t>23081.012137/2007-34</t>
  </si>
  <si>
    <t>Empresa Brasileira de Aeronáutica S/A (EMBRAER) - Realização de Estágio</t>
  </si>
  <si>
    <t>07.689.002/0001-89</t>
  </si>
  <si>
    <t>Curso de Engenharia Elétrica</t>
  </si>
  <si>
    <t>Propiciar ao estudante, experiência acadêmico-profissional, em um campo de trabalho de determinado, visando aprimoramento técnico, científico, cultural e social, através da aprendizagem e participação prática junto aos Departamento afins de EMBRAER</t>
  </si>
  <si>
    <t>23081.048959/2017-25</t>
  </si>
  <si>
    <t xml:space="preserve">Empresa Brasileira de Pesquisa Agropecuária - Embrapa                                                                                                             Agência Espacial Brasileira                                                                                                                                                     Companhia de Pesquisa de Recursos Minerais                                                                                                                                    Empresa de Pesquisa Agropecuária de Minas Gerais - EPAMIG                                                                                                    Fundação Cearense de Meteorologia e Recursos Hídricos                                                                                                         Fundação Instituto Brasileiro de Geografia e Estatísticas                                                                                                           Instituto Agronômico                                                                                                                                                                     Instituto Agronômico Instituto Agronômico do Paraná                                                                                                                    Instituto Capixaba de Pesquisa, Assistência Técnica e Extenssão Rural                                                                                        Sociaedade Brasileira de Ciência do Solo                                                                                                                             Universidade Estadual do Mato Grosso do Sul                                                                                                                   Universidade Federal de Goiás                                                                                                                                           Universidade Federal de Santa Maria                                                                                                                                  Universidade de Federal de Viçosa                                                                                                                                 Universidade Federal do Rio Grande do Sul                                                                                                                           Universidade Federal dos Vales do Jequitinhonha e Mucuri                                                                                              Universidade Federal Rural da Amazônia                                                                                                                           Universidade Federal Rural de Pernanbuco                                                                                                                          Universidade Federal Rural do Rio de Janeiro </t>
  </si>
  <si>
    <t xml:space="preserve">00.348.003/0001-10  86.900.545/0001-70   00.091.652/0001-89   17.138.140/0001-23   07.191.406/0001-48    33.787.094/0001-40   46.384.400/0023-54  75.234.757/0001-49   27.273.416/0001-30   42.137.836/0001-82  86.891.363/0001-80   01.567.601/0001-43   95.591.764/0001-05  25.944.455/0001-96   92.969.856/0001-98  16.888.315/0001-59  05.200.001/0001-01  24.416.174/0001-06  29.427.465/0001-05 </t>
  </si>
  <si>
    <t>O presente Protocolo de Intenções tem por objeto formalizar o interesse das partes de conjugarem esforços no sentido de promoverem o estabelecimento de futuras cooperações multi-institucionais, abrangendo os signatários do presente Protocolo e outras intituições públicas e privadas qie vierem manifestar o interesse em participar do desenvolvimento do PROGRAMA NACIONAL DE SOLOS DO BRASIL - PRONASOLOS.</t>
  </si>
  <si>
    <t>Ricardo Simão Diniz Dalmolin</t>
  </si>
  <si>
    <t>23081.010971/2017-67</t>
  </si>
  <si>
    <t>Empresa Brasileira de Pesquisa Agropecuária - Embrapa Trigo</t>
  </si>
  <si>
    <t>Depto de Física</t>
  </si>
  <si>
    <t>O presente acordo tem por objeto ações de pesquisa em tratamento e geração de informações e conhecimentos a partir de dados de propriedade da Embrapa Trigo, coletados no sistema Eddy Covariance em cultivos de trigo e soja.</t>
  </si>
  <si>
    <t>Debora Regina Roberti</t>
  </si>
  <si>
    <t>Público  Federal</t>
  </si>
  <si>
    <t>23081.025173/2018-11</t>
  </si>
  <si>
    <t>Empresa Brasileira de Pesquisa Agropecuária - EMBRAPA TRIGO</t>
  </si>
  <si>
    <t xml:space="preserve">Depto. de Fitotecnia </t>
  </si>
  <si>
    <t>Comodato</t>
  </si>
  <si>
    <t>Por este contrato, a Embrapa cede em regime de comodato bens moveis para a execução do projeto canola BR.</t>
  </si>
  <si>
    <t>23081.019894/2019-72</t>
  </si>
  <si>
    <t>Empresa de Pesquisa Agropecuária e Extensão Rural de Santa Catarina -EPAGRI</t>
  </si>
  <si>
    <t>83.052.191/0001-62</t>
  </si>
  <si>
    <t>O objetivo deste instrumento é a viabilização do estágio curricular obrigatório de nível superior e médio profissionalisante</t>
  </si>
  <si>
    <t xml:space="preserve">Público Estadual  </t>
  </si>
  <si>
    <t>23081.025557/2020-58</t>
  </si>
  <si>
    <t>Empresa de Pesquisa Agropecuária e Extensão Rural de Santa Catarina/ Centro de Pesquisa para Agricultura Familiar - EPAGRI</t>
  </si>
  <si>
    <t>Estabelecer um regime de mútua cooperação técnica e científica entre a EPAGRI e a UFSM, com vistas especificamente à execução de projeto de pesquisa  científica "Potencial e Lacunas de produtividade do milho em SC"</t>
  </si>
  <si>
    <t>Alencar Junior Zanon</t>
  </si>
  <si>
    <t>23081.065724/2019-60</t>
  </si>
  <si>
    <t>Empresa Eficience Assessoria Empresarial</t>
  </si>
  <si>
    <t>10.571.427/0001-01</t>
  </si>
  <si>
    <t>Curso de Ciências Contábeis</t>
  </si>
  <si>
    <t>23081.060612/2018-31</t>
  </si>
  <si>
    <t>Empresa Escola do Rio Grande do Sul - CIEE/RS</t>
  </si>
  <si>
    <t>92.954.957/0025-62</t>
  </si>
  <si>
    <t>Curso de Odontologia</t>
  </si>
  <si>
    <t>Estabelecimento e a manutenção de um Esquema de Cooperação Recíproca entre os partícipes, visando o desenvolvimento de atividades conjuntas capazes de propiciarem a pelna operacionalização da Lei n. 11.788/08, que trata de Estágio de de Preparação Geral para o Trabalho e o Exercício da Cidadania, que complementa o processo de Ensino e Apredizagem.</t>
  </si>
  <si>
    <t>23081.058539/2019-19</t>
  </si>
  <si>
    <t>Empresa Júnior Automatiza Júnior</t>
  </si>
  <si>
    <t>30.556.646/0001-10</t>
  </si>
  <si>
    <t>Termo de Cooperação Técnica EJ</t>
  </si>
  <si>
    <t>O presente Acordo tem como objeto a conjugação de esforços entre a UFSM a Automatiza Júnior, em processo de constituição, de modo a propiciar, principalmente, em acordo com o que preceitua a Resolução 012/2017, a qual aprova o regulamento que normaliza a criação e organização das empresas juniors da Universidade Federal de Santa Maria</t>
  </si>
  <si>
    <t>23081.041760/2018-57</t>
  </si>
  <si>
    <t>Empresa Júnior Zoo Techne Jr</t>
  </si>
  <si>
    <t>35.827.143/0001-56</t>
  </si>
  <si>
    <t xml:space="preserve"> O presente Acordo tem como objeto a conjugação de esforços entre a UFSM a Empresa Júnior Zoo Techne Jr., em processo de constituição, de modo a propiciar, principalmente, em acordo com o que preceitua a Resolução 012/2017, a qual aprova o regulamento que normaliza a criação e organização das empresas juniors da Universidade Federal de Santa Maria.</t>
  </si>
  <si>
    <t>23081.036361/2019-55</t>
  </si>
  <si>
    <t>Empresa Radiofônica Ouro Branco Ltda (Rádio Popular FM).</t>
  </si>
  <si>
    <t>92.172.634/0001-40</t>
  </si>
  <si>
    <t>Curso de Jornalismo Bacharelado</t>
  </si>
  <si>
    <t>23081.062342/2018-01</t>
  </si>
  <si>
    <t xml:space="preserve">ENGEAMBIH - F. Monte Alverne de S. Sampaio e Cia Ltda - ME </t>
  </si>
  <si>
    <t>16.757.324/0001-09</t>
  </si>
  <si>
    <t>23081.049463/2018-50</t>
  </si>
  <si>
    <t>Engellhart Ctp (BRASIL) S.A.</t>
  </si>
  <si>
    <t>14.796.754/0004-57</t>
  </si>
  <si>
    <t>Concessão de estágio obrigatório a alunos regularmente matriculados na UFSM  e que venham frequentando efetivamente os seus cursos de nível médio, técnicos, tecnológicos e de graduação</t>
  </si>
  <si>
    <t>23081.018269/2021-28</t>
  </si>
  <si>
    <t>Engenheira Civil CAROLINE CALIL JOBIM</t>
  </si>
  <si>
    <t xml:space="preserve"> 005.33.2250-94</t>
  </si>
  <si>
    <t>23081.028643/2020-12</t>
  </si>
  <si>
    <t>Engenheiro Civil Alisson Rodrigues Sturza</t>
  </si>
  <si>
    <t>025.011.510-70</t>
  </si>
  <si>
    <t>Curso de Arquitetura e Urbainismo - CS</t>
  </si>
  <si>
    <t>23081.031005/2019-45</t>
  </si>
  <si>
    <t>Engenheiro Civil Vinicius Arthur Beise</t>
  </si>
  <si>
    <t>031.007.800-86</t>
  </si>
  <si>
    <t>23081.031006/2019-90</t>
  </si>
  <si>
    <t>Engenheiro Civil Vinicius Sanguinet Sanson</t>
  </si>
  <si>
    <t>020.583.540-60</t>
  </si>
  <si>
    <t>23081.036930/2018-81</t>
  </si>
  <si>
    <t>Engenheiro Mecânico Luciano Tavares CREA RS N° 093450</t>
  </si>
  <si>
    <t>586.298.230-20</t>
  </si>
  <si>
    <t xml:space="preserve">Curso de Engenharia Agrícola - Campus Cachoeira do Sul </t>
  </si>
  <si>
    <t>23081.023627/2021-14</t>
  </si>
  <si>
    <t>Esco Assessoria Contábil e Empresarial S/S Ltda</t>
  </si>
  <si>
    <t>08.335.174/0001-17</t>
  </si>
  <si>
    <t>23081.062567/2018-50</t>
  </si>
  <si>
    <t xml:space="preserve">Escola Estadual Tácnica Encruzilhada </t>
  </si>
  <si>
    <t>92.941.681/0001-00</t>
  </si>
  <si>
    <r>
      <t xml:space="preserve">Conseção de estágio obrigatório a alunos regularmente matriculados na </t>
    </r>
    <r>
      <rPr>
        <b/>
        <sz val="10"/>
        <rFont val="Arial"/>
        <family val="2"/>
      </rPr>
      <t>Escola Estadual Técnica Encruzilhada</t>
    </r>
    <r>
      <rPr>
        <sz val="10"/>
        <rFont val="Arial"/>
        <family val="2"/>
      </rPr>
      <t xml:space="preserve"> e que venham frequentando efetivamente seus cursos técnicos, tecnológicos e de graduação.</t>
    </r>
  </si>
  <si>
    <t xml:space="preserve">Público Municipal </t>
  </si>
  <si>
    <t>23081.023908/2018-71</t>
  </si>
  <si>
    <t xml:space="preserve">Escola Infantil Eu Adoto Montessori </t>
  </si>
  <si>
    <t>29.161.715/0001-08</t>
  </si>
  <si>
    <t>UAB</t>
  </si>
  <si>
    <t xml:space="preserve">Curso de Graduação em Pedagogia a Distância </t>
  </si>
  <si>
    <t>23081.011551/2018-89</t>
  </si>
  <si>
    <t xml:space="preserve">Escritório de Advocacia Rodrigo Biacchi Advogados Associados </t>
  </si>
  <si>
    <t>06.372.612/0001-91</t>
  </si>
  <si>
    <t>23081.031666/2021-95</t>
  </si>
  <si>
    <t>Escritório de Advocacia Sebastian Advogados</t>
  </si>
  <si>
    <t>23.837.569/0001-01</t>
  </si>
  <si>
    <t>23081.054738/2020-91</t>
  </si>
  <si>
    <t>Escritório Exitum Auditoria e Contabilidade Ltda</t>
  </si>
  <si>
    <t>93.812.592/0001-27</t>
  </si>
  <si>
    <t>23081.035122/2019-88</t>
  </si>
  <si>
    <t>EspaçoRH Agente de Integração de Estágio Ltda-ME</t>
  </si>
  <si>
    <t>05.996.109/0001-44</t>
  </si>
  <si>
    <t>Convênio tem por objetivo o 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de Ensino e Aprendizagem.</t>
  </si>
  <si>
    <t>23081.007707/2020-41</t>
  </si>
  <si>
    <t>Esquadrias Cerezer</t>
  </si>
  <si>
    <t>90.525.296/0001-57</t>
  </si>
  <si>
    <t>23081.026559/2020-64</t>
  </si>
  <si>
    <t>Estado de Santa Catarina, por meio da Secretaria de Estado da Saúde</t>
  </si>
  <si>
    <t>82.951.245/0001- 69</t>
  </si>
  <si>
    <t xml:space="preserve"> 2021TN002329</t>
  </si>
  <si>
    <t>Curso de Medicina</t>
  </si>
  <si>
    <t>Desenvolvimento de ações conjuntas para a operacionalização de programas de Estágio Supervisionado Curricular Obrigatório e aulas práticas nas unidades da Secretaria de Estado da Saúde/SC, de estudantes matriculados e com frequência efetiva no curso de Medicina regulamentado pela UNIVERSIDADE FEDERAL DE SANTA MARIA, visando o aprendizado de competências próprias de atividade profissional e a contextualização curricular, possibilitando o desenvolvimento do estudante para a vida cidadã e para o trabalho.</t>
  </si>
  <si>
    <t>23081.029478/2018-00</t>
  </si>
  <si>
    <t xml:space="preserve">Estado de São Paulo/ Secretaria de Agricultura e Abastecimento (Inst. De Zootecnia) </t>
  </si>
  <si>
    <t>191.025.697-87</t>
  </si>
  <si>
    <t xml:space="preserve">O presente acordo tem por objeto  a realização, no âmbito do Instituto de Zootecnia-IZ (dorovante denominado IZ), da Agência Paulista de Tecnologia dos Agronegócios - APTA, da Secretaria de Agricultura e Abastecimento, de estágio obrigatório, sem concessão de bolsa, destinado a alunos regularmente matriculados na Instituição de ensino, que comprovem frequência nos cursos de Agronomia, medicina veterinária e Zootecnia, visando a obter experiência prática na respectiva linha de formação. </t>
  </si>
  <si>
    <t>23081.007471/2013-14</t>
  </si>
  <si>
    <t>Estado do Rio Grande do Sul/ FDRH – Protocolo de Intenções</t>
  </si>
  <si>
    <t>87.934.675/0001-96 / 87.136.883/0001-40</t>
  </si>
  <si>
    <t>Estabelecer as bases gerais voltadas ao desenvolvimento ao Desenvolvimento da Rede Escola do Governo que deverá compreender um sistema integrado de formação continuada na Administração Pública.</t>
  </si>
  <si>
    <t>23081.014524/2017-87</t>
  </si>
  <si>
    <t xml:space="preserve">Estado do Rio Grande do Sul/ Secretaria de Segurança Pública </t>
  </si>
  <si>
    <t>87.934.675/0001-96</t>
  </si>
  <si>
    <t xml:space="preserve">Curso de Direito </t>
  </si>
  <si>
    <t xml:space="preserve"> Estágio </t>
  </si>
  <si>
    <t>Concessão de estágio obrigatório a alunos regularmente matriculados na UFSM e que venham frequentando efetivamente os cursos de Arquivologia, Administração, Direito , Psicologia e terapia ocupacional a serem desenvolvidas nas delegacias de pólicia de Santa Maria.</t>
  </si>
  <si>
    <t>23o81.001791/2020-90</t>
  </si>
  <si>
    <t>Estado do RS - Secretaria do Meio Ambiente e Infraestrutura (SEMA)</t>
  </si>
  <si>
    <t>03.330.683/0001-33</t>
  </si>
  <si>
    <t>Curso Superior de Tecnologia em Gestão Ambiental</t>
  </si>
  <si>
    <t xml:space="preserve">Consiste em proporcionar, de forma não exclusiva, oportunidade de complementação educacional a alunos regularmente matriculados na UFSM, através da realização de estágios na modalidade obrigatório junto à Unidade Concedente. </t>
  </si>
  <si>
    <t>Público estadual</t>
  </si>
  <si>
    <t>23081.008536/2017-72</t>
  </si>
  <si>
    <t xml:space="preserve">Estado do RS / Secretaria Da Agricultura Pecuaria e Irrigação - SEAPI </t>
  </si>
  <si>
    <t>93.021.632/0001-12</t>
  </si>
  <si>
    <t>Termo de Convênio</t>
  </si>
  <si>
    <t>Constitue objeto do presente convênio a implementação pesquisa acadêmica para determinação de método de extração e quantificação dos compostos ativos para a caracterização e seleçãode genótipos de erva-mate.</t>
  </si>
  <si>
    <t>Dilson A. Bisognin</t>
  </si>
  <si>
    <t>Publico Estadual</t>
  </si>
  <si>
    <t>Estado do RS/Secretaria da Agricultura, Pecuária e Irrigação - SEAPI</t>
  </si>
  <si>
    <t xml:space="preserve">Prorrogar a vigência por 20 meses. </t>
  </si>
  <si>
    <t>23081.038361/2017-28</t>
  </si>
  <si>
    <t>O presente Convênio tem por objetivo a realização de ações de desenvolvimento sustentável através de demandas do Programa de Apoio e Desenvolvimento das Cadeias Produtivas Agropecuárias, com a realização de ações de desenvolvimento sustentável através de demandas do Programa de Apoio e Desenvolvimento das Cadeias Produtivas Agropecuárias, visando quantificar os teores de compostos fenólicos totais, de flavonoides e da ação antioxidante no extrato de folhas de erva-mate; quantificar os teores de metais e não-metais em folhas e no solo; inferir sobre a variação existente nas diferentes condições de cultivo e subsidiar os programas de seleção de matrizes e melhoramento genético, consignado no orçamento do Estado no Projeto 5961, visando estabelecer estratégias  eficazes de seleção e de técnicas de manejo que possibilitem aumentar e padronizar  a qualidade da matéria-prima produzida no RS.</t>
  </si>
  <si>
    <t>Prorrogação ex ofício por 11 meses</t>
  </si>
  <si>
    <t>23081.026527/2019-25</t>
  </si>
  <si>
    <t>Estagiar Integrador Empresa- Escola Sociedade Simples Ltda</t>
  </si>
  <si>
    <t>03.982.730/0001-23</t>
  </si>
  <si>
    <r>
      <t xml:space="preserve">Tem por objetivo o estabelecimento e a manutenção de um Esquema de Cooperação Recíproca entre os partícipes, visando o desenvolvimento de atividades conjuntas capazes de propiciarem a plena operacionalização da Lei n. 11.788/08, que trata de </t>
    </r>
    <r>
      <rPr>
        <b/>
        <sz val="10"/>
        <rFont val="Arial"/>
        <family val="2"/>
      </rPr>
      <t>Estágio de Estudantes</t>
    </r>
    <r>
      <rPr>
        <sz val="10"/>
        <rFont val="Arial"/>
        <family val="2"/>
      </rPr>
      <t xml:space="preserve">, obrigatório ou não, entendido o </t>
    </r>
    <r>
      <rPr>
        <b/>
        <sz val="10"/>
        <rFont val="Arial"/>
        <family val="2"/>
      </rPr>
      <t>Estágio</t>
    </r>
    <r>
      <rPr>
        <sz val="10"/>
        <rFont val="Arial"/>
        <family val="2"/>
      </rPr>
      <t xml:space="preserve"> como uma </t>
    </r>
    <r>
      <rPr>
        <b/>
        <sz val="10"/>
        <rFont val="Arial"/>
        <family val="2"/>
      </rPr>
      <t xml:space="preserve">Estratégia de Preparação Geral para o Trabalho e o Exercício da Cidadania, </t>
    </r>
    <r>
      <rPr>
        <sz val="10"/>
        <rFont val="Arial"/>
        <family val="2"/>
      </rPr>
      <t xml:space="preserve">que complementa o Processo de </t>
    </r>
    <r>
      <rPr>
        <b/>
        <sz val="10"/>
        <rFont val="Arial"/>
        <family val="2"/>
      </rPr>
      <t xml:space="preserve">Ensino </t>
    </r>
    <r>
      <rPr>
        <sz val="10"/>
        <rFont val="Arial"/>
        <family val="2"/>
      </rPr>
      <t>e</t>
    </r>
    <r>
      <rPr>
        <b/>
        <sz val="10"/>
        <rFont val="Arial"/>
        <family val="2"/>
      </rPr>
      <t xml:space="preserve"> Aprendizagem</t>
    </r>
  </si>
  <si>
    <t>23081.002205/2019-91</t>
  </si>
  <si>
    <t xml:space="preserve">Estágio Sul  Recursos Humanos </t>
  </si>
  <si>
    <t>05.555.705/0001-99</t>
  </si>
  <si>
    <t>Curso de Administa</t>
  </si>
  <si>
    <t xml:space="preserve">O objetivo de  estabelecer a manuteção de um acordo de cooperação recíproca  entre as partícipes, visando o desenvolvimento de atividades conjuntas capazes de propiciarem a plena operacionalização da Lei n. 11.788/08, que trata de Estágio de Estudantes, obrigatório ou não, entendendo o Estágio como uma Estrátegias de Preparação Geral para o Trabalho e o Exercício da Cidadania , que complementa o processo de ensino e aprendizagem </t>
  </si>
  <si>
    <t>23081.003560/2019-87</t>
  </si>
  <si>
    <t>Eurekka Soluções Empresariais, Produtos e Serviços Educacionais</t>
  </si>
  <si>
    <t>27.596.646/0001-30</t>
  </si>
  <si>
    <t>23081.053055/2020-17</t>
  </si>
  <si>
    <t>Evolve RH Gestão Inteligente</t>
  </si>
  <si>
    <t>17.589.593/0001-76</t>
  </si>
  <si>
    <t>Formalizar condições para prestação de serviços, sem caráter de exclusividade.do agente de integração na intermediação do estágio para alunos regularmente matriculados na UFSM, nos termos do artigo 5º da Lei 11.788.</t>
  </si>
  <si>
    <t>23081.033931/2019-55</t>
  </si>
  <si>
    <t>Exceed Swindon</t>
  </si>
  <si>
    <t>Carta Intenções</t>
  </si>
  <si>
    <t xml:space="preserve">Secretaria de Apoio Internacional </t>
  </si>
  <si>
    <t xml:space="preserve">Carta de Inteções </t>
  </si>
  <si>
    <t>Formação de uma rede de pesquisa, que possibilite o intercâmbio de discentes de pós-graduação e docentes entre as instituições participantes para realização de pesquisa ou participação de eventos científicos.</t>
  </si>
  <si>
    <t>Secretaria de Apoio Internacional</t>
  </si>
  <si>
    <t>23081.027236/2018-73</t>
  </si>
  <si>
    <t>Faculdade de Ciências Sociais e Agrárias de Itapeva - FAIT</t>
  </si>
  <si>
    <t>02.104.766/0001-41</t>
  </si>
  <si>
    <t>A UFSM concederá estágio obrigatório no departamento de clínica cirúrgica de pequenos animais e anestesiologia a alunos regularmente matriculados na FAIT e que venham frequentando efetivamente o curso de medicina veterinária.</t>
  </si>
  <si>
    <t>23081.000103/2018-50</t>
  </si>
  <si>
    <t>Faculdade de Direito de Santa Maria - FADISMA</t>
  </si>
  <si>
    <t>04.849.608/0001-46</t>
  </si>
  <si>
    <t>Direção do Centro - CT</t>
  </si>
  <si>
    <t>A UFSM e a Fadisma concederão, reciprocamente, estágios obrigatórios e não obrigatórios a alunos regularmente matriculados e que venham frequentando efetivamente seus cursos técnicos, tecnologicos e superior.</t>
  </si>
  <si>
    <t>23081.037651/2019-16</t>
  </si>
  <si>
    <t>Comitê de Ética em Pesquisa</t>
  </si>
  <si>
    <t>Estabelecer parceria mútua entre as instituições, mediante cooperação técnica, visando à apreciação de projetos envolvendo seres humanos junto ao Comitê de Ética em Pesquisa da Universidade Federal de Santa Maria (CEP/UFSM).</t>
  </si>
  <si>
    <t>23081.037187/2020-00</t>
  </si>
  <si>
    <t>FACULDADE INTEGRADA DE SANTA MARIA LTDA (FISMA)</t>
  </si>
  <si>
    <t>01.763.991/0001-27</t>
  </si>
  <si>
    <t>DEPARTAMENTO DE CIÊNCIAS ADMINISTRATIVAS</t>
  </si>
  <si>
    <t>A UFSM e a FISMA concederão, reciprocamente, estágios obrigatórios a alunos regularmente matriculados e que venham frequentando efetivamente seus cursos técnicos, tecnológicos e superior</t>
  </si>
  <si>
    <t>23081.044088/2017-71</t>
  </si>
  <si>
    <t>Fan Ideias Ltda</t>
  </si>
  <si>
    <t>09.101.008/0001-19</t>
  </si>
  <si>
    <t xml:space="preserve">Curso de Tecnologia em Gestão de Turismo </t>
  </si>
  <si>
    <t>23081.022863/2020-32</t>
  </si>
  <si>
    <t>Farm Connection Consultoria Agrícola LTDA - CONNECTFARM</t>
  </si>
  <si>
    <t>33.455.712/0001-54</t>
  </si>
  <si>
    <t>23081.066311/2019-01</t>
  </si>
  <si>
    <t>Farmácia Pedrinho</t>
  </si>
  <si>
    <t>10.624.308/001-61</t>
  </si>
  <si>
    <t>23081.026299/2018-11</t>
  </si>
  <si>
    <t>FATEC – “Apoio ao lançamento e operação do NANOSATCBR2 - NCBR2”</t>
  </si>
  <si>
    <t>89.252.431/0001-59</t>
  </si>
  <si>
    <t>87275/2018</t>
  </si>
  <si>
    <t>Depto. eletrônica e computação</t>
  </si>
  <si>
    <t>O presente convênio, integrante do processo administrativo da UFSM n° 23081.026299/2018-11 composto por 85 folhas no momento da assinatura, visa operacionalizar a execução do Projeto " Apoio ao lançamento e operação do NANOSATCBR2 - NCBR2",  registrado na UFSM sab o n° 047899, conforme Plano de Trabalho anexo a este instrumento, parte integrante e indissociável do mesmo, obedecidas as atribuições das partes.</t>
  </si>
  <si>
    <t>Andrei Piccinini Legg</t>
  </si>
  <si>
    <t>Prorrogar a vigência até 30 de setembro de 2021, bem como alterar a cláusula terceira com o objetivo de suplementar recursos</t>
  </si>
  <si>
    <t>23081.017032/2012-39</t>
  </si>
  <si>
    <t>FATEC - Convênio nº - 775370/2012 – Projeto Adequação do HUSM às Políticas de Saúde com Recurso REHUF</t>
  </si>
  <si>
    <t>775370/2012</t>
  </si>
  <si>
    <t>HUSM</t>
  </si>
  <si>
    <t>Direção do HUSM</t>
  </si>
  <si>
    <t>Execução do Projeto “Adequação do HUSM às políticas de saúde com recurso REHUF”</t>
  </si>
  <si>
    <t>Elehú Moura de Oliveira</t>
  </si>
  <si>
    <t>João Batista Vasconcelos</t>
  </si>
  <si>
    <t>FATEC - Convênio nº - 775370/2012 – Projeto Adequação do HUSM às Políticas de Saúde com Recurso REHUF - 1º Termo Aditivo</t>
  </si>
  <si>
    <t>Suplementar o Convênio em R$ 260.557,23. Novo total: R$ 8.593.057,23</t>
  </si>
  <si>
    <t>FATEC - Convênio nº - 775370/2012 – Projeto Adequação do HUSM às Políticas de Saúde com Recurso REHUF - 2º Termo Aditivo</t>
  </si>
  <si>
    <t>Prorrogar a vigência de 05/05/2015 a 05/11/2017</t>
  </si>
  <si>
    <t>FATEC - Convênio nº - 775370/2012 – Projeto Adequação do HUSM às Políticas de Saúde com Recurso REHUF - 3º Termo Aditivo</t>
  </si>
  <si>
    <t>Prorrogar a vigência de 05/11/2017 a 06/05/2020.</t>
  </si>
  <si>
    <t>FATEC - Convênio nº - 775370/2012 – Projeto Adequação do HUSM às Políticas de Saúde com Recurso REHUF - 4º Termo Aditivo</t>
  </si>
  <si>
    <t>Prorrogar a vigência de 07/05/2020 a 06/08/2021.</t>
  </si>
  <si>
    <t>FATEC - Convênio nº - 775370/2012 – Projeto Adequação do HUSM às Políticas de Saúde com Recurso REHUF - 5º Termo Aditivo</t>
  </si>
  <si>
    <t>Prorrogar a vigência até 01 de julho de 2022.</t>
  </si>
  <si>
    <t>23081.007174/90-01</t>
  </si>
  <si>
    <t>FATEC - Desenvolvimento da Tecnologia, da Ciências, das Artes e Outros Serviços de Interesse da UFSM</t>
  </si>
  <si>
    <t>Promover recursos para trabalhos ou iniciativa a serem realizadas pela UFSM ou com sua colaboração, que propiciem o desenvolvimento da tecnologia, das ciências, das artes e de outros serviços de interesse</t>
  </si>
  <si>
    <t>Oscar Daniel Morales Mello</t>
  </si>
  <si>
    <t>O presente termo aditivo tem por objetivo a fomalização de uma ação conjunta, UFSM - FATEC, para operacionalização do termo de cooperação Técnica entre a Secretaria do Interior de Desenvolvimento Regional  e obras Públicas (SDO) e a UFSM. A UFSM repassará à FATEC, no corrente exercício, a importância de cr$ 100.000,00</t>
  </si>
  <si>
    <t>A UFSM repassará, a importância de Cr$ 1.040.000.00</t>
  </si>
  <si>
    <t>Virá estabelecer as condições de operacionalização das equipes para a implantação de um Banco de Dados Sócio - Econômico da Região Centro-Oeste do RS</t>
  </si>
  <si>
    <t>As disposições do convênio de 29/10/79 se aplicam exclusivamente à projetos de iniciativa pessoal de docentes e/ou funcionários técnicos-administrativos da UFSM</t>
  </si>
  <si>
    <t>O presente termo aditivo visa extinguir a cláusula oitava do convênio original que dispõe sobre a cedência da sala 213 do CT da UFSM para a FATEC, a qual foi devolvida ao CT na data de 23/05/2003.</t>
  </si>
  <si>
    <t>23081.051453/2018-84</t>
  </si>
  <si>
    <t>FATEC - Projeto: "Estruturação do Laboratório de Atletismo e Esportes de Alto rendimento do CEFD - UFSM"</t>
  </si>
  <si>
    <t>879618/2018</t>
  </si>
  <si>
    <t>Execução do Projeto - "Estruturação do Laboratório de Atletismo e Esportes de Alto rendimento do CEFD - UFSM"</t>
  </si>
  <si>
    <t>Luiz Fernando Cuozzo Lemos</t>
  </si>
  <si>
    <t>Ederson Fernando Sparremberger</t>
  </si>
  <si>
    <t>Prorrogar vigência até 13/07/2020</t>
  </si>
  <si>
    <t>Prorrogar vigência até 31/12/2020</t>
  </si>
  <si>
    <t>Prorrogar vigência até 30/06//2021</t>
  </si>
  <si>
    <t>Prorrogar vigência até 31/08//2022</t>
  </si>
  <si>
    <t>Prorrogar vigência até 31/12/2022</t>
  </si>
  <si>
    <t>23081.061143/2018-78</t>
  </si>
  <si>
    <t>FATEC - Projeto: "Modernização do Grupo de Laboratórios Associados (GLAss)"</t>
  </si>
  <si>
    <t>880509/2018</t>
  </si>
  <si>
    <t>Depto. Métodos e Téc. Desportivas/CEFD</t>
  </si>
  <si>
    <t>Execução do Projeto - "Modernização do Grupo de Laboratórios Associados (GLAss)""</t>
  </si>
  <si>
    <t>Luiz Fernando Freire Royes</t>
  </si>
  <si>
    <t>Joice Gaspary Alves</t>
  </si>
  <si>
    <t>O aditvo tem como objeto incluir parágrafo único à cláusula primeira.</t>
  </si>
  <si>
    <t>Prorrogar a vigência por mais 24 meses, a partir de 01/01/2022</t>
  </si>
  <si>
    <t>23081.022872/2020-23</t>
  </si>
  <si>
    <t>FATEC "Aprimoramento e Manutenção dos Cursos EAD UAB/UFSM"</t>
  </si>
  <si>
    <t>902310/2020</t>
  </si>
  <si>
    <t>NTE</t>
  </si>
  <si>
    <t>Visa operacionalizar a execução do Projeto  " "Aprimoramento e Manutenção dos Cursos EAD UAB/UFSM" (Recurso Total:R$ 2.347.047,00)</t>
  </si>
  <si>
    <t>Paulo Roberto Colusso</t>
  </si>
  <si>
    <t>Reisoli Bender Filho</t>
  </si>
  <si>
    <t>Alterar o supervisor financeiro do convênio, função que passa a ser exercida pelo servidor Prof. Felix Alexandre Antunes Soares, SIAPE nº 2447039, e entra em vigor a partir da data de sua assinatura.</t>
  </si>
  <si>
    <t>Felix Alexandre Antunes Soares</t>
  </si>
  <si>
    <t>23081.065407/2019-43</t>
  </si>
  <si>
    <t>FATEC "Revitalização e qualificação da infraestrutura destinada ao ecossistema do empreendedorismo, inovação e transferência de tecnologia da UFSM"</t>
  </si>
  <si>
    <t>88.252.431/0001-59</t>
  </si>
  <si>
    <t>892454/2019</t>
  </si>
  <si>
    <t>Visa operacionalizar a execução do Projeto  " Revitalização e qualificação da infraestrutura destinada ao ecossistema do empreendedorismo, inovação e transferência de tecnologia da UFSM" (Recurso Total:R$ 1.040.000,00)</t>
  </si>
  <si>
    <t>Hélio Leães Hey</t>
  </si>
  <si>
    <t>Fernando Pires Barbosa</t>
  </si>
  <si>
    <t>Alterar o Supervisor Financeiro função que passa a ser exercida pelo servidor Frank Leonardo Casado, a partir de 10/07/2020</t>
  </si>
  <si>
    <t>Frank Leonardo Casado</t>
  </si>
  <si>
    <t>Prorrogar a vigência até 31 de março de 2021, e a execução das despesas até 28 de janeiro de 2021.</t>
  </si>
  <si>
    <t>Prorrogar a vigência até 30 de setembro de 2021, e a execução das despesas até 28 de julho de 2021.</t>
  </si>
  <si>
    <t>Prorrogar a vigência até 28 de fevereiro de 2022, e a execução das despesas até 30 de novembro de 2021.</t>
  </si>
  <si>
    <t>Prorrogar a vigência até 30 de junho de 2022, e a execução das despesas até 30 de abril de 2022.</t>
  </si>
  <si>
    <t>TA6</t>
  </si>
  <si>
    <t>Prorrogar a vigência até 31 de dezembro de 2022, e alterar a Coordenação função que passa a ser exercida pela Servidora Carmem Brum Rosa</t>
  </si>
  <si>
    <t>Carmem Brum Rosa</t>
  </si>
  <si>
    <t>23081.018440/2016-31</t>
  </si>
  <si>
    <t>FATEC -Implantação do SIGRA no programa de ATER para Assentamento de Reforma Agrária</t>
  </si>
  <si>
    <t>89.252.431/0001-60</t>
  </si>
  <si>
    <t>834388/2016</t>
  </si>
  <si>
    <t>Depto de Educação Agrícola Extensão Rural</t>
  </si>
  <si>
    <t>Execução do projeto: "Implantação do SIGRA no programa de ATER para Assentamento de Reforma Agrária".</t>
  </si>
  <si>
    <t>Pedro Selvino Neumann</t>
  </si>
  <si>
    <t>Andréa Cristina Dörr</t>
  </si>
  <si>
    <t>O presente termo aditivo tem como objeto alterar a Cláusula Terceira Dos Recursos e da Operacionalização do convênio original, que passará a ter a seguinte redação: Os recursos totais para a execução do presente convênio, R$ 9.921.222,78 (nove milhões e novecentos e vinte e um mil e duzentos e vinte e dois reais e setenta e oito centavos), a serem transferido em três parcelas. Sendo que o valor da primeira parcela passa a ser de R$ 6.703.424,32 (seis milhões e setecentos e três mil e quatrocentos e vinte e quatro reais e trinta e dois centavos) de acordo com a Funcional Programática 216062012210S0001, PTRES 092087, 092099, 092093 e 092104, Fonte 0176370002 e os respectivos empenhos 2016NE802901; 2016NE802903; 2016NE802899; 2016NE898; 2016NE802897; 2016NE802896; 2016NE809928; 2016NE809929; 2016NE809930 e 2016NE809931 dos dias 23 de junho de 2016 e 02 de dezembro de 2016, para atender a natureza de despesa 339014, 339030, 339033, 339036, 339039 e 339048</t>
  </si>
  <si>
    <t>Alterar o Supervisor Financiero do Convênio a partir de 09/04/2019, função que passa a ser exercida  por  Renato Santos de Souza</t>
  </si>
  <si>
    <t>Renato Santos de Souza</t>
  </si>
  <si>
    <t>Prorrogar vigência até 01/06/2021</t>
  </si>
  <si>
    <t>Prorrogar vigência até 31/12/2021</t>
  </si>
  <si>
    <t>23081.066457/2019-48</t>
  </si>
  <si>
    <t>FATEC PARA EXECUÇÃO DO PROJETO "QUALIFICAÇÃO PROFISSIONAL E ATIVIDADES EMPREENDEDORAS DE CULTURA E TURISMO NO GEOPARQUE 4ª COLÔNIA"</t>
  </si>
  <si>
    <t>896967/2019</t>
  </si>
  <si>
    <r>
      <t xml:space="preserve">O presente convênio, </t>
    </r>
    <r>
      <rPr>
        <sz val="12"/>
        <rFont val="Arial Narrow"/>
        <family val="2"/>
      </rPr>
      <t xml:space="preserve"> visa operacionalizar a execução do Projeto </t>
    </r>
    <r>
      <rPr>
        <b/>
        <sz val="12"/>
        <rFont val="Arial Narrow"/>
        <family val="2"/>
      </rPr>
      <t>“Qualificação profissional e atividades empreendedoras de cultura e turismo no Geoparque Quarta Colônia”</t>
    </r>
    <r>
      <rPr>
        <sz val="12"/>
        <rFont val="Arial Narrow"/>
        <family val="2"/>
      </rPr>
      <t xml:space="preserve">, </t>
    </r>
  </si>
  <si>
    <t>Jaciéle Carine Vidor Sell</t>
  </si>
  <si>
    <t>Jaime Peixoto Stecca</t>
  </si>
  <si>
    <t>Suplementação do valor em R$184.881,27</t>
  </si>
  <si>
    <t>23081.000843/2019-77</t>
  </si>
  <si>
    <t>Fazenda Batovi- Grupo Sementes Batovi</t>
  </si>
  <si>
    <t>079.080.830-72</t>
  </si>
  <si>
    <t>23081.024521/2020-57</t>
  </si>
  <si>
    <t>Federação Nacional das APAES - FENAPAES</t>
  </si>
  <si>
    <t>62.388.566/0001-90</t>
  </si>
  <si>
    <t>Curso de Educação Especial</t>
  </si>
  <si>
    <t>Conjugação de esforços entre a UFSM  e a FENAPAES, para propiciar a realização de projetos de ensino, Pesquisa e extensão que visem o desenvolvimento social.</t>
  </si>
  <si>
    <t>Sabrina de Castro</t>
  </si>
  <si>
    <t>23081.022266/2020-16</t>
  </si>
  <si>
    <t>FEETA Serviços de Recrutamento de Estagiários LTDA</t>
  </si>
  <si>
    <t>24.357.305/0001-13</t>
  </si>
  <si>
    <t>Engenharia de Produção</t>
  </si>
  <si>
    <t>23081.002508/2022-17</t>
  </si>
  <si>
    <t>FEV AMERICA LATINA LTDA</t>
  </si>
  <si>
    <t>10.517.104/0001-21</t>
  </si>
  <si>
    <t>Curso de Engenharia Mecânica</t>
  </si>
  <si>
    <t>23081.016464/2019-07</t>
  </si>
  <si>
    <t>Financiadora de Estudos e Projetos - FINEP
Fundação de Apoio a Tecnologia e Ciência - FATEC
(CT- INFRA 03/2018)</t>
  </si>
  <si>
    <t xml:space="preserve">33.749.086/0001-09
88.252.431/0001-59
</t>
  </si>
  <si>
    <t>Pró-Reitoria de Pós-Graduação e Pesquisa</t>
  </si>
  <si>
    <r>
      <t>Tranferência de recursos financeiros, pela CONCEDENTE ao CONVENENTE, para a execução do projeto intitulado "</t>
    </r>
    <r>
      <rPr>
        <i/>
        <sz val="10"/>
        <rFont val="Arial"/>
        <family val="2"/>
      </rPr>
      <t>Manutenção Periódica de Equipamentos e de Biotérios da Universodade Federal de Santa Maria</t>
    </r>
    <r>
      <rPr>
        <sz val="10"/>
        <color theme="1"/>
        <rFont val="Arial"/>
        <family val="2"/>
      </rPr>
      <t>", Ref. FINEP n° 0180/18, doravante denominado PROJETO, descrito no PLANO DE TRABALHO, anexo a este convênio, conforme aprovação contida na Decisão da Diretoria Executiva da CONCEDENTE n° 0155/18, de 07/12/2018.</t>
    </r>
  </si>
  <si>
    <t>Thiago Machadi Ardenghi</t>
  </si>
  <si>
    <t>23081.023910/2018-41</t>
  </si>
  <si>
    <t>FINEP/FAURGS/UFRGS</t>
  </si>
  <si>
    <t xml:space="preserve">33.749.086/0001-09/ 74.704.008/0001-75/ 92.969.856/0001-98  </t>
  </si>
  <si>
    <t>01.19.0091.00</t>
  </si>
  <si>
    <t xml:space="preserve">Termo de Execução Descentralizada </t>
  </si>
  <si>
    <t>Transferência de recursos financeiros, pela concedente ao acordante, para a execução do projeto intitulado "Modernização da infraestrutura de microscopia eletrônica de transmissão do centro de microscopia e microanálise da UFRGS", dorovante denominado PROJETO, descrito no PLANO DE TRABALHO, anexo a este termo de execução descentralizada.</t>
  </si>
  <si>
    <t>23081.010959/2022-10</t>
  </si>
  <si>
    <t>FISIOTERAPEUTA FELIPE DE OLIVEIRA SCHERER.</t>
  </si>
  <si>
    <t>988.498.670-34</t>
  </si>
  <si>
    <t>23081.016287/2022-56</t>
  </si>
  <si>
    <t>FISIOTERAPEUTA FRANCISCO SOLANO TRINDADE DE LIMA.</t>
  </si>
  <si>
    <t xml:space="preserve"> 960.612.600-59</t>
  </si>
  <si>
    <t>23081.052089/2018-70</t>
  </si>
  <si>
    <t xml:space="preserve">Fisioterapeuta Lucas Rosinski da Silva </t>
  </si>
  <si>
    <t>CPF:002.879.070-74</t>
  </si>
  <si>
    <t>23081.055785/2019-19</t>
  </si>
  <si>
    <t>FISMA</t>
  </si>
  <si>
    <t>Diretoria de Ensino, Pesquisa e Extensão HUSM/EBSERH</t>
  </si>
  <si>
    <t>Estágio obrigatório a alunos regularmente matriculados na FISMA e que venham frequentando efetivamente os cursos de Enfermagem, Psicologia, Técnico em Enfermagem, Técnico em Radiologia, Técnico em Radioterapia e Técnico em Instrumentação Cirúrgica, preservando, primeiramente, o interesse do Hospital Universitário de Santa Maria - HUSM/EBSERH.</t>
  </si>
  <si>
    <t>Diretoria do HUSM</t>
  </si>
  <si>
    <t>23081.036716/2017-44</t>
  </si>
  <si>
    <t xml:space="preserve">Fitness Academia </t>
  </si>
  <si>
    <t>05.253.344/0001-26</t>
  </si>
  <si>
    <t>Curso de Educação Fisica - Bacharelado</t>
  </si>
  <si>
    <t>23081.045020/2021-95</t>
  </si>
  <si>
    <t>FOCKINK  INDÚSTRIAS ELÉTRICAS LTDA</t>
  </si>
  <si>
    <t>03.021.334/0001-30</t>
  </si>
  <si>
    <t>Curso de Administração - PM</t>
  </si>
  <si>
    <t>23081.045374/2019-15</t>
  </si>
  <si>
    <t>Focus Desenvolvimento Gerencial</t>
  </si>
  <si>
    <t>24.769.437/0001-52</t>
  </si>
  <si>
    <t>Concessão de estágio obrigatório a alunos regularmente matriculádos na UFSM que venham frequantando efetivamente os cursos técnicos, tecnológicos e superior</t>
  </si>
  <si>
    <t>23081.010747/2019-37</t>
  </si>
  <si>
    <t>FOIL Ltda (Faculdade Antonio Meneghetti)</t>
  </si>
  <si>
    <t>Colégio Politécnico UFSM</t>
  </si>
  <si>
    <t>Direção do Colégio Politécnico</t>
  </si>
  <si>
    <r>
      <t xml:space="preserve">O presente Acordo tem como objeto a conjugação de esforços entre a </t>
    </r>
    <r>
      <rPr>
        <b/>
        <sz val="10"/>
        <rFont val="Arial"/>
        <family val="2"/>
      </rPr>
      <t xml:space="preserve">UFSM </t>
    </r>
    <r>
      <rPr>
        <sz val="10"/>
        <rFont val="Arial"/>
        <family val="2"/>
      </rPr>
      <t>e</t>
    </r>
    <r>
      <rPr>
        <b/>
        <sz val="10"/>
        <rFont val="Arial"/>
        <family val="2"/>
      </rPr>
      <t xml:space="preserve"> AMF</t>
    </r>
    <r>
      <rPr>
        <sz val="10"/>
        <rFont val="Arial"/>
        <family val="2"/>
      </rPr>
      <t xml:space="preserve"> para propiciar a execução do projeto intitulado “Plataforma para Integração de Sistemas baseada em mapeamento e automação de processos” e de número 049141.</t>
    </r>
  </si>
  <si>
    <t xml:space="preserve">Alencar Macha </t>
  </si>
  <si>
    <t>23081.062212/2019-41</t>
  </si>
  <si>
    <t>Fonoaudióloga Ana Maria Philipps dos Santos</t>
  </si>
  <si>
    <t>065.938.989-45</t>
  </si>
  <si>
    <t>Concessão de estágio onbrigatório a alunos regularmente matriculados no curso de graduação em Fonoaudiologia da UFSM e que venham frequentando o curso efetivamente.</t>
  </si>
  <si>
    <t>23081.025192/2020-61</t>
  </si>
  <si>
    <t>Fonoaudióloga Bianca Bier da Cunha</t>
  </si>
  <si>
    <t>35.294.316/0001-18</t>
  </si>
  <si>
    <t>23081.057964/2018-18</t>
  </si>
  <si>
    <t>FP2 Tecnologia Ltda</t>
  </si>
  <si>
    <t>07.931.921/0001-17</t>
  </si>
  <si>
    <t>23081.031092/2018-50</t>
  </si>
  <si>
    <t xml:space="preserve">Fruteira do Claudio </t>
  </si>
  <si>
    <t>13.212.455/0001-12</t>
  </si>
  <si>
    <t>23081.056240/2019-20</t>
  </si>
  <si>
    <t>FUJIAN MEDICAL UNIVERSITY (CHINA)</t>
  </si>
  <si>
    <t>Departamento de Bioquímica e Biologia Molecular</t>
  </si>
  <si>
    <t>China</t>
  </si>
  <si>
    <t>23081.059370/2018-33</t>
  </si>
  <si>
    <t xml:space="preserve">Fundação ABC </t>
  </si>
  <si>
    <t>78.594.025/0001-58</t>
  </si>
  <si>
    <t>23081.031083/2018-69</t>
  </si>
  <si>
    <t xml:space="preserve">Fundação de Apoio à Pesquisa Agropecuária de Chapadão </t>
  </si>
  <si>
    <t>02.311.889/0001-53</t>
  </si>
  <si>
    <t>Curso de Agronomia - Campus FW</t>
  </si>
  <si>
    <t>23081.048353/2018-71</t>
  </si>
  <si>
    <t>Fundação de Atendimento a Deficiência Múltipla - FADEM</t>
  </si>
  <si>
    <t>89.370.787/0001-97</t>
  </si>
  <si>
    <t>Publico estadual</t>
  </si>
  <si>
    <t>23081.002961/2017-58</t>
  </si>
  <si>
    <t>Fundação Escola Técnica Liberato Salzano Vieira da Cunha</t>
  </si>
  <si>
    <t>91.683.474/0001-30</t>
  </si>
  <si>
    <t>Curso de Formação de Professores para Educ. Prof. - EAD</t>
  </si>
  <si>
    <t>Concessão de estágio obrigatório a alunos regularmente matriculados na UFSM e que venham frequentando efetivamente os seus cursos técnicos, tecnológicos e de superior.</t>
  </si>
  <si>
    <t>23081.006214/2020-94</t>
  </si>
  <si>
    <t>Fundação Estadual de Proteção Ambiental Henrique Luis Roessler (FEPAM)</t>
  </si>
  <si>
    <t>93.859.817/0001-09</t>
  </si>
  <si>
    <t>Curso de Engenharia Florestal</t>
  </si>
  <si>
    <t>A FEPAM concederá estágio curricular obrigatório a alunos regularmente matriculados nos cursos de nível médio, técnico, tecnológico e de graduação da UFSM, e que venham frequentando efetiva e normalmente os cursos da referida Instituição.</t>
  </si>
  <si>
    <t>23081.022305/2018-52</t>
  </si>
  <si>
    <t xml:space="preserve">Fundação Habitacional do Exército - FHE </t>
  </si>
  <si>
    <t>00.643.742/0001-35</t>
  </si>
  <si>
    <t xml:space="preserve">O presente convênio tem por finalidade viabilizar o acesso aos produtos e serviços disponibilizados pela conveniada aos servidores ativos e inativos e pensionistas da Convenente. </t>
  </si>
  <si>
    <t>23081.042766/2017-61</t>
  </si>
  <si>
    <t>Fundação Irmão Jose Otão</t>
  </si>
  <si>
    <t>88.483.276/001-19</t>
  </si>
  <si>
    <t xml:space="preserve">Curso de Engenharia Elétrica </t>
  </si>
  <si>
    <t>23081.006455/2018-19</t>
  </si>
  <si>
    <t xml:space="preserve">Fundação Maronna </t>
  </si>
  <si>
    <t>89.622.062/0001-49</t>
  </si>
  <si>
    <t xml:space="preserve">Depto. de Extensão Rural </t>
  </si>
  <si>
    <t xml:space="preserve">O presente Acordo tem como objeto a cojugação de esforços entre a UFSM e a Fundação Maronna para propiciar o desenvolvimento de Ações de Extensão e pesquisa na forma de parceria. </t>
  </si>
  <si>
    <t xml:space="preserve">Vicente Selestino Pires Silveira </t>
  </si>
  <si>
    <t>23081.055281/2018-18</t>
  </si>
  <si>
    <t>Fundação MO`Â</t>
  </si>
  <si>
    <t>02.122.898/0001-04</t>
  </si>
  <si>
    <t>Departamento de Geociência</t>
  </si>
  <si>
    <r>
      <t xml:space="preserve">Tem como objeto a conjugação de esforços entre a </t>
    </r>
    <r>
      <rPr>
        <b/>
        <sz val="10"/>
        <rFont val="Arial"/>
        <family val="2"/>
      </rPr>
      <t xml:space="preserve">UFSM </t>
    </r>
    <r>
      <rPr>
        <sz val="10"/>
        <rFont val="Arial"/>
        <family val="2"/>
      </rPr>
      <t>e</t>
    </r>
    <r>
      <rPr>
        <b/>
        <sz val="10"/>
        <rFont val="Arial"/>
        <family val="2"/>
      </rPr>
      <t xml:space="preserve"> </t>
    </r>
    <r>
      <rPr>
        <sz val="10"/>
        <rFont val="Arial"/>
        <family val="2"/>
      </rPr>
      <t>a</t>
    </r>
    <r>
      <rPr>
        <b/>
        <sz val="10"/>
        <rFont val="Arial"/>
        <family val="2"/>
      </rPr>
      <t xml:space="preserve"> Fundação MO’Ã</t>
    </r>
    <r>
      <rPr>
        <sz val="10"/>
        <rFont val="Arial"/>
        <family val="2"/>
      </rPr>
      <t xml:space="preserve"> para estabelecer parceria entre as partes no âmbito do estudo da pesquisa e da extensão com a finalidade de promover a mobilização, a sensibilização e a consciência ecológica na defesa do equilíbrio do meio ambiente.</t>
    </r>
  </si>
  <si>
    <t xml:space="preserve">Chefia de Departamento </t>
  </si>
  <si>
    <t>23081.044769/2020-34</t>
  </si>
  <si>
    <t>Fundação Movimento Universitário de Desenvolvimento Econômico e Social - MUDES</t>
  </si>
  <si>
    <t>33.663.519/0001-09</t>
  </si>
  <si>
    <t>23081.048673/2018-21</t>
  </si>
  <si>
    <t>Fundação Parque Tecnológico Itaipu</t>
  </si>
  <si>
    <t>07.769.688/0001-18</t>
  </si>
  <si>
    <t>Curso de Engenharia da Computação</t>
  </si>
  <si>
    <t>Fundação Universidade de Santa Catarina/ Centro de Ciências Agroveterinárias - UDESC/CAV</t>
  </si>
  <si>
    <t>83.891.283/0001-36</t>
  </si>
  <si>
    <t>A UDESC/CAV e a UFSM concederão reciprocamente estágios obrigatórios a alunos regularmente matriculados e que venham frequetando efetivamente seus cursos.</t>
  </si>
  <si>
    <t>23081.043216/2019-21</t>
  </si>
  <si>
    <t xml:space="preserve">Fundação Vale do Taquari de Educação de Desenvolvimento Social- FUVATES/ UNIVATES </t>
  </si>
  <si>
    <t>04.008.342/0001-09</t>
  </si>
  <si>
    <t xml:space="preserve">Gerência de Ensino e Pesquisa- GEP </t>
  </si>
  <si>
    <r>
      <t xml:space="preserve">Concessão de estágio obrigatório a alunos regularmente matriculados na </t>
    </r>
    <r>
      <rPr>
        <b/>
        <sz val="10"/>
        <rFont val="Arial"/>
        <family val="2"/>
      </rPr>
      <t>UNIVATES</t>
    </r>
    <r>
      <rPr>
        <sz val="10"/>
        <rFont val="Arial"/>
        <family val="2"/>
      </rPr>
      <t xml:space="preserve"> e que venham frequentando efetivamente o curso de graduação em </t>
    </r>
    <r>
      <rPr>
        <b/>
        <sz val="10"/>
        <rFont val="Arial"/>
        <family val="2"/>
      </rPr>
      <t xml:space="preserve">Medicina </t>
    </r>
    <r>
      <rPr>
        <sz val="10"/>
        <rFont val="Arial"/>
        <family val="2"/>
      </rPr>
      <t xml:space="preserve">preservando, primeiramente, o interesse do </t>
    </r>
    <r>
      <rPr>
        <b/>
        <sz val="10"/>
        <rFont val="Arial"/>
        <family val="2"/>
      </rPr>
      <t>Hospital Universitário de Santa Maria – HUSM/EBSERH.</t>
    </r>
  </si>
  <si>
    <t xml:space="preserve">GEP/HUSM </t>
  </si>
  <si>
    <t>23081.060885/2020-09</t>
  </si>
  <si>
    <t>FUNDEP para execução do projeto "Plataforma digital para o mapeamento e análise de tecnologias espáciais brasileiras da Agência Espacial Brasileira" TED AEB</t>
  </si>
  <si>
    <t>18.720.938/0001-41</t>
  </si>
  <si>
    <t>166/2020</t>
  </si>
  <si>
    <t>Contrato de Fundação</t>
  </si>
  <si>
    <t>Constitui objeto deste instrumento a contratação da Fundação de Desenvolvimento da Pesquisa – FUNDEP com a finalidade de dar apoio e suportar a operacionalização do Projeto de Extensão intitulado “Plataforma Digital para o Mapeamento e Análise de Tecnologias Espaciais Brasileiras da Agência Espacial Brasileira”, que serviu de base para celebração do TED Nº 20/2020, o qual foi instruído na UFSM por meio do processo administrativo nº 23081.054548/2020-74 e tem como objeto “desenvolvimento de um sistema online para Mapeamento e Análise das Tecnologias Espaciais Brasileiras – "Sistema MAPTEC”, e demais instrumentos que substituirão este nos anos subsequentes.</t>
  </si>
  <si>
    <t>23081.060126/2020-38</t>
  </si>
  <si>
    <t>FUNDEP para execução do projeto "Programa Segundo Tempo" TED SNELIS/Ministério da Cidadania</t>
  </si>
  <si>
    <t xml:space="preserve">Contratação da FUNDEP para execução do projeto "Programa Segundo Tempo - UFSM Paradesporto e Universitário", que serviu de base para a celebração do TED n 02/2020 - SNELIS (processo 23081.032565/2020-51) e tem como objeto a implantação de 02 núcleos de esporte educacional para desenvolvimento do Programa Segundo Tempo. </t>
  </si>
  <si>
    <t>Luciana Erina Palma Viana</t>
  </si>
  <si>
    <t>23081.005824/2021-51</t>
  </si>
  <si>
    <t>FUNDO MUNICIPAL DE PIRAPORA DO BOM JESUS - VIGILÂNCIA SANITÁRIA PBJ</t>
  </si>
  <si>
    <t>13.894.983/0001- 07</t>
  </si>
  <si>
    <t>23081.031130/2019-55</t>
  </si>
  <si>
    <t>FUNOESC/ UNOESC</t>
  </si>
  <si>
    <t>84.592.369/0001-20</t>
  </si>
  <si>
    <t xml:space="preserve">Hospital Veterinário Universitário </t>
  </si>
  <si>
    <t>23081.060613/2018-86</t>
  </si>
  <si>
    <t xml:space="preserve">Future Estágios e Efetivos </t>
  </si>
  <si>
    <t>97.537.462/0001-84</t>
  </si>
  <si>
    <t xml:space="preserve">Curso de Licenciatura em Sociologia a Distância </t>
  </si>
  <si>
    <t>Este Convênio tem por objetivo a prestação de serviços, de forma não exclusiva, do Agente de Integração na intermediação de oportunidades de complementação educacional a alunos regularmente matriculados na Instituição de Ensino, através da realização de estágios supervisionados junto à unidades concedentes, jurídicas de direito público ou privado, nos termos da Lei n°11.788 de 25 de setembro de 2008.</t>
  </si>
  <si>
    <t>23081.038301/2020-19</t>
  </si>
  <si>
    <t>G. B. Bittencourt - ALF NC Negócios Criativos</t>
  </si>
  <si>
    <t>29.468.231/0001-06</t>
  </si>
  <si>
    <t>Curso de Relações Públicas - FW</t>
  </si>
  <si>
    <t>23081.107092/2021-33</t>
  </si>
  <si>
    <t>G. S. da Fonseca e CIA LTDA ME</t>
  </si>
  <si>
    <t>24.315.300/0001-28</t>
  </si>
  <si>
    <t>Curso de Ciências Econômicas</t>
  </si>
  <si>
    <t>23081.025789/2021-97</t>
  </si>
  <si>
    <t>Galapos Consultoria e Participações LTDA</t>
  </si>
  <si>
    <t>13.020.940/0001-94</t>
  </si>
  <si>
    <t>23081.005777/2019-21</t>
  </si>
  <si>
    <t>Gelnex Indústria e Comércio Ltda</t>
  </si>
  <si>
    <t>02.001.597/0004-67</t>
  </si>
  <si>
    <t>Curso de Engenharia  Química</t>
  </si>
  <si>
    <t>23081.043271/2020-54</t>
  </si>
  <si>
    <t>Gerdau Aços Longos S.A.</t>
  </si>
  <si>
    <t>07.358.761/0187-00</t>
  </si>
  <si>
    <t>23081.020336/2018-79</t>
  </si>
  <si>
    <t>Gestão DS</t>
  </si>
  <si>
    <t>23.640.571/0001-96</t>
  </si>
  <si>
    <t>23081.022142/2020-22</t>
  </si>
  <si>
    <t>GFA Condicionamento Físico LTDA - 255 Crossfit</t>
  </si>
  <si>
    <t>31.045.747/0001-90</t>
  </si>
  <si>
    <t>23081.036207/2019-83</t>
  </si>
  <si>
    <t xml:space="preserve">Girardini Silva Gestão de Pessoas EIRELI (INOVARH - Recursos Humanos) </t>
  </si>
  <si>
    <t>00.389.617/0001-40</t>
  </si>
  <si>
    <r>
      <rPr>
        <sz val="10"/>
        <rFont val="Arial"/>
        <family val="2"/>
      </rPr>
      <t xml:space="preserve">Tem por objetivo o estabelecimento e a manutenção de um acordo de cooperação recíproca entre os partícipes, visando o desenvolvimento de atividades conjuntas capazes de propiciarem a plena operacionalização da Lei n. 11.788/08, que trata de </t>
    </r>
    <r>
      <rPr>
        <b/>
        <sz val="10"/>
        <rFont val="Arial"/>
        <family val="2"/>
      </rPr>
      <t>Estágio de Estudantes</t>
    </r>
    <r>
      <rPr>
        <sz val="10"/>
        <rFont val="Arial"/>
        <family val="2"/>
      </rPr>
      <t xml:space="preserve">, obrigatório ou não, entendido o </t>
    </r>
    <r>
      <rPr>
        <b/>
        <sz val="10"/>
        <rFont val="Arial"/>
        <family val="2"/>
      </rPr>
      <t>Estágio</t>
    </r>
    <r>
      <rPr>
        <sz val="10"/>
        <rFont val="Arial"/>
        <family val="2"/>
      </rPr>
      <t xml:space="preserve"> como uma </t>
    </r>
    <r>
      <rPr>
        <b/>
        <sz val="10"/>
        <rFont val="Arial"/>
        <family val="2"/>
      </rPr>
      <t xml:space="preserve">Estratégia de Preparação Geral para o Trabalho e o Exercício da Cidadania, </t>
    </r>
    <r>
      <rPr>
        <sz val="10"/>
        <rFont val="Arial"/>
        <family val="2"/>
      </rPr>
      <t xml:space="preserve">que complementa o Processo de </t>
    </r>
    <r>
      <rPr>
        <b/>
        <sz val="10"/>
        <rFont val="Arial"/>
        <family val="2"/>
      </rPr>
      <t xml:space="preserve">Ensino </t>
    </r>
    <r>
      <rPr>
        <sz val="10"/>
        <rFont val="Arial"/>
        <family val="2"/>
      </rPr>
      <t>e</t>
    </r>
    <r>
      <rPr>
        <b/>
        <sz val="10"/>
        <rFont val="Arial"/>
        <family val="2"/>
      </rPr>
      <t xml:space="preserve"> Aprendizagem</t>
    </r>
    <r>
      <rPr>
        <sz val="10"/>
        <rFont val="Arial"/>
        <family val="2"/>
      </rPr>
      <t>.</t>
    </r>
  </si>
  <si>
    <t>23081.031612/2018-24</t>
  </si>
  <si>
    <t xml:space="preserve">Girleu Bevilaqua G.B. Centro de Formação e Treinamento Regional - CEFOR </t>
  </si>
  <si>
    <t>07.500.000/0001-08</t>
  </si>
  <si>
    <t>EAD</t>
  </si>
  <si>
    <t xml:space="preserve">Curso de Pedagogia a Distância -EAD </t>
  </si>
  <si>
    <t>Tem o objetivo o estabelecimento e a manutenção de um Esquema de Cooperação Recíproca entre os participes,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Ensino Aprendizagem.</t>
  </si>
  <si>
    <t>23081.056087/2018-50</t>
  </si>
  <si>
    <t xml:space="preserve">GMC Contabilidade </t>
  </si>
  <si>
    <t>05.829.590/0001-83</t>
  </si>
  <si>
    <t>23081.025952/2020-31</t>
  </si>
  <si>
    <t>GoFit Assessoria Esportiva LTDA</t>
  </si>
  <si>
    <t>32.195.391/0001-33</t>
  </si>
  <si>
    <t>23081.050475/2017-46</t>
  </si>
  <si>
    <t>Grammatos - Junior</t>
  </si>
  <si>
    <t>Curso de Letras - Bacharelado -Portugês/Literaturas</t>
  </si>
  <si>
    <t>Conjugação de esforços entre a UFSM e a Empresa Júnior Grámmatos Junior, em processo de constituição, de modo a propiciar, principalmente, em acordo com a Resolução 012/2017, a qual aprova o regulamento que normatiza a criação e organização das empresas juniores na Universidade Federal de Santa Maria.</t>
  </si>
  <si>
    <t>Maria Eduarda Figueira de Campos Vasconcelos</t>
  </si>
  <si>
    <t>23081.048649/2019-72</t>
  </si>
  <si>
    <t>Granja Bordignon</t>
  </si>
  <si>
    <t>364.007.000-30</t>
  </si>
  <si>
    <t>23081.008863/2019-96</t>
  </si>
  <si>
    <t>Grêmio Footaball Porto Alegrense</t>
  </si>
  <si>
    <t>92.797.901/0001-74</t>
  </si>
  <si>
    <t xml:space="preserve">Curso de Comunicação Social - Relações Públicas </t>
  </si>
  <si>
    <t>23081.017806/2018-17</t>
  </si>
  <si>
    <t xml:space="preserve">Grêmio Mania </t>
  </si>
  <si>
    <t>87.287.413/0001-87</t>
  </si>
  <si>
    <t>23081.021587/2018-71</t>
  </si>
  <si>
    <t>Grupo de Apoio e Incentivo a Adoção de Santa Maria - GAIA</t>
  </si>
  <si>
    <t xml:space="preserve">PRE </t>
  </si>
  <si>
    <t>Propiciar condições para o estabelecimento de ações conjuntas de cunho técnico, científico e cultural, entre a ufsm e a GAIA SM, na forma mais conveniente a ambas as instituições fundamentalmente voltadas para a promoção da dignidade e do direito à convivência familiar e comunitária de todas as crianças e adolescentes bem como da educação para o exercicio da atitude adotiva.</t>
  </si>
  <si>
    <t>23081.047149/2019-13</t>
  </si>
  <si>
    <t>Guarda Nova Consultoria Agropecuária Ltda.</t>
  </si>
  <si>
    <t>11.512.295/0001-00</t>
  </si>
  <si>
    <t>23081.078563/2021-99</t>
  </si>
  <si>
    <t>GUARNIÇÃO DE AERONÁUTICA DE SANTA MARIA (GUARNAE-SM)</t>
  </si>
  <si>
    <t>00.394.429/0184-09</t>
  </si>
  <si>
    <t>O presente Convênio tem por objeto a adoção de procedimentos para a prestação de serviços especializados de atendimento veterinário para todo o plantel de cães do Elemento de Cães de Guerra – Canil Vento Divino, subordinado ao Esquadrão de Polícia da Aeronáutica – Ala 4 – Força Aérea Brasileira, sendo do tipo ônus limitado em relação aos procedimentos e exames específicos citados na cláusula terceira; medicamentos e materiais (implantes por exemplo) não contemplam essa 
cláusula.</t>
  </si>
  <si>
    <t>23081.047354/2019-89</t>
  </si>
  <si>
    <t>GWTK</t>
  </si>
  <si>
    <t>07.652.549/0001-00</t>
  </si>
  <si>
    <t>23081.008927/2020-92</t>
  </si>
  <si>
    <t>Hercosul Alimentos Ltda</t>
  </si>
  <si>
    <t>03.252.545/0001-83</t>
  </si>
  <si>
    <t>23081.050214/2019-98</t>
  </si>
  <si>
    <t>Hochschule Heilbronn-HHN-Alemanha</t>
  </si>
  <si>
    <t>Ambas as instituições acordam em apoiar o desenvolvimento das parcerias existentes nos programas de ensino, investigação e estudo, especialmente o intercâmbio de estudantes, docentes e pesquisadores a fim de aumentar a qualidade do processo de ensino e das atividades de pesquisa.</t>
  </si>
  <si>
    <t>Mario Eduardo Santos Martins</t>
  </si>
  <si>
    <t>23081.004188/2018-45</t>
  </si>
  <si>
    <t xml:space="preserve">Hospital Comunitario Sarandi </t>
  </si>
  <si>
    <t>89.753.917/0001-70</t>
  </si>
  <si>
    <t xml:space="preserve">Aulas Práticas </t>
  </si>
  <si>
    <t>Este Convênio tem por objetivo respaldar o desenvolvimento de ações de assistência, ensino, pesquisa e extensão no Hopital Comunitario Sarandi, visando a realização de aulas práticas para os alunos do Curso de Graduação em Enfermagem Campus Palmeira das Missões da UFSM, utilizando como recursos humanos professores, técnicos administrativos e acadêmicos da UFSM. As atividades a serem desenvolvidas serão implementadas a partir das necessidades acadêmicas do Curso de Enfermagem Palmeira das Missões da UFSM.</t>
  </si>
  <si>
    <t>23081.003155/2018-88</t>
  </si>
  <si>
    <t xml:space="preserve">Hospital Comunitário Sarandi </t>
  </si>
  <si>
    <t>23081.023317/2020-19</t>
  </si>
  <si>
    <t>HOSPITAL DE CARIDADE E BENEFICIÊNCIA DE CACHOEIRA DO SUL</t>
  </si>
  <si>
    <t>87.768.735/0001-48</t>
  </si>
  <si>
    <t>CURSO DE MEDICINA</t>
  </si>
  <si>
    <t>ESTÁGIO</t>
  </si>
  <si>
    <t>23081.051456/2019-07</t>
  </si>
  <si>
    <t>Hospital de Caridade São Roque</t>
  </si>
  <si>
    <t>89.891.337/0001-40</t>
  </si>
  <si>
    <t>TC</t>
  </si>
  <si>
    <t>Concessão de estágio obrigatório a alunos regularmente matriculados na UFSM e que venham frequentando efetivamente seus cursos técnicos, tecnológicos e de graduação.</t>
  </si>
  <si>
    <t>23081.020263/2019-04</t>
  </si>
  <si>
    <t>Hospital de Clínicas de Passo Fundo</t>
  </si>
  <si>
    <t>92.030.543/0001-70</t>
  </si>
  <si>
    <t>Curso de Enfermagem</t>
  </si>
  <si>
    <t>O presente Acordo tem como objeto a conjugação de esforços entre a UFSM e o Hospital de Clínicas de Passo Fundo (HCPF) para propiciar atividades de ensino, pesquisa e extensão.</t>
  </si>
  <si>
    <t>Luiz Anildo Anacleto da Silva</t>
  </si>
  <si>
    <t>23081.045702/2019-83</t>
  </si>
  <si>
    <t>Hospital Santo Antônio</t>
  </si>
  <si>
    <t>08.579.164/0001-27</t>
  </si>
  <si>
    <t>Concessão de estágio obrigatório a alunos regularmente matriculados na UFSM e que venham frequentando efetivamente os cursos de Enfermagem, Farmácia, Fonoaudiologia, Fisioterapia, Medicina, Nutrição, Odontologia e Terapia Ocupacional.</t>
  </si>
  <si>
    <t>23081.050492/2017-83</t>
  </si>
  <si>
    <t xml:space="preserve">Hospital São Francisco de Assis </t>
  </si>
  <si>
    <t>03.066.309.010-63</t>
  </si>
  <si>
    <t>23081.006129/2021-15</t>
  </si>
  <si>
    <t>Hunhoff &amp; Migotto LTDA - SuperAgro Consultoria e Pesquisa
Agrícola</t>
  </si>
  <si>
    <t>16.868.211/0001-80</t>
  </si>
  <si>
    <t>23081.028785/2018-65</t>
  </si>
  <si>
    <t xml:space="preserve">Icomalpi Industria de Maquinas Piva e Piva LTDA </t>
  </si>
  <si>
    <t>09.174.356/0001-16</t>
  </si>
  <si>
    <t>23081.003371/2019-12</t>
  </si>
  <si>
    <t>IEL/RS - Núcleo Regional do Instituto Euvaldo Lodi do Rio Grande Sul</t>
  </si>
  <si>
    <t>92.998.947/0001-51</t>
  </si>
  <si>
    <t>O presente Convênio tem por objeto a intermediação e promoção de integração pelo IEL/RS, na qualidade de Agente de Integração, entre a Instituição de Ensino, as concedentes e os postulantes à vaga de estágio, visando à implementação de programa de estágio, tudo em acordo com a legislação em vigor e com os termos desta avença.</t>
  </si>
  <si>
    <t>23081.002182/2020-58</t>
  </si>
  <si>
    <t>Ilton Bonfilho Balzan - Agropecuária São Diogo</t>
  </si>
  <si>
    <t>164.580.600-68</t>
  </si>
  <si>
    <t>23081.060793/2018-04</t>
  </si>
  <si>
    <t>Imobiliària Taperinha LTDA.</t>
  </si>
  <si>
    <t xml:space="preserve"> 088.089.768/0001-24</t>
  </si>
  <si>
    <t>23081.026385/2020-30</t>
  </si>
  <si>
    <t>Impacto - Contabilidade e Planejamento Tributário</t>
  </si>
  <si>
    <t>04.332.936/0001-70</t>
  </si>
  <si>
    <t>Implantação do SIGRA no programa de ATER para assentamento da Reforma Agrária.</t>
  </si>
  <si>
    <t>Departamento de Educação Agrícola e Extensão Rural</t>
  </si>
  <si>
    <t>Coordenaçao do curso</t>
  </si>
  <si>
    <t>23081.025292/2020-21</t>
  </si>
  <si>
    <t xml:space="preserve">Imtraff Consultoria e Projetos de Engenharia </t>
  </si>
  <si>
    <t>08.103.958/0001-10</t>
  </si>
  <si>
    <t>23081.044425/2017-20</t>
  </si>
  <si>
    <t>Incorporadora Rabello Zanella Ltda</t>
  </si>
  <si>
    <t>11.336.865/0001-40</t>
  </si>
  <si>
    <t>23081.048507/2019-13</t>
  </si>
  <si>
    <t xml:space="preserve">Indutar Tecno Metal </t>
  </si>
  <si>
    <t>02.666.200/0001-03</t>
  </si>
  <si>
    <t>Concederá estágio obrigatório a alunos regularmente matriculados na UFSM e que venham frequentando efetivamente os seus cursos técnicos, tecnológicos e superior</t>
  </si>
  <si>
    <t>23081.009802/2018-65</t>
  </si>
  <si>
    <t>Ingredion Brasil Ingredientes Industriais Ltda</t>
  </si>
  <si>
    <t>01.730.520/0001-01</t>
  </si>
  <si>
    <t>23081.045999/2019-87</t>
  </si>
  <si>
    <t>INMET, EMBRAPA e IRGA</t>
  </si>
  <si>
    <t>00.396.895/0010-16 00.348.003/0137-94 92.854.876/0001-13</t>
  </si>
  <si>
    <t>Termo Aditivo ao Acordo de Cooperação Tecnico e Científico</t>
  </si>
  <si>
    <r>
      <t xml:space="preserve">O presente Termo Aditivo tem por objeto incluir a </t>
    </r>
    <r>
      <rPr>
        <b/>
        <sz val="9"/>
        <rFont val="Arial"/>
        <family val="2"/>
      </rPr>
      <t>Universidade Federal de Santa Maria</t>
    </r>
    <r>
      <rPr>
        <sz val="9"/>
        <rFont val="Arial"/>
        <family val="2"/>
      </rPr>
      <t xml:space="preserve"> como partícipe no Acordo de Cooperação Técnica celebrado entre </t>
    </r>
    <r>
      <rPr>
        <b/>
        <sz val="9"/>
        <rFont val="Arial"/>
        <family val="2"/>
      </rPr>
      <t>O Instituto Nacional de Meteorologia – INMET, a Empresa Brasileira de Pesquisa Agropecuária – Embrapa, e Instituto Rio Grandense do Arroz–IRGA</t>
    </r>
    <r>
      <rPr>
        <sz val="9"/>
        <rFont val="Arial"/>
        <family val="2"/>
      </rPr>
      <t xml:space="preserve"> </t>
    </r>
  </si>
  <si>
    <t>Nereu Streck</t>
  </si>
  <si>
    <t>23081.044350/2017-87</t>
  </si>
  <si>
    <t>INPE - Instituto Nacional de Pesquisas Espaciais</t>
  </si>
  <si>
    <t>01.263.896/0005-98</t>
  </si>
  <si>
    <t>O convênio aqui estabelecido e regulamentado tem por objetivo conjugar esforços necessários ao funcionamento do prédio sede do centro regional sul - CRS e do Observatório espacial sul - OES, visando à realização de atividades e pesquisas espaciais de forma colaborativa, de acordo com o instrumento público de cessão e uso número 246 celebrado entre o INPE E UFSM em 13 de dezembro de 1996 e publicado no D.O.U em 19 de dezembro de 1996.</t>
  </si>
  <si>
    <t>Luciano Schuch</t>
  </si>
  <si>
    <t>O presente Termo Aditivo tem por objeto a inclusão da seguinte Sub-Cláusula 5.4 ao Convênio celebrado
entre as partes, em atendimento à recomendação feita pela Consultoria Jurídica da União de São José dos
Campos – SP, por meio da Nota no 00101/2020/CJU-SJC/CGU/AGU:
“5.4 Não dirimida a controvérsia pelos Partícipes deverá ser previamente a questão jurídica submetida à
Câmara de Conciliação e Arbitragem da Advocacia-Geral da União (CCAF) para tentativa de conciliação.”</t>
  </si>
  <si>
    <t>23081.012870/2002-44</t>
  </si>
  <si>
    <t xml:space="preserve">Instituições Federais de Ensino Superior (IFES) - Programa de Mobilidade Acadêmica </t>
  </si>
  <si>
    <t xml:space="preserve">Mobilidade Acadêmica </t>
  </si>
  <si>
    <t>Regular a relação de reciprocidade entre as signatárias no que se referae a mobilidade de alunos de graduação ...</t>
  </si>
  <si>
    <t>23081.008274/2015-84</t>
  </si>
  <si>
    <t>Instituto Baleia Jubarte</t>
  </si>
  <si>
    <t>01.274.251/0002-08</t>
  </si>
  <si>
    <t>Curso Medicina Veterinária</t>
  </si>
  <si>
    <t>Viabilizar para os alunos regularmente matriculados na UFSM, a realização de estágio curricular obrigatório, ou não, conformidade com a Lei nº 11.788, de 25/09/08</t>
  </si>
  <si>
    <t>23081.003517/2019-11</t>
  </si>
  <si>
    <t>Instituto Capacitare Consultoria Empresarial Ltda</t>
  </si>
  <si>
    <t>08.466.536/0001-09</t>
  </si>
  <si>
    <t>23081.018724/2019-71</t>
  </si>
  <si>
    <t>Instituto de Ciências Agrárias: Conselho Superior de Investigação Científicas – ICA-CSIC- Espanha.</t>
  </si>
  <si>
    <t>SAI</t>
  </si>
  <si>
    <t>Acordo de Coperação Internacional</t>
  </si>
  <si>
    <t>Jonas Arnemann</t>
  </si>
  <si>
    <t>Espanha</t>
  </si>
  <si>
    <t>23081.001673/2018-67</t>
  </si>
  <si>
    <t>Instituto de Educação, Ciência e Tecnologia do RS - IFRS (Campus Bento Gonçalves)</t>
  </si>
  <si>
    <t>10.637.926/0002-02</t>
  </si>
  <si>
    <t xml:space="preserve">Depto. Zootecnia </t>
  </si>
  <si>
    <t>A UFSM e o IFRS - Campus Bento Gonçalves concederão, reciprocamente, estágios obrigatórios a alunos regularmente matriculados e que venham frequentando efetivamente seus cursos técnicos, tecnológicos e superior.</t>
  </si>
  <si>
    <t>23081.042895/2016-78</t>
  </si>
  <si>
    <t>Instituto de Ensino e Pesquisa Alberto Santos Dumont - ISD</t>
  </si>
  <si>
    <t>19.176.461/0002-29</t>
  </si>
  <si>
    <t>Concedessão de estágio obrigatório a alunos regularmente matriculados na UFSM e que venham frequentando efetivamente os seus cursos técnicos, tecnológicos e superior.</t>
  </si>
  <si>
    <t>23081.058094/2018-96</t>
  </si>
  <si>
    <t>Instituto de Meteorologia- INMET</t>
  </si>
  <si>
    <t>00.396.895/0010-16</t>
  </si>
  <si>
    <t xml:space="preserve">Departamento de Fitotecnia </t>
  </si>
  <si>
    <t>O presente ACORDO DE COOPERAÇÃO TÉCNICA - ACT tem por objeto a conjunção de esforços e o desenvolvimento conjunto de atividades visando à operação contínua e a manutenção de uma Estação Climatológica Principal – CP, e a operação contínua e manutenção de três Estações Meteorológicas Automática - AUT.</t>
  </si>
  <si>
    <t xml:space="preserve">Proª Agelica Durigon </t>
  </si>
  <si>
    <t>23081.036844/2020-93</t>
  </si>
  <si>
    <t>Instituto de Pesquisas e Estudos Florestais - IPEF</t>
  </si>
  <si>
    <t>54.396.700/0001-76</t>
  </si>
  <si>
    <t>23081.025452/2020-07</t>
  </si>
  <si>
    <t>Instituto de Planejamento de Santa Maria - IPLAN</t>
  </si>
  <si>
    <t>08.537.127/0001-05</t>
  </si>
  <si>
    <t>Departamento de Geociências</t>
  </si>
  <si>
    <t xml:space="preserve">Realização de projetos de Ensino, Pesquisa e Extensão, que visem o desenvolvimento do Município  </t>
  </si>
  <si>
    <t>Waterloo Pereira Filho</t>
  </si>
  <si>
    <t>23081.051466/2018-53</t>
  </si>
  <si>
    <t>Instituto do Meio Ambiente de Santa Catarina - IMA</t>
  </si>
  <si>
    <t>83.256.545/0001-90</t>
  </si>
  <si>
    <t>Campus - FW</t>
  </si>
  <si>
    <t>Curso de Engenharia Florestal - FW</t>
  </si>
  <si>
    <t>23081.004065/2020-29</t>
  </si>
  <si>
    <t>Instituto Euvaldo Lodi - ES</t>
  </si>
  <si>
    <t>28.164.937/0001-11</t>
  </si>
  <si>
    <t>Curso de Engenharia Mecânica CS</t>
  </si>
  <si>
    <t xml:space="preserve">Intermediação e promoção de integarção pelo IEL-ES, na qualidade de Agente de Integração, entre a Instituição de Ensino, as concedentes e os postulantes à vaga de estágio, visando a implementação de programa de estágio, tudo em acordo com a legislação em vigor e com pos termos desta avença. </t>
  </si>
  <si>
    <t>23081.081441/2021-80</t>
  </si>
  <si>
    <t>Instituto Federal de Educação Ciência e Tecnologia Farroupilha</t>
  </si>
  <si>
    <t>10.662.072/0001-58</t>
  </si>
  <si>
    <t>Direção Colégio Politécnico</t>
  </si>
  <si>
    <t>O presente Acordo tem como objeto a complementação de atividades produtiva e industrial entre a UFSM e o IFFar para propiciar a realização de projetos de Ensino, Pesquisa e Extensão resultantes do processamento de produtos de origem vegetal, produzidos no IFFar Campus Jaguari na Usina Piloto de Etanol do Colégio Politécnico da UFSM.</t>
  </si>
  <si>
    <t>23081.028988/2018-51</t>
  </si>
  <si>
    <t>Instituto Federal de Educação, Ciência e Tecnologia Catarinense - IFC</t>
  </si>
  <si>
    <t>10.635.424/0001-86</t>
  </si>
  <si>
    <t>Concessão recíproca de estágios obrigatórios, a alunos regularmente matriculados no IFC e na UFSM e que venham frequentando efetivamente seus cursos técnicos, tecnológicos e de graduação.</t>
  </si>
  <si>
    <t>23081.058228/2018-79</t>
  </si>
  <si>
    <t>Instituto Federal de Educação, Ciência e Tecnologia do Amazonas - Campus Manaus Zona Leste</t>
  </si>
  <si>
    <t>10.792.928/004-52</t>
  </si>
  <si>
    <t>A UFSM E a IFAM/CMZL concederão, reciprocamente, estágios obrigatórios a alunos regularmente matriculados e que venham frequentemente efetivamente seus cursos técnicos, tecnológico e superior.</t>
  </si>
  <si>
    <t>23081.003673/2019-82</t>
  </si>
  <si>
    <t>Instituto Federal de Educação, Ciência e Tecnologia do Rio Grande do Norte- IFRN</t>
  </si>
  <si>
    <t>10.877.412/0001-68</t>
  </si>
  <si>
    <t>CTISM</t>
  </si>
  <si>
    <t>Direção CTISM</t>
  </si>
  <si>
    <t>O presente acordo de cooperação técnica tem por objeto estabelecer as bases de uma cooperação técnica entre as partes, que permita, por meio do Campus Avançado Natal – Zona Leste/IFRN, a oferta do Curso de Especialização em Práticas Assertivas em Didática e Gestão da Educação Profissional integrada a Educação de Jovens e Adultos.</t>
  </si>
  <si>
    <t>Direção do CTISM</t>
  </si>
  <si>
    <t>23081.025245/2020-44</t>
  </si>
  <si>
    <t xml:space="preserve">Instituto Federal de Educação, Ciência e Tecnologia do Rio Grande do Sul - IFRS </t>
  </si>
  <si>
    <t>10.637.926/0005-70</t>
  </si>
  <si>
    <t>Departamento de Processamento de Energia Elétrica</t>
  </si>
  <si>
    <t xml:space="preserve">Constitui objeto do presente Acordo estabelecer e regulamentar um programa de cooperação e intercâmbio direcionadas à implementação de ações de colaboração técnico-científico, para execução de atividades de pesquisa aplicada, extensão, ensino, desenvolvimento tecnológico e inovação. 
</t>
  </si>
  <si>
    <t>Rodrigo da Silva Guerra</t>
  </si>
  <si>
    <t>23081.050408/2020-27</t>
  </si>
  <si>
    <t>INSTITUTO FEDERAL DE EDUCAÇÃO, CIÊNCIA E TECNOLOGIA FARROUPILHA - IFFAR (PROJETO GEOPARQUE)</t>
  </si>
  <si>
    <t>O presente Termo de Cooperação tem como objeto estabelecer compromisso que ora assumem os partícipes signatários para, em regime de colaboração mútua, desenvolver atividades de ensino, pesquisa, extensão e desenvolvimento institucional e inovação aliadas as ações do Projeto Geoparque.</t>
  </si>
  <si>
    <t>PRE/SUBDIVISÃO DE GEOPARQUE</t>
  </si>
  <si>
    <t>23081.023573/2020-14</t>
  </si>
  <si>
    <t>INSTITUTO FEDERAL DE EDUCAÇÃO, CIÊNCIA E TECNOLOGIA SUL-RIO-GRANDENSE (IFSUL)</t>
  </si>
  <si>
    <t>10.729.992/0001-46</t>
  </si>
  <si>
    <t>O presente Acordo tem como objeto a conjugação de esforços entre a UFSM o IFSul, para propiciar a realização de um curso de Extensão na modalidade FIC denominado curso de Especialista em Eficiência Energética em Edificações, o qual será ofertado no Câmpus Passo Fundo a partir do segundo semestre do ano letivo de 2020.</t>
  </si>
  <si>
    <t>ANSELMO RAFAEL CUKLA </t>
  </si>
  <si>
    <t>23081.030825/2018-39</t>
  </si>
  <si>
    <t xml:space="preserve">Instituto Federal de Santa Catarina </t>
  </si>
  <si>
    <t>11.402.887/0001-60</t>
  </si>
  <si>
    <t xml:space="preserve">Departamento de Ensino </t>
  </si>
  <si>
    <t>O presente Acordo de Cooperação Técnica tem por objetivo estabelecer Cooperação Mútua entre as instituições, no que diz respeito à colaboração que será prestada pelo servivor da UFSM, Elódio Sebem, matrícula SIAPE n° 2316031 ocupante do cargo de Professor de Ensino Básico, Técnico e Tecnológico lotado no departamento de Ensino do Colégio Politécnico, para prestação de colaboração técnica junta ao Grupo de Pesquisa Geotecnologias Aplicadas do IFSC, para o projeto o qual tem por objetivos a execução do projeto intitulado: Técnicas de Sensoriamento Remoto e SIG Aplicadas ao Planejamento Urbano e Regional.</t>
  </si>
  <si>
    <t>23081.045316/2018-19</t>
  </si>
  <si>
    <t xml:space="preserve">Instituto Federal Farroupilha </t>
  </si>
  <si>
    <t xml:space="preserve">Depto. de Zootecnia </t>
  </si>
  <si>
    <t xml:space="preserve">Protocolo de Inteções </t>
  </si>
  <si>
    <t xml:space="preserve">O presente Protocolo de Intenções tem por objeto regular a conjugação de esforços entre os partícipes para a consecução das atividades de ensino, pesquisa, extensão ou cooperação técnica, respeitadas as legislações específicas dos mesmos. </t>
  </si>
  <si>
    <t xml:space="preserve">Rafael Sanches Venturini </t>
  </si>
  <si>
    <t>O presente termo aditivo tem como objetivo incluir o Plano de Trabalho referente à expedição de segundas vias de diplomas para os alunos que concluíram algum dos Cursos Técnicos ou de Graduação oferecidos pelo Colégio Agrícola de Frederico Westphalen, como anexo ao Protocolo de Intenções.</t>
  </si>
  <si>
    <t>23081.031330/2018-27</t>
  </si>
  <si>
    <t>Instituto Florestal da Eslovênia/Eslovênia.</t>
  </si>
  <si>
    <t>Depto de Solos</t>
  </si>
  <si>
    <t>Acordo de Cooperaçõa Internacional</t>
  </si>
  <si>
    <t>Ambas Instituições firmatárias procurarão estimular e implementar programas de cooperação técnico-científica e cultural, em conformidade com a legislação vigente em seus respectivos países e com as normas de direito internacional.</t>
  </si>
  <si>
    <t>Zaida Inês Antonialli</t>
  </si>
  <si>
    <t>23081.026290/2020-16</t>
  </si>
  <si>
    <t>INSTITUTO MAUA DE TECNOLOGIA (IMT)</t>
  </si>
  <si>
    <t>60.749.736/0002-70</t>
  </si>
  <si>
    <t>Depto de Ciências da Comunicação</t>
  </si>
  <si>
    <t>Constitui objeto do presente CONVÊNIO a cooperação entre a UFSM e o IMT, este por intermédio de suas unidades Centro Universitário e Centro de Pesquisas, para promover e desenvolver a cooperação técnico-científica e educacional, visando à troca de experiências, conhecimentos, oferecimento de cursos e de consultorias e o desenvolvimento de projetos de pesquisa, doravante denominados "PROJETOS", de interesse mútuo das Partes, que serão delimitados e especificados em TERMOS ADITIVOS ao presente CONVÊNIO</t>
  </si>
  <si>
    <t>FABIANO MAGGIONI</t>
  </si>
  <si>
    <t>23081.058187/2019-00</t>
  </si>
  <si>
    <t xml:space="preserve">Instituto Nacional de Capacitação e Educação para o Trabalho Via de Acesso - Concessão de Estágios </t>
  </si>
  <si>
    <t>05.699.372/0001-71</t>
  </si>
  <si>
    <t>Estabelecimento e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ensino aprendizagem.</t>
  </si>
  <si>
    <t>23081.000869/2014-19</t>
  </si>
  <si>
    <t>Instituto Nacional de Educacion Física de Catalunia - Espanha - Acordo de Cooperação Técnico-Científico e Cultural</t>
  </si>
  <si>
    <t>A tranferência de conhecimentos e experiências e/ou qualquer outra atividade de interesse comum relacionado ao ensino, pesquisa, administração universitária e capacitação de recursos humanos, incluindo o intercâmbio de docentes, alunos e técnicos-administrativos.</t>
  </si>
  <si>
    <t>João Francisco Magno Ribas</t>
  </si>
  <si>
    <t>23081.020280/1996-31</t>
  </si>
  <si>
    <t>Instituto Nacional de Pesquisas Espaciais (INPE) - Primeiro Termo de Ajuste ao Convênio de Cooperação Técnico-Cietífica</t>
  </si>
  <si>
    <t xml:space="preserve">Laboratório de Ciências Espaciais </t>
  </si>
  <si>
    <t>O presente  termo de ajuste tem por objetivo implementar o  projeto de execução do Centro Regional Sul de Pesquisas Espaciais - CRSPE/INPE, incluindo o subprojeto da Estação.... (50 anos)</t>
  </si>
  <si>
    <t>Nelson Jorge Schuch</t>
  </si>
  <si>
    <t>Instituto Nacional de Pesquisas Espaciais (INPE) MTC -Instrumento Público de Concessão de Uso</t>
  </si>
  <si>
    <t>LACESMA</t>
  </si>
  <si>
    <t>Concessão de Uso</t>
  </si>
  <si>
    <t>A UFSM  concede ao INPE uma área de 80 metros por 150 metros num total de 1,2 hectares da área de  sua propriedade no campus da  Cidade Universitária ........ (50 anos)</t>
  </si>
  <si>
    <t>23081.024439/2021-11</t>
  </si>
  <si>
    <t>Instituto Nacional de Qualificação e Capacitação - INQC</t>
  </si>
  <si>
    <t>20.120.933/0001-20</t>
  </si>
  <si>
    <t>23081.003671/2019-93</t>
  </si>
  <si>
    <t>Instituto Nacional de Qualificação e Capacitação INQC</t>
  </si>
  <si>
    <t>23081.012914/2018-01</t>
  </si>
  <si>
    <t>Instituto Nacional de Tecnologia Agropecuária - INTA</t>
  </si>
  <si>
    <t>Departamento de Solos</t>
  </si>
  <si>
    <t>Danilo Rheinheimer dos Santos</t>
  </si>
  <si>
    <t>Argentina</t>
  </si>
  <si>
    <t>23081.030208/2018-33</t>
  </si>
  <si>
    <t xml:space="preserve">Instituto Phytus </t>
  </si>
  <si>
    <t>10.410.172/0001-97</t>
  </si>
  <si>
    <t>23081.047944/2017-40</t>
  </si>
  <si>
    <t>Instituto Politécnico de Setúbal, Portugal</t>
  </si>
  <si>
    <t>23081.017036/2017-21</t>
  </si>
  <si>
    <t>Instituto Politécnico de Tomar - Portugal</t>
  </si>
  <si>
    <t>Curso Programa PG em Historia</t>
  </si>
  <si>
    <t>1. Participar dos programas de Mestrado existentes na área de Patrimônio e do proposto Programa de Doutoramento em Patrimônio, Tecnologia e Território, desenvolvido pelo IPT, o Instituto Politécnico de Tomar, Portugal, em caráter remoto fortalecendo a internacionalização da UFSM; 2. Ministrar conferências nas áreas de domínio do Patrimônio, suas relações com o território, extroversão do conhecimento e educação patrimonial, patrimônio arqueológico brasileiro e temas afins, em caráter remoto; 3. Orientar e co-orientar teses de mestrado e doutoramento nas áreas supra; 4. Promover cursos/seminários tanto vinculados aos programas de pós-graduações envolvidos, como na realização de eventos conjuntos entre as instituições.</t>
  </si>
  <si>
    <t>André Luis Raamos Soares</t>
  </si>
  <si>
    <t>Portugal</t>
  </si>
  <si>
    <t>23081.001923/2014-35</t>
  </si>
  <si>
    <t xml:space="preserve">Instituto Politécnico do Porto, Município de Paços Ferreira, Associação Empresarial  de Paços de Ferreira, PFR Invest – Sociedade de Gestão Urbana, Prefeitura Municipal de Santa Maria, Câmara de Comércio e Indústria de Santa Maria, Agência de Desenvolvimento de Santa Maria, UFSM (Intituições Portuguesas e Brasileiras) – Protocolo de Colaboração </t>
  </si>
  <si>
    <t xml:space="preserve">Desenvolvimento sustentando de Paços Ferreira e de Santa Maria, bem como das regiões em que estes municípios estão inseridos, pela via de qualificação dos recursos humanos, do estimulo às atividades de pesquisa , desenvolvimento e inovação do incremento das relações comerciais e de mecanismos que garantam a transferência de tecnologia, com vista a uma melhoria das habitações técnicas, profissionais e escolares dos ativos de ambos os municípios, com direta repercussão dos níveis de competitividade dos territórios e das empresas. </t>
  </si>
  <si>
    <t>Ney Luis Pippi</t>
  </si>
  <si>
    <t>23081.016602/2018-69</t>
  </si>
  <si>
    <t>Instituto Promover - IPHAC</t>
  </si>
  <si>
    <t>11.595.331/0001-38</t>
  </si>
  <si>
    <t>Este convênio estabelece cooperação recíproca entre as partes, visando o desenvolvimento de atividades conjuntas, capazes de propiciar a plena operacionalização da Lei 11.788 de 25 de Setembro de 2008, bem como o contido na Lei 9.394/96, que estabelece diretrizes e bases da educação nacionale na sua regulamentação, relacionados ao estágio curricular não obrigatório de estudantes, entendido como ato educativo escolar supervisionado, que integra o processo de ensino-  aprendizagem, visando a preparação para o trabalho produtivo do educando.</t>
  </si>
  <si>
    <t>23081.040925/2021-79</t>
  </si>
  <si>
    <t>INSTITUTO SANTE - HOSPITAL SAGRADA FAMÍLIA ITAPIRANGA</t>
  </si>
  <si>
    <t>08.776.971/0007-25</t>
  </si>
  <si>
    <t>23081.057425/2019-51</t>
  </si>
  <si>
    <t>Intecsol Indústria de Tecnologia Solar</t>
  </si>
  <si>
    <t>88.233.515/0001-82</t>
  </si>
  <si>
    <t>Ciências Contábeis</t>
  </si>
  <si>
    <t>23081.020998/2019-20</t>
  </si>
  <si>
    <t>INTEGRAR-RS Associação de Integração Empresa Escola</t>
  </si>
  <si>
    <t>05.449.614/0001-79</t>
  </si>
  <si>
    <t xml:space="preserve">Curso de Engenharia Floresta </t>
  </si>
  <si>
    <t>23081.042624/2017-01</t>
  </si>
  <si>
    <t xml:space="preserve">Intituto Politécnico de Bragança </t>
  </si>
  <si>
    <t>23081.012594/2020-04</t>
  </si>
  <si>
    <t>IRENE KNAPIK SOCZEK (AGRO SOCZEK)</t>
  </si>
  <si>
    <t>828.777.859-04</t>
  </si>
  <si>
    <t>23081.051315/2018-03</t>
  </si>
  <si>
    <t xml:space="preserve">Itaimbe Japan Veiculos </t>
  </si>
  <si>
    <t>07.137.451/0001-14</t>
  </si>
  <si>
    <t>23081.010881/2019-38</t>
  </si>
  <si>
    <t xml:space="preserve">J A Teixeira Veterinária  LTDA - Puro Trato Nutrição Animal </t>
  </si>
  <si>
    <t>92.730.902/0004-44</t>
  </si>
  <si>
    <t>23081.041815/2017-48</t>
  </si>
  <si>
    <t>Jetimobi Ltda</t>
  </si>
  <si>
    <t>12.544.265/0001-30</t>
  </si>
  <si>
    <t>Curso Superior de Tecnologia em Sistemas para Internet</t>
  </si>
  <si>
    <t>23081.042572/2018-46</t>
  </si>
  <si>
    <t xml:space="preserve">Jobim Advogados Associados </t>
  </si>
  <si>
    <t>07.262.564/0001-41</t>
  </si>
  <si>
    <t>23081.025088/2020-77</t>
  </si>
  <si>
    <t>JTI Processadora de tabaco do Brasil LTDA</t>
  </si>
  <si>
    <t>03.334.170/0001-09</t>
  </si>
  <si>
    <t>23081.008447/2020-21</t>
  </si>
  <si>
    <t>Justiça Federal de 1º Grau no Rio Grande do Sul</t>
  </si>
  <si>
    <t>05.442.380/0001-38</t>
  </si>
  <si>
    <t>Propiciar a complementação de ensino da aprendizagem aos estudantes regularmente matriculados nos cursos de nível médio e graduação da INSTITUIÇÃO DE ENSINO, por meio de estágio obrigatório ou não obrigatório, junto à JUSTIÇA FEDERAL constituindo-se em instrumento de integração, em termos de treinamento prático, aperfeiçoamento técnico-cultural, científico e de relacionamento humano.</t>
  </si>
  <si>
    <t>23081.040515/2017-41</t>
  </si>
  <si>
    <t xml:space="preserve">Keepfit Academias </t>
  </si>
  <si>
    <t>22.455.739/0001-20</t>
  </si>
  <si>
    <t xml:space="preserve">Concessão de estágio obrigatório a alunos regularmente matriculados na UFSM e que venham frequentando efetivamente  os seus cursos técnicos, tecnológicos e de graduação. </t>
  </si>
  <si>
    <t>23081.046697/2019-26</t>
  </si>
  <si>
    <t>L`Institut Polytechnique de Bordeaux - França</t>
  </si>
  <si>
    <t>Ambas as instituições firmatárias procurarão estimular e implementar programas de cooperação técnico-científica e cultural, em conformidade com a legislação vigente em seus respectivos países e com as Normas de Direito Internacional. A cooperação incluirá a transferência de conhecimentos e experiências e/ou qualquer outra atividade de interesse comum relacionada a ensino, pesquisa, administração universitária e capacitação de recursos humanos, incluindo intercâmbio de docentes, alunos e técnicos administrativos.</t>
  </si>
  <si>
    <t>João Baptista dos Santos Martins</t>
  </si>
  <si>
    <t>23081.029388/2018-19</t>
  </si>
  <si>
    <t>La Salle Laticínios</t>
  </si>
  <si>
    <t>07.082.549/0001-11</t>
  </si>
  <si>
    <t>23081.005970/2018-81</t>
  </si>
  <si>
    <t>Laboratório Nacional Agropecuário de Minas Gerais  (LANAGRO-MG)</t>
  </si>
  <si>
    <t>00.396.895/0062-47</t>
  </si>
  <si>
    <t>23081.027167/2019-89</t>
  </si>
  <si>
    <t>Lageado Produtos Agropecuários  EIRELI</t>
  </si>
  <si>
    <t>05.139.244/0001-73</t>
  </si>
  <si>
    <t>23081.021589/2018-60</t>
  </si>
  <si>
    <t xml:space="preserve">Lar das Vovozinhas </t>
  </si>
  <si>
    <t>95.623.617/0001-70</t>
  </si>
  <si>
    <t>Colégio Politécnico/CCS</t>
  </si>
  <si>
    <t>Curso técnico em cuidado de idosos/Curso de Terapia Ocupacional</t>
  </si>
  <si>
    <t>23081.039038/2016-91</t>
  </si>
  <si>
    <t xml:space="preserve">Curso de Enfermagem e Obstetricía </t>
  </si>
  <si>
    <t>Este convênio tem por objetivo respaldar o desenvolvimento de ações de assistência, ensino, pesquia e extensão no lar das vovozinhas, visando a realização de aulas práticas para os aluinos do curso de graduação em enfermagem da UFSM, utilizando como recursos humanos professores, técnicos administrativos e acadêmicos da UFSM.</t>
  </si>
  <si>
    <t>23081.001200/2019-41</t>
  </si>
  <si>
    <t>Laticinios Bela Vista Ltda</t>
  </si>
  <si>
    <t>02.089.969/0001-06</t>
  </si>
  <si>
    <t xml:space="preserve">Privado Naciona </t>
  </si>
  <si>
    <t>23081.009432/2022-42</t>
  </si>
  <si>
    <t>LATICÍNIOS BOAVISTENSE LTDA</t>
  </si>
  <si>
    <t>06.096.958.0001-04</t>
  </si>
  <si>
    <t>23081.035484/2018-98</t>
  </si>
  <si>
    <t xml:space="preserve">Laticinios Flor de Leite </t>
  </si>
  <si>
    <t>33.164.914/0001-47</t>
  </si>
  <si>
    <t>23081.034894/2018-11</t>
  </si>
  <si>
    <t xml:space="preserve">Laticinios Stefanello </t>
  </si>
  <si>
    <t>05.418.346/0001-28</t>
  </si>
  <si>
    <t>23081.000438/2022-54</t>
  </si>
  <si>
    <t>LATIMIA PRODUTOS VETERINÁRIOS LTDA</t>
  </si>
  <si>
    <t>02.730.192/0001-17</t>
  </si>
  <si>
    <t>23081.024147/2018-75</t>
  </si>
  <si>
    <t>Laura Weber - Clínica de Fisio, RPG E Pilates</t>
  </si>
  <si>
    <t>002.086.900-26</t>
  </si>
  <si>
    <t xml:space="preserve">Ciurso de Fisioterapia </t>
  </si>
  <si>
    <t>23081.024146/2018-21</t>
  </si>
  <si>
    <t xml:space="preserve">Lets Move Academia </t>
  </si>
  <si>
    <t>14.067.323/0001-07</t>
  </si>
  <si>
    <t>L'Institut Polytechnique de Bourdeaux (França)</t>
  </si>
  <si>
    <t xml:space="preserve">Depto de Eletrônica e Computação </t>
  </si>
  <si>
    <t>João Baptista dos S. Martins</t>
  </si>
  <si>
    <t>23081.052397/2019-86</t>
  </si>
  <si>
    <t>Lisi Luz Studio de Yoga</t>
  </si>
  <si>
    <t>19.442.757/0001-63</t>
  </si>
  <si>
    <t>23081.022180/2020-85</t>
  </si>
  <si>
    <t>M. POLONI COMÉRCIO ELÉTRICOS DE MATERIAIS LTDA (SUSTENTAGIL)</t>
  </si>
  <si>
    <t>28.274.410/0001-40</t>
  </si>
  <si>
    <t>23081.052458/2018-24</t>
  </si>
  <si>
    <t xml:space="preserve">Maboni Comunicação </t>
  </si>
  <si>
    <t>03.894.181/0001-35</t>
  </si>
  <si>
    <t>23081.064824/2019-79</t>
  </si>
  <si>
    <t>Machado Hax Comércio de Produtos Rurais LTDA (Planfer)</t>
  </si>
  <si>
    <t>95.021.036/0001-68</t>
  </si>
  <si>
    <t>23081.015448/2018-16</t>
  </si>
  <si>
    <t>Marafiga e Muller Ltda</t>
  </si>
  <si>
    <t>07.050.351/0001-56</t>
  </si>
  <si>
    <t>CCSG</t>
  </si>
  <si>
    <t>23081.061029/2018-48</t>
  </si>
  <si>
    <t>Marape Agropecuária S/C LTDA.</t>
  </si>
  <si>
    <t>89.971.568/0001-63</t>
  </si>
  <si>
    <t>23081.025288/2021-19</t>
  </si>
  <si>
    <t>Mariana Herzog Arquitetura LTDA</t>
  </si>
  <si>
    <t>34.267.822/0001-55</t>
  </si>
  <si>
    <t>23081.027281/2020-42</t>
  </si>
  <si>
    <t>Mariane Cezarotto de Moraes Giacomin - Semeagro Soluções Agrícolas</t>
  </si>
  <si>
    <t>29.813.774/0001-13</t>
  </si>
  <si>
    <t>24/112020</t>
  </si>
  <si>
    <t>23081.041914/2017-20</t>
  </si>
  <si>
    <t xml:space="preserve">Markus e Haas Advogados </t>
  </si>
  <si>
    <t>07.662.033/0001-46</t>
  </si>
  <si>
    <t>23081.062517/2019-53</t>
  </si>
  <si>
    <t>Martin &amp; Peres Ltda</t>
  </si>
  <si>
    <t>23.720.194/0001-03</t>
  </si>
  <si>
    <t>23081.003872/2021-13</t>
  </si>
  <si>
    <t>MARZARI ALIMENTOS LTDA</t>
  </si>
  <si>
    <t>95.600.235/0001-20</t>
  </si>
  <si>
    <t>23081.001028/2019-25</t>
  </si>
  <si>
    <t xml:space="preserve">Mccann Erickson Publicidade </t>
  </si>
  <si>
    <t>61.416.384/0001-12</t>
  </si>
  <si>
    <t>23081.051332/2017-51</t>
  </si>
  <si>
    <t>Melgarejo Sistemas Digitais</t>
  </si>
  <si>
    <t>01.695.855/0001-47</t>
  </si>
  <si>
    <t xml:space="preserve">Curso de Engenharia Aeroespacial </t>
  </si>
  <si>
    <t xml:space="preserve">Cooperação Técnica </t>
  </si>
  <si>
    <t xml:space="preserve"> O presente Acordo tem como objeto a conjugação de esforços entre a UFSM e ERRES Aeronáutica para propiciar a interação do desenvolvimento das disciplinas de Trabalho de Conclusão de Curso (TCC) e Concepção, Projeto, Implementação e Operação (CPIO) do Curso de Engenharia Aeroespacial.
O TCC é uma atividade de aprendizado extraclasse que os alunos do Curso de Engenharia Aeroespacial realizam, na forma de disciplinas obrigatórias, no oitavo e nonos semestres do curso.
O CPIO é uma atividade de aprendizado extraclasse que os alunos do curso de Engenharia Aeroespacial realizam, na forma de disciplinas obrigatórias, no segundo, quarto, sexto e oitavo semestres do curso.
As disciplinas de TCC e CPIO são previstas no Projeto Pedagógico do Curso (PCC) de Engenharia Aeroespacial, as quais devem contribuir para ampla formação do discente, a partir da realização de atividades de prática profissional ao longo de sua formação universitária.
</t>
  </si>
  <si>
    <t>23081.051334/2017-41</t>
  </si>
  <si>
    <t>Melgarejo Sistemas Digitais Ltda Me</t>
  </si>
  <si>
    <t>23081.024377/2021-30</t>
  </si>
  <si>
    <t>Melissa Haigert Couto - RAP Treinamentos</t>
  </si>
  <si>
    <t>31.126.610/0001-60</t>
  </si>
  <si>
    <t>23081.035516/2019-36</t>
  </si>
  <si>
    <t>Mercoagro Comércio de Defensivos Agrícolas Ltda.</t>
  </si>
  <si>
    <t>03.842.181/0003-53</t>
  </si>
  <si>
    <t>23081.041593/2017-63</t>
  </si>
  <si>
    <t>Mercopampa Transportes Ltda</t>
  </si>
  <si>
    <t>72.271.695/0001-57</t>
  </si>
  <si>
    <t>23081.030192/2018-69</t>
  </si>
  <si>
    <t xml:space="preserve">Mereo Serviço de Fidelização Ltda </t>
  </si>
  <si>
    <t>21.966.265/0001-19</t>
  </si>
  <si>
    <t>23081.028615/2021-86</t>
  </si>
  <si>
    <t>METALÚRGICA COFELMA LTDA</t>
  </si>
  <si>
    <t>87.030.904/0001-48</t>
  </si>
  <si>
    <t>23081.022246/2020-37</t>
  </si>
  <si>
    <t>METTA Integradora Empresa Escola Sociedade Simples (METTA CAPITAL HUMANO)</t>
  </si>
  <si>
    <t>04.997.806/0001-57</t>
  </si>
  <si>
    <t>AGENTE DE INTEGRAÇÃO</t>
  </si>
  <si>
    <t>23081.049855/2018-19</t>
  </si>
  <si>
    <t>Migrate Company Sistemas de Informação Ltda</t>
  </si>
  <si>
    <t>06.354.976/0001-49</t>
  </si>
  <si>
    <t xml:space="preserve">Curso de Sistemas de Informação </t>
  </si>
  <si>
    <t>23081.015415/90-23</t>
  </si>
  <si>
    <t xml:space="preserve">Ministerio da  Aéronautica  através  da  Base  Aérea de Santa  Maria - Convênio  de  Intercâmbio Científico-Cultural </t>
  </si>
  <si>
    <t>00.394.429/0016-97</t>
  </si>
  <si>
    <t>Departamento de Engenharia  Rural</t>
  </si>
  <si>
    <t>Conjugar esforços dos convenientes no sentido de  propriciar intercâmbio científico e de informação técnicas e  desenvolver projetos estudos e  serviços técnicos ........</t>
  </si>
  <si>
    <t xml:space="preserve"> Agustino Aguine</t>
  </si>
  <si>
    <t>23081.049673/2018-48</t>
  </si>
  <si>
    <t>Ministério Público do Estado do Rio Grande do Sul</t>
  </si>
  <si>
    <t>93.802.833/0001-57</t>
  </si>
  <si>
    <t>23081.056883/2019-73</t>
  </si>
  <si>
    <t>Ministério Público do RS por meio da Fundação de Atendimento Socioeducativo do Rio Grande do Sul (FASE)</t>
  </si>
  <si>
    <t>93.802.833/0001-57 92.956.077/0001-58</t>
  </si>
  <si>
    <r>
      <t xml:space="preserve">O presente Termo de Convênio tem por objetivo a articulação, a interação e a conjugação de esforços entre as partes firmatárias, visando desenvolver ações de cooperação voltadas para as unidades do sistema </t>
    </r>
    <r>
      <rPr>
        <b/>
        <sz val="12"/>
        <rFont val="Calibri"/>
        <family val="2"/>
      </rPr>
      <t>FASE</t>
    </r>
    <r>
      <rPr>
        <sz val="12"/>
        <rFont val="Calibri"/>
        <family val="2"/>
      </rPr>
      <t xml:space="preserve"> de Santa Maria (CASE e CASemi), a fim de</t>
    </r>
    <r>
      <rPr>
        <b/>
        <sz val="12"/>
        <rFont val="Calibri"/>
        <family val="2"/>
      </rPr>
      <t xml:space="preserve"> </t>
    </r>
    <r>
      <rPr>
        <sz val="12"/>
        <rFont val="Calibri"/>
        <family val="2"/>
      </rPr>
      <t xml:space="preserve">tratar de questões relativas à socioeducação, envolvendo profissionais das unidades da </t>
    </r>
    <r>
      <rPr>
        <b/>
        <sz val="12"/>
        <rFont val="Calibri"/>
        <family val="2"/>
      </rPr>
      <t>FASE</t>
    </r>
    <r>
      <rPr>
        <sz val="12"/>
        <rFont val="Calibri"/>
        <family val="2"/>
      </rPr>
      <t xml:space="preserve">, adolescentes em cumprimento de medida socioeducativa e seus familiares, conforme </t>
    </r>
    <r>
      <rPr>
        <b/>
        <sz val="12"/>
        <rFont val="Calibri"/>
        <family val="2"/>
      </rPr>
      <t>Plano de Trabalho</t>
    </r>
    <r>
      <rPr>
        <sz val="12"/>
        <rFont val="Calibri"/>
        <family val="2"/>
      </rPr>
      <t xml:space="preserve"> a ser elaborado conjuntamente pelas instituições parcerias.</t>
    </r>
  </si>
  <si>
    <t>23081.003840/2021-18</t>
  </si>
  <si>
    <t>MINISTÉRIO PÚBLICO FEDERAL - MPF POR INTERMÉDIO DA PROCURADORIA DA REPÚBLICA NO RIO GRANDE DO SUL - PR/RS</t>
  </si>
  <si>
    <t>26.989.715/0028-22</t>
  </si>
  <si>
    <t>Este convênio tem por objetivo estabelecer vínculo entre o MPF e a UFSM, credenciada pelo Ministério da Educação, visando proporcionar aos alunos, regularmente matriculados, a oportunidade de serem incluídos no Programa de Estágio do Ministério Público Federal, preparando-os para a empregabilidade, para a vida cidadã e para o trabalho, por meio do exercício de atividades correlatas à sua pretendida formação profissional, em complementação ao conhecimento teórico adquirido na instituição de ensino.</t>
  </si>
  <si>
    <t>23081.036972/2017-31</t>
  </si>
  <si>
    <t xml:space="preserve">Motriz Academia </t>
  </si>
  <si>
    <t>27.381.636/0001-87</t>
  </si>
  <si>
    <t>23081.047142/2017-30</t>
  </si>
  <si>
    <t>Multi Rural Comércio e Representações Ltda</t>
  </si>
  <si>
    <t>04.214.925/0001-96</t>
  </si>
  <si>
    <t>23081.053868/2019-73</t>
  </si>
  <si>
    <t>Município de Agudo</t>
  </si>
  <si>
    <t>87.531.976/0001-79</t>
  </si>
  <si>
    <t>Internato Regional</t>
  </si>
  <si>
    <r>
      <t>Este convênio visa à realização de estágio Curricular/</t>
    </r>
    <r>
      <rPr>
        <b/>
        <sz val="10"/>
        <rFont val="Arial"/>
        <family val="2"/>
      </rPr>
      <t>Internato Regional</t>
    </r>
    <r>
      <rPr>
        <sz val="10"/>
        <rFont val="Arial"/>
        <family val="2"/>
      </rPr>
      <t xml:space="preserve"> dos alunos regularmente matriculados na </t>
    </r>
    <r>
      <rPr>
        <b/>
        <sz val="10"/>
        <rFont val="Arial"/>
        <family val="2"/>
      </rPr>
      <t xml:space="preserve">UFSM </t>
    </r>
    <r>
      <rPr>
        <sz val="10"/>
        <rFont val="Arial"/>
        <family val="2"/>
      </rPr>
      <t xml:space="preserve">e que venham frequentando o Curso de Graduação em Medicina e tem por objetivo a utilização da rede de serviços de saúde do </t>
    </r>
    <r>
      <rPr>
        <b/>
        <sz val="10"/>
        <rFont val="Arial"/>
        <family val="2"/>
      </rPr>
      <t>MUNICÍPIO</t>
    </r>
    <r>
      <rPr>
        <sz val="10"/>
        <rFont val="Arial"/>
        <family val="2"/>
      </rPr>
      <t>, vinculado ao Sistema Único de Saúde (SUS).</t>
    </r>
  </si>
  <si>
    <t>23081.055864/2019-20</t>
  </si>
  <si>
    <t>Município de Alegrete</t>
  </si>
  <si>
    <t>87.896.874/0001--57</t>
  </si>
  <si>
    <t>23081.057507/2019-04</t>
  </si>
  <si>
    <t>Município de Ametista do Sul</t>
  </si>
  <si>
    <t>92.411.156/0001-83</t>
  </si>
  <si>
    <t>Campus PM</t>
  </si>
  <si>
    <t xml:space="preserve">Nutrição </t>
  </si>
  <si>
    <t>23081.051556/2019-25</t>
  </si>
  <si>
    <t>Município de Arroio do Tigre</t>
  </si>
  <si>
    <t>87.590.998/0001-00</t>
  </si>
  <si>
    <t>23081.039406/2021-68</t>
  </si>
  <si>
    <t>Município de Biguaçu/ SC</t>
  </si>
  <si>
    <t>82.892308/0001-53</t>
  </si>
  <si>
    <t>23081.097240/2021-02</t>
  </si>
  <si>
    <t>MUNICÍPIO DE BOM PROGRESSO - RS</t>
  </si>
  <si>
    <t>94.726.353/0001-17</t>
  </si>
  <si>
    <t>Curso de Pedagogia EAD</t>
  </si>
  <si>
    <t>O Município concederá estágio obrigatório e não obrigatórios a alunos regularmente matriculados na UFSM e que venham frequentando efetivamente os seus cursos técnicos, tecnológicos e superior.</t>
  </si>
  <si>
    <t>23081.021331/2019-44</t>
  </si>
  <si>
    <t xml:space="preserve">Município de Caçapava do Sul </t>
  </si>
  <si>
    <t>88.142.302/0001-45</t>
  </si>
  <si>
    <t xml:space="preserve">Curso de Serviço Social </t>
  </si>
  <si>
    <t>23081.020804/2020-20</t>
  </si>
  <si>
    <t>Município de Cachoeira do Sul</t>
  </si>
  <si>
    <t>87.530.978/0001-43</t>
  </si>
  <si>
    <t xml:space="preserve">Direção do Campus de Cachoeira do Sul </t>
  </si>
  <si>
    <r>
      <t xml:space="preserve">O presente Acordo tem como objeto a conjugação de esforços entre a </t>
    </r>
    <r>
      <rPr>
        <b/>
        <sz val="12"/>
        <rFont val="Arial"/>
        <family val="2"/>
      </rPr>
      <t>UFSM</t>
    </r>
    <r>
      <rPr>
        <sz val="12"/>
        <rFont val="Arial"/>
        <family val="2"/>
      </rPr>
      <t xml:space="preserve"> e o </t>
    </r>
    <r>
      <rPr>
        <b/>
        <sz val="12"/>
        <rFont val="Arial"/>
        <family val="2"/>
      </rPr>
      <t>Município</t>
    </r>
    <r>
      <rPr>
        <sz val="12"/>
        <rFont val="Arial"/>
        <family val="2"/>
      </rPr>
      <t xml:space="preserve"> para implantação e consolidação do campus da Instituição na cidade de Cachoeira do Sul. As ações serão pactuadas mediante planos de trabalhos específicos a serem pactuados de acordo com a necessidade de realização das ações.</t>
    </r>
  </si>
  <si>
    <t>Direção Campus Cachoeira do Sul</t>
  </si>
  <si>
    <t>23081.053300/2021-77</t>
  </si>
  <si>
    <t>MUNICÍPIO DE CACHOEIRA DO SUL</t>
  </si>
  <si>
    <t>Orquestra</t>
  </si>
  <si>
    <t>O presente Acordo tem como objeto a conjugação de esforços entre a UFSM e Município de Cachoeira do Sul para propiciar um programa de extensão universitária, através de oficinas de música, em escolas municipais de Cachoeira do Sul.</t>
  </si>
  <si>
    <t>Oruqestra</t>
  </si>
  <si>
    <t>23081.048423/2017-18</t>
  </si>
  <si>
    <t xml:space="preserve">Municipio de Cachoeira do Sul </t>
  </si>
  <si>
    <t>PRA</t>
  </si>
  <si>
    <t>O presente acordo tem como objeto a conjugação de esforços entre a UFSM e o Município de Cachoeira do Sul para propiciar o uso das salas de aula UAB - Cachoeira do Sul, localizado na Rua Júlio de Castilhos, 342, 2° andar.</t>
  </si>
  <si>
    <t>Sergio Ghinatti</t>
  </si>
  <si>
    <t>23081.019.080/2018-57</t>
  </si>
  <si>
    <t xml:space="preserve">Município de Cachoeira do Sul </t>
  </si>
  <si>
    <t xml:space="preserve">CAL </t>
  </si>
  <si>
    <t xml:space="preserve">Depto. de Musica </t>
  </si>
  <si>
    <t xml:space="preserve">O presente Acordo tem como objeto a conjugação de esforços entre a UFSM e o Município para propiciar um programa de extensão universidade, através de oficinas de música, em escolas munucipais de Cachoeira do Sul </t>
  </si>
  <si>
    <t xml:space="preserve">Público Múnicipal </t>
  </si>
  <si>
    <t>23081.029319/2018-05</t>
  </si>
  <si>
    <t xml:space="preserve">Público Municípal </t>
  </si>
  <si>
    <t>23081.046677/2019-55</t>
  </si>
  <si>
    <t>23081.058573/2019-93</t>
  </si>
  <si>
    <t>Município de Cambará do Sul</t>
  </si>
  <si>
    <t>88.756.929/0001-96</t>
  </si>
  <si>
    <t>23081.024283/2021-61</t>
  </si>
  <si>
    <t>Município de Campina das Missões</t>
  </si>
  <si>
    <t>87.612.859/0001- 30</t>
  </si>
  <si>
    <t>23081.051557/2019-70</t>
  </si>
  <si>
    <t>Município de Campos Borges</t>
  </si>
  <si>
    <t>92.406.164/0001-31</t>
  </si>
  <si>
    <t>23081.024823/2021-14</t>
  </si>
  <si>
    <t>Município de Cerro Grande</t>
  </si>
  <si>
    <t>92.005.545/0001-09</t>
  </si>
  <si>
    <t>23081.101096/2021-16</t>
  </si>
  <si>
    <t>MUNICÍPIO DE CHIAPETTA RS</t>
  </si>
  <si>
    <t>87.613.055/0001-55</t>
  </si>
  <si>
    <t>23081.051561/2019-38</t>
  </si>
  <si>
    <t>Município de Coqueiro Baixo</t>
  </si>
  <si>
    <t>04.217.860/0001-32</t>
  </si>
  <si>
    <t>23081.006885/2022-17</t>
  </si>
  <si>
    <t>Município de Crissiumal/RS</t>
  </si>
  <si>
    <t>87.613.147/0001-35</t>
  </si>
  <si>
    <t>O Município concederá estágio obrigatório a alunos regularmente matriculados na UFSM e que venham frequentando efetivamente os seus cursos técnicos, tecnológicos e superior.</t>
  </si>
  <si>
    <t>23081.051469/2017-14</t>
  </si>
  <si>
    <t>Município de Doutor Maurício Cardoso</t>
  </si>
  <si>
    <t>92.465.210/0001-73</t>
  </si>
  <si>
    <t>CESNORS</t>
  </si>
  <si>
    <t>Curso de Nutrição - CESNORS</t>
  </si>
  <si>
    <t>23081.059264/2019-31</t>
  </si>
  <si>
    <t>Município de Encantado</t>
  </si>
  <si>
    <t>88.349.238/0001-78</t>
  </si>
  <si>
    <t>Pedagogia EAD</t>
  </si>
  <si>
    <t>23081.027749/2021-80</t>
  </si>
  <si>
    <t>Município de Erechim</t>
  </si>
  <si>
    <t>87.613.477/0001-20</t>
  </si>
  <si>
    <t>23081.018777/2021-14</t>
  </si>
  <si>
    <t>MUNICÍPIO DE ERNESTINA</t>
  </si>
  <si>
    <t>92.406.180/0001-24</t>
  </si>
  <si>
    <t>23081.046497/2021-98</t>
  </si>
  <si>
    <t>Município de Erval Seco</t>
  </si>
  <si>
    <t>87.613.212/0001-22</t>
  </si>
  <si>
    <t>23081.021.333/2019-33</t>
  </si>
  <si>
    <t xml:space="preserve">Município de Faxinal do Soturno </t>
  </si>
  <si>
    <t>884.883.41/0001-07</t>
  </si>
  <si>
    <t xml:space="preserve">CCSH </t>
  </si>
  <si>
    <t>23081.051106/2021-57</t>
  </si>
  <si>
    <t>MUNICÍPIO DE FREDERICO WESTPHALEN</t>
  </si>
  <si>
    <t>87.612.917/0001-25</t>
  </si>
  <si>
    <t>23081.030622/2021-48</t>
  </si>
  <si>
    <t>Município de Giruá</t>
  </si>
  <si>
    <t>87.613.048/0001-53</t>
  </si>
  <si>
    <t>23081.036189/2019-30</t>
  </si>
  <si>
    <t>Município de Gramado</t>
  </si>
  <si>
    <t>88.847.082/0001-55</t>
  </si>
  <si>
    <t>23081.013001/2021-08</t>
  </si>
  <si>
    <t>Município de Guarani das Missões</t>
  </si>
  <si>
    <t>87.613.030/0001-51</t>
  </si>
  <si>
    <t>23081.087927/2021-21</t>
  </si>
  <si>
    <t>MUNICÍPIO DE HUMAITÁ</t>
  </si>
  <si>
    <t>87.613.139/0001-99</t>
  </si>
  <si>
    <t>Curso de Educação Física</t>
  </si>
  <si>
    <t>23081.006048/2021-15</t>
  </si>
  <si>
    <t>Município de IBIRAPUITÃ/RS</t>
  </si>
  <si>
    <t>92.406.263/0001-13</t>
  </si>
  <si>
    <t>23081.099829/2021-37</t>
  </si>
  <si>
    <t>MUNICÍPIO DE INDEPENDÊNCIA - RS</t>
  </si>
  <si>
    <t>87.612.826/0001-90</t>
  </si>
  <si>
    <t>23081.021378/2019-16</t>
  </si>
  <si>
    <t xml:space="preserve">Município de Itaara </t>
  </si>
  <si>
    <t>01.605.306/0001-34</t>
  </si>
  <si>
    <t>CCSH/Campus Palmeira das Missões</t>
  </si>
  <si>
    <t xml:space="preserve">Curso de Administração/ Curso de Nutrição </t>
  </si>
  <si>
    <t>23081.024756/2021-20</t>
  </si>
  <si>
    <t>Município de Itapiranga</t>
  </si>
  <si>
    <t>82.821.208/0001-36</t>
  </si>
  <si>
    <t>23081.060414/2020-92</t>
  </si>
  <si>
    <t>Município de Ivoti</t>
  </si>
  <si>
    <t>88.254.909/0001-17</t>
  </si>
  <si>
    <t>23081.050861/2019-08</t>
  </si>
  <si>
    <t>Município de Jacuizinho</t>
  </si>
  <si>
    <t>04.217.901/0001-90</t>
  </si>
  <si>
    <t>23081.047789/2019-23</t>
  </si>
  <si>
    <t>Município de Júlio de Castilhos</t>
  </si>
  <si>
    <t>Regular a conjugação de esforços entre os partícipes para consecução das atividades de ensino, pesquisa, extensão ou cooperação técnica, respeitadas as legislações específicas dos mesmos.</t>
  </si>
  <si>
    <t>23081.027165/2019-90</t>
  </si>
  <si>
    <t xml:space="preserve">Município de Lajeado </t>
  </si>
  <si>
    <t xml:space="preserve">87.297.982/0001-03 </t>
  </si>
  <si>
    <t>Curso de Letras Português e Literatura à Distância</t>
  </si>
  <si>
    <t>23081.000709/2014-61</t>
  </si>
  <si>
    <t>Município de Mata - Reserva Paleontológica</t>
  </si>
  <si>
    <t>A implantação de uma reseva de material Paleontológico, no Município de Mata - RS</t>
  </si>
  <si>
    <t>23081.015621/2019-59</t>
  </si>
  <si>
    <t xml:space="preserve">Municipio de Não- Me- Toque, Sindicato Rural de Não- Me- Toque, Farsul e Contrijal </t>
  </si>
  <si>
    <t>87.613.519/0001-23</t>
  </si>
  <si>
    <t>PRÉ</t>
  </si>
  <si>
    <t xml:space="preserve">Pró- Reitoria de Extesão </t>
  </si>
  <si>
    <t xml:space="preserve">Tem por objeto  estabelecer parceiria visando à implementação de ações conjuntas que assegurem a realização do APSUL AMÉRICA- CONGRESSO SUL AMERICANO DE AGRICULTURA DE PRECISÃO, na Cidade de Não-Me-Toque, de interesse mútuo dos partícipes. </t>
  </si>
  <si>
    <t xml:space="preserve">Profº Valmir Aita </t>
  </si>
  <si>
    <t>23081.008470/2018-00</t>
  </si>
  <si>
    <t>Município de Não-Me-Toque</t>
  </si>
  <si>
    <t>23081.021293/2018-49</t>
  </si>
  <si>
    <t>concessão de estágio obrigatório e/ou não obrigatório a alunos regularmente matriculados na UFSM e que venham frequentando efetivamente seus cursos técnicos, tecnológicos e de graduação.</t>
  </si>
  <si>
    <t> 23081.096912/2021-54</t>
  </si>
  <si>
    <t>Município de Nova Candelária</t>
  </si>
  <si>
    <t>01.602.258/0001-20</t>
  </si>
  <si>
    <t>23081.020865/2020-97</t>
  </si>
  <si>
    <t>Município de Nova Palma</t>
  </si>
  <si>
    <t>88.488.358/0001-56</t>
  </si>
  <si>
    <r>
      <t xml:space="preserve">O presente Acordo tem como objeto a conjugação de esforços entre a </t>
    </r>
    <r>
      <rPr>
        <b/>
        <sz val="10"/>
        <rFont val="Arial"/>
        <family val="2"/>
      </rPr>
      <t xml:space="preserve">UFSM e </t>
    </r>
    <r>
      <rPr>
        <sz val="10"/>
        <rFont val="Arial"/>
        <family val="2"/>
      </rPr>
      <t>o</t>
    </r>
    <r>
      <rPr>
        <b/>
        <sz val="10"/>
        <rFont val="Arial"/>
        <family val="2"/>
      </rPr>
      <t xml:space="preserve"> Município</t>
    </r>
    <r>
      <rPr>
        <sz val="10"/>
        <rFont val="Arial"/>
        <family val="2"/>
      </rPr>
      <t xml:space="preserve"> para propiciar a realização de projetos de Ensino, Pesquisa e Extensão, que visem o desenvolvimento do Município de Nova Palma</t>
    </r>
  </si>
  <si>
    <t>Lucas Veiga Avila</t>
  </si>
  <si>
    <t>23081.035124/2019-77</t>
  </si>
  <si>
    <t>Município de Novo Barreiro</t>
  </si>
  <si>
    <t>92.410.521/0001-35</t>
  </si>
  <si>
    <t>Departamento de Administração</t>
  </si>
  <si>
    <t>O presente acordo tem como objeto a conjugação de esforços entre a UFSM e o Município de Novo Barreiro para propiciar a realização de projetos de Ensino, Pesquisa e Extensão, que visem o desenvolvimento do município.</t>
  </si>
  <si>
    <t>23081.043769/2020-17</t>
  </si>
  <si>
    <t>Curso de Serviço Social</t>
  </si>
  <si>
    <t>23081.003626/2018-58</t>
  </si>
  <si>
    <t xml:space="preserve">Município de Palmeira das Missões </t>
  </si>
  <si>
    <t>88.541.354/0001-94</t>
  </si>
  <si>
    <t>CESNORS / CT</t>
  </si>
  <si>
    <t xml:space="preserve">Curso de Enfermagem - PM/ Engenharia Civil/ engenharinha mecânica / engenharia elétrica/ Arquitetura e urbanismo  </t>
  </si>
  <si>
    <t>Concessão de estágio obrigatório a alunos regularmente matriculados na UFSM  e que venham frequentando efetivamente os seus cursos técnicos, tecnológicos e de graduação</t>
  </si>
  <si>
    <t>23081.050402/2018-35</t>
  </si>
  <si>
    <t>Município de Pinhais</t>
  </si>
  <si>
    <t>95.423.000/0001-00</t>
  </si>
  <si>
    <t>Conseção de estágio obrigatório a alunos regularmente matriculados na UFSM e que venham frequentando efetivamente os seus cursos técnicos, tecnológicos e de graduação.</t>
  </si>
  <si>
    <t>23081.046003/2021-75</t>
  </si>
  <si>
    <t>Município de Pinhal</t>
  </si>
  <si>
    <t>92.005.586/0001-03</t>
  </si>
  <si>
    <t>23081.104912/2021-35</t>
  </si>
  <si>
    <t>MUNICÍPIO DE REDENTORA (RS)</t>
  </si>
  <si>
    <t>87613113/0001-40</t>
  </si>
  <si>
    <t>23081.046021/2021-57</t>
  </si>
  <si>
    <t>Município de Rodeio Bonito</t>
  </si>
  <si>
    <t>87.613.204/0001-86</t>
  </si>
  <si>
    <t>23081.033293/2018-91</t>
  </si>
  <si>
    <t>Municipio de Salto do Jacui</t>
  </si>
  <si>
    <t>89.658.025/0001-90</t>
  </si>
  <si>
    <t xml:space="preserve">Curso de Geografia </t>
  </si>
  <si>
    <t>23081.098875/2021-19</t>
  </si>
  <si>
    <t>MUNICÍPIO DE SANANDUVA</t>
  </si>
  <si>
    <t>87.613.543/0001-62</t>
  </si>
  <si>
    <t>23081.040908/2021-31</t>
  </si>
  <si>
    <t>MUNICÍPIO DE SANTA CRUZ DO SUL</t>
  </si>
  <si>
    <t>95.440.517/0001-08</t>
  </si>
  <si>
    <t>O presente convênio tem por objetivo formalizar acordo de mútua cooperação entre a INSTITUIÇÃO DE ENSINO e o MUNICÍPIO, a fim de disponibilizar vagas de estágio, para o desenvolvimento de estágios curriculares obrigatórios supervisionados, proporcionando aos alunos regularmente matriculados na Instituição de Ensino a oportunidade de vivenciar na prática os conhecimentos teóricos pertinentes, bem como para a realização de pesquisa, sendo que os alunos estagiários deverão ser indicados pela INSTITUIÇÃO DE ENSINO e aceitos pelo MUNICÍPIO</t>
  </si>
  <si>
    <t>23081.027577/2019-20</t>
  </si>
  <si>
    <t>Município de Santa Maria</t>
  </si>
  <si>
    <t xml:space="preserve">Programa de Residência Multiprofissional </t>
  </si>
  <si>
    <t>A realização de atividades práticas curriculares dos programas de residência multiprofissional em área profissional da saúde/ medicina vaterinária da Universidade Federal de Santa Maria- UFSM, junto ao Municipio para residentes matriculados nos respectivos programas de pós- graduação.</t>
  </si>
  <si>
    <t>23081.027691/2020-93</t>
  </si>
  <si>
    <t>nº 07 - 2020</t>
  </si>
  <si>
    <t xml:space="preserve"> Execução de programa de cooperação mútua entre a UFSM e o Município, visando propiciar  complementação do ensino e da aprendizagem aos alunos regularmente matriculados nos cursos de nível médio, técnico, tecnológico, de graduação da UFSM, por meio da realização de estágio obrigatório.</t>
  </si>
  <si>
    <t>23081.028889/2020-94</t>
  </si>
  <si>
    <t>Município de Santa Maria - Residência Médica</t>
  </si>
  <si>
    <t>nº 06 - 2020</t>
  </si>
  <si>
    <t>Programa de Residência Médica</t>
  </si>
  <si>
    <t xml:space="preserve">O presente Convênio tem por objetivo a realização de atividades práticas curriculares do Programa de Medicina de Emergência da UFSM, junto ao Pronto Atendimento Municipal e ao SAMU, para residentes matriculados nos cursos e programas da UFSM, no Pronto Atendimento. </t>
  </si>
  <si>
    <t>23081.036471/2020-51</t>
  </si>
  <si>
    <t>Município de Santa Maria (SMED)</t>
  </si>
  <si>
    <t>95.591,764/0001-05</t>
  </si>
  <si>
    <t>Direção Centro de Educação</t>
  </si>
  <si>
    <t>O presente Acordo tem como objeto a conjugação de esforços entre a UFSM e o Município para propiciar a realização de ações e projetos de Ensino, Pesquisa e Extensão, que tenham a formação de professores, inicial ou continuada, como finalidade, no âmbito do Centro de Educação (CE/UFSM) e da Secretaria Municipal de Educação (SMED/Santa Maria-RS).</t>
  </si>
  <si>
    <t>23081.037796/2019-17</t>
  </si>
  <si>
    <t>Município de Santiago (Projeto Brasil e China)</t>
  </si>
  <si>
    <t>87.897.740/0001-50</t>
  </si>
  <si>
    <t>Termo de Cooperação Técnica</t>
  </si>
  <si>
    <r>
      <t xml:space="preserve">O presente </t>
    </r>
    <r>
      <rPr>
        <sz val="10"/>
        <rFont val="Arial"/>
        <family val="2"/>
      </rPr>
      <t>Termo de Cooperação Técnica</t>
    </r>
    <r>
      <rPr>
        <sz val="10"/>
        <rFont val="Arial"/>
        <family val="2"/>
      </rPr>
      <t xml:space="preserve"> tem como objeto a conjugação de esforços entre a </t>
    </r>
    <r>
      <rPr>
        <b/>
        <sz val="10"/>
        <rFont val="Arial"/>
        <family val="2"/>
      </rPr>
      <t xml:space="preserve">UFSM </t>
    </r>
    <r>
      <rPr>
        <sz val="10"/>
        <rFont val="Arial"/>
        <family val="2"/>
      </rPr>
      <t xml:space="preserve">e </t>
    </r>
    <r>
      <rPr>
        <b/>
        <sz val="10"/>
        <rFont val="Arial"/>
        <family val="2"/>
      </rPr>
      <t xml:space="preserve">Município de Santiago </t>
    </r>
    <r>
      <rPr>
        <sz val="10"/>
        <rFont val="Arial"/>
        <family val="2"/>
      </rPr>
      <t>para propiciar suporte técnico e de pesquisa a projetos entre Brasil e China, a serem desenvolvidos para fomento e implantação do Centro Dinâmico de Negócio e Cultura na região central do Estado.</t>
    </r>
  </si>
  <si>
    <t>23081.032092/2019-58</t>
  </si>
  <si>
    <t xml:space="preserve">Município de Santo Ângelo </t>
  </si>
  <si>
    <t>87.613.071/0001-48</t>
  </si>
  <si>
    <t xml:space="preserve">Curso Graduação em Pedagogia à Distância </t>
  </si>
  <si>
    <t>23081.102292/2021-08</t>
  </si>
  <si>
    <t>MUNICÍPIO DE SÃO BORJA</t>
  </si>
  <si>
    <t xml:space="preserve"> 88.489.786/0001-01</t>
  </si>
  <si>
    <t>23081.063027/2019-74</t>
  </si>
  <si>
    <t>Município de São Gabriel</t>
  </si>
  <si>
    <t>88.768.080/0001-70</t>
  </si>
  <si>
    <t>A Prefeitura Municipal de São Gabriel concederá estágio a alunos regularmente matriculados no curso de Fonoaudiologia da UFSM e que venham frequentando o curso efetivamente.</t>
  </si>
  <si>
    <t>23081.026711/2020-17</t>
  </si>
  <si>
    <t>Município de São João do Polêsine</t>
  </si>
  <si>
    <t xml:space="preserve"> 94.444.247/0001-40</t>
  </si>
  <si>
    <t>CURSO-PROGRAMA PG EM GESTÃO DE ORGANIZAÇÕES PÚBLICAS</t>
  </si>
  <si>
    <t xml:space="preserve">O presente Acordo tem como objeto a conjugação de esforços entre a UFSM e o Município para propiciar a realização de projetos de Ensino, Pesquisa e Extensão, que visem o desenvolvimento do Município.
</t>
  </si>
  <si>
    <t>Acordo Específico</t>
  </si>
  <si>
    <t>O presente Acordo tem como objeto a conjugação de esforços entre a UFSM e a Prefeitura Municipal de São João do Polêsine para propiciar a realização de projetos de Ensino, Pesquisa e Extensão, que visem proteger e salvaguardar o patrimônio históricoreligioso regional referente a Casa Museu I João Luiz Pozzobon, em São João do Polêsine, com a parƟcipação de servidores e discentes da graduação e pós-graduação da UFSM, especialmente dos cursos de Arquitetura e Urbanismo e do Programa de Pós-Graduação em Patrimônio Cultural.</t>
  </si>
  <si>
    <t>23081.044087/2017-26</t>
  </si>
  <si>
    <t>Município de São Martinho da Serra</t>
  </si>
  <si>
    <t>94.444.403/001-73</t>
  </si>
  <si>
    <t>23081.045968/2018-45</t>
  </si>
  <si>
    <t>Município de São Pedro</t>
  </si>
  <si>
    <t>87.489.910/0001-68</t>
  </si>
  <si>
    <t>23081.032249/2021-60</t>
  </si>
  <si>
    <t>Município de São Pedro do Butiá</t>
  </si>
  <si>
    <t>93.592.715/0001-61</t>
  </si>
  <si>
    <t>23081.028743/2018-24</t>
  </si>
  <si>
    <t xml:space="preserve">Município de São Sepé </t>
  </si>
  <si>
    <t>97.229.181/0001-64</t>
  </si>
  <si>
    <t xml:space="preserve">Terapia Ocupacional </t>
  </si>
  <si>
    <t>23081.033767/2019-86</t>
  </si>
  <si>
    <t>23081.050706/2017-11</t>
  </si>
  <si>
    <t xml:space="preserve">Município de São Valério do Sul </t>
  </si>
  <si>
    <t>283.553.130-49</t>
  </si>
  <si>
    <t xml:space="preserve">Depto. de Ciências da Saúde - PM </t>
  </si>
  <si>
    <t>O presente acordo tem como objeto desenvolver cooperação entre a Universidade Federal de Santa Maria, através de seu Campus de Palmeira das Missões, e o Município de São Valério do Sul, para as ações previstas no Programa de Extensão em desenvolvimento regional sustentável: o fazer universitário e as interfaces com o território rural e indígena Kaingang por meio de ações multidisciplinares.</t>
  </si>
  <si>
    <t xml:space="preserve">Antonio Joreci Flores </t>
  </si>
  <si>
    <t>23081.058738/2018-46</t>
  </si>
  <si>
    <t xml:space="preserve">Município de Sarandi </t>
  </si>
  <si>
    <t>97.320.030/0001-17</t>
  </si>
  <si>
    <t>Curso de Nutrição - PM</t>
  </si>
  <si>
    <t>23081.103740/2021-82</t>
  </si>
  <si>
    <t>MUNICÍPIO DE SERTÃO (RS)</t>
  </si>
  <si>
    <t>87.614.269.0001-46</t>
  </si>
  <si>
    <t>23081.025509/2021-41</t>
  </si>
  <si>
    <t>Município de Três de Maio</t>
  </si>
  <si>
    <t>87.612.800/0001-41</t>
  </si>
  <si>
    <t>23081.032995/2021-53</t>
  </si>
  <si>
    <t>Município de Tunas</t>
  </si>
  <si>
    <t>92.406.438/0001-92</t>
  </si>
  <si>
    <t>23081.017381/2019-27</t>
  </si>
  <si>
    <t>Municipio de Tupanciretã</t>
  </si>
  <si>
    <t>88.227.764/0001-65</t>
  </si>
  <si>
    <t xml:space="preserve">Cusrso de Educação Física </t>
  </si>
  <si>
    <t>23081.024873/2021-93</t>
  </si>
  <si>
    <t>Município de Viamão</t>
  </si>
  <si>
    <t>88.000.914/0001-01</t>
  </si>
  <si>
    <t>23081.031982/2018-61</t>
  </si>
  <si>
    <t xml:space="preserve">Município de Vitória das Missões </t>
  </si>
  <si>
    <t>94.449.030/0001-23</t>
  </si>
  <si>
    <t xml:space="preserve">Curso de Odontologia </t>
  </si>
  <si>
    <t>23081.027741/2018-18</t>
  </si>
  <si>
    <t xml:space="preserve">Município Julio de Castilhos </t>
  </si>
  <si>
    <t>88.227.756/0001-19</t>
  </si>
  <si>
    <t>23081.028639/2019-11</t>
  </si>
  <si>
    <t>Nação Verde - Santa Maria</t>
  </si>
  <si>
    <t>19.364.431/0001-65</t>
  </si>
  <si>
    <t>23081.027151/2018-95</t>
  </si>
  <si>
    <t xml:space="preserve">Netherlands Institute Of Ecology - Holanda </t>
  </si>
  <si>
    <t>Depto. de Solos - SOL</t>
  </si>
  <si>
    <t>Rodrigo Josemar Seminoti Jacques</t>
  </si>
  <si>
    <t>23081.022152/2020-68</t>
  </si>
  <si>
    <t>Novo Rural Comunicação, Capacitação e Eventos LTDA</t>
  </si>
  <si>
    <t>31.825.133/0001-20</t>
  </si>
  <si>
    <t>Curso de Jornalismo Bacharelado FW</t>
  </si>
  <si>
    <t>23081.052071/2019-59</t>
  </si>
  <si>
    <t>NSC TV Chapecó</t>
  </si>
  <si>
    <t>76.851.492/0001-90</t>
  </si>
  <si>
    <t>Curso de Jornalismo</t>
  </si>
  <si>
    <t>23081.019667/2019-47</t>
  </si>
  <si>
    <t>Nube - Núcleo Brasileiro de Estágios Ltda</t>
  </si>
  <si>
    <t>02.704.396/0001-83</t>
  </si>
  <si>
    <t>Desenvolver ações conjuntas para implementar Programas de Estágio de Estudante, de caráter compulsório ou facultativo, mas de interesse curricular, cumprindo durante o curso e apto a proporcionar ao estudante treinamento prático em sua formação profissional específica e em situações reais do cotidiano.</t>
  </si>
  <si>
    <t>23081.063518/2019-15</t>
  </si>
  <si>
    <t>Nutrepampa</t>
  </si>
  <si>
    <t>09.287.803/0001-43</t>
  </si>
  <si>
    <t>23081.031396/2020-31</t>
  </si>
  <si>
    <t>O TELHAR AGROPECUÁRIA LTDA</t>
  </si>
  <si>
    <t>05.683.277/0001-80</t>
  </si>
  <si>
    <t>23081.046825/2018-51</t>
  </si>
  <si>
    <t xml:space="preserve">Oficial Registrador Zenildo Bodnar </t>
  </si>
  <si>
    <t>CPF: 969.905.039-04</t>
  </si>
  <si>
    <t>23081.053587/2020-54</t>
  </si>
  <si>
    <t>Oficina de Vídeo - TV OVO</t>
  </si>
  <si>
    <t>03.486.760/0001-49</t>
  </si>
  <si>
    <t>Curso de Comunicação Social - Jornalismo</t>
  </si>
  <si>
    <t>Olivas do Sul</t>
  </si>
  <si>
    <t>Curso de Engenharia Agrícola</t>
  </si>
  <si>
    <t>23081.057890/2019-92</t>
  </si>
  <si>
    <t>Orbital Engenharia S.A.</t>
  </si>
  <si>
    <t>04.318.188/0001-71</t>
  </si>
  <si>
    <t xml:space="preserve">Estágio obrigatório e/ou não obrigatório a alunos regularmente matriculados na UFSM e que venham frequentando efetivamente os seus cursos técnicos, tecnológicos e superior. </t>
  </si>
  <si>
    <t>23081.052590/2019-17</t>
  </si>
  <si>
    <t>Orus Tecnologia LTDA - ME</t>
  </si>
  <si>
    <t>23081.009469/2021-90</t>
  </si>
  <si>
    <t>OTIMIZA GESTÃO RURAL</t>
  </si>
  <si>
    <t>30.580.422/0001-44</t>
  </si>
  <si>
    <t>23081.060614/2018-21</t>
  </si>
  <si>
    <t>Otoneuro Clínica</t>
  </si>
  <si>
    <t>05.866.915/0001-06</t>
  </si>
  <si>
    <t>Curso de Fonoudiologia</t>
  </si>
  <si>
    <t>23081.055938/2018-47</t>
  </si>
  <si>
    <t>Otto Von Guericke Unibersity  Magdeburg ( Alemanha)</t>
  </si>
  <si>
    <t xml:space="preserve">Curso Programa Engenharia Elétrica </t>
  </si>
  <si>
    <t xml:space="preserve"> Daniel Pinheiro Bernardon </t>
  </si>
  <si>
    <t>Internaciona</t>
  </si>
  <si>
    <t>23081.035837/2018-50</t>
  </si>
  <si>
    <t>Over Fit</t>
  </si>
  <si>
    <t>28.456.115/0001-04</t>
  </si>
  <si>
    <t>23081.036365/2019-33</t>
  </si>
  <si>
    <t>Padrinho Agência de Conteúdo Ltda</t>
  </si>
  <si>
    <t>19.652.211/0001-37</t>
  </si>
  <si>
    <t>Campus UFSM-FW</t>
  </si>
  <si>
    <t>23081.025760/2020-24</t>
  </si>
  <si>
    <t>Paulo Marcel Comis Ramos e Cia Ltda</t>
  </si>
  <si>
    <t>14.573.740/0001-57</t>
  </si>
  <si>
    <t>23081.063028/2019-19</t>
  </si>
  <si>
    <t>Personal Pec</t>
  </si>
  <si>
    <t>18.559.824/0001-61</t>
  </si>
  <si>
    <t>co</t>
  </si>
  <si>
    <t>23081.046744/2019-31</t>
  </si>
  <si>
    <t>Photobox</t>
  </si>
  <si>
    <t>18.770.363/0001-71</t>
  </si>
  <si>
    <t>23081.011686/2019-25</t>
  </si>
  <si>
    <t xml:space="preserve">Piovezan Agronegócios Eireli </t>
  </si>
  <si>
    <t>01.453.346/0001-08</t>
  </si>
  <si>
    <t>23081.042163/2019-21</t>
  </si>
  <si>
    <t>Planageo Serviços e Consultoria LTDA</t>
  </si>
  <si>
    <t>06.991.256/0001-94</t>
  </si>
  <si>
    <t>Curso de Geografia</t>
  </si>
  <si>
    <t>Concessão de estágio obrigatório e/ou não obrigatório a alunos regularmente matriculádos na UFSM que venham frequentando efetivamente os cursos técnicos, tecnológicos e superior</t>
  </si>
  <si>
    <t>23081.041920/2017-87</t>
  </si>
  <si>
    <t xml:space="preserve">Planejamento Agropecuário Correa e Alvim </t>
  </si>
  <si>
    <t>14.639.061/0001-08</t>
  </si>
  <si>
    <t>23081.062115/2019-59</t>
  </si>
  <si>
    <t>Poder Judiciário do Estado do Rio Grande do Sul</t>
  </si>
  <si>
    <t>89.522.064/0001-66</t>
  </si>
  <si>
    <t>Estabelecer a regulamentação das condições básicas à realização de estágio de interesse curricular, obrigatório e não obrigatório, remunerado e não remunerado, por estudantes regularmente matriculados em cursos compatíveis com as atividades administrativas ou jurisdicionais do Poder Judiciário, oferecidos pela instituição de Ensino junto ao Poder Judiciário, propiciando a complementação do ensino e da aprendizagem.</t>
  </si>
  <si>
    <t>23081.003039/2020-83</t>
  </si>
  <si>
    <t>Poder Judiciário do Rio Grande do Sul (Intercâmbio Contínuo Sustentabilidade)</t>
  </si>
  <si>
    <t>Contribuir para o estreitamento das relações UNIVERSIDADE - PODER JUDICIÁRIO, visando o fomento à pesquisa científica, a troca de informações, a promoção de ações conjuntas, a socialização de projetos voltados a ações socioambientais, entre outras iniciativas de intercâmbio contínuo em assuntos de interesse comum, dirigidas ao público interno respectivo e a comunidade em geral.</t>
  </si>
  <si>
    <t>Prorrogar por mais 12 meses, inclusão do item 3.2 da cláusula terceira, alteração das cláusulas oitava e nona, e inclusão de Plano de Trabalho como anexo I.</t>
  </si>
  <si>
    <t>Constitui objeto do presente Termo Aditivo a prorrogação, por 12(doze) meses, da vigência do Termo de Cooperação ora aditado, a contar de 20/02/2022, nos termos de sua Cláusula Quinta, permanecendo em pleno vigor as demais cláusulas, não alteradas pelo presente dispositivo.</t>
  </si>
  <si>
    <t>23081.003035/2020-03</t>
  </si>
  <si>
    <t>Poder Judiciário do Rio Grande do Sul (Projeto Esperançando)</t>
  </si>
  <si>
    <t>23081.064121/2019-41</t>
  </si>
  <si>
    <t>Pontífica Universidade Católica do Rio Grande do Sul - PUC/RS</t>
  </si>
  <si>
    <t>88.630.413/0001-09</t>
  </si>
  <si>
    <t>Curso Programa PG em História</t>
  </si>
  <si>
    <t>Concordam em promover a cooperação entre ambas as instituições em áreas de mútuo interesse através dos meios: - intercâmbio de docentes e pesquisadores; - intercâmbio de estudantes; - implementação de projetos conjuntos de pesquisa;- promoção de eventos científicos e culturais; - intercâmbio de informações e publicações acadêmicas.</t>
  </si>
  <si>
    <t>23081.033447/2017-64</t>
  </si>
  <si>
    <t>Pontificia Universidade Católica do RS</t>
  </si>
  <si>
    <t>88.630.413/0002-81</t>
  </si>
  <si>
    <t xml:space="preserve">Depto. de Química </t>
  </si>
  <si>
    <t>Protocolo de intenções</t>
  </si>
  <si>
    <t>As intituições de ensino superior signatárias do presente protocolo de intenções ajustam, acordo pelo qual se comprometem a realizar intercâmbio de atividades, visando ao aprimoramento do ensino, da pesquisa e da extensão em ambas as instituições, bem como o aperfeiçoamento de seus corpos docentes, técnicos administrativos em educação e de alunos de graduação e pós-graduação.</t>
  </si>
  <si>
    <t>23081.032275/2021-98</t>
  </si>
  <si>
    <t>PREFEITURA MUNICIPAL DE SANTA MARIA/RS</t>
  </si>
  <si>
    <t>DEPARTAMENTO DE LINGUAGENS E SISTEMAS DE COMPUTAÇÃO</t>
  </si>
  <si>
    <t>Propiciar condições para o estabelecimento de ações conjuntas de cunho técnico e científico, entre a UFSM e o MUNICÍPIO, na forma mais conveniente a ambas as Instituições, fundamentalmente voltadas para a finalidade de desenvolver e compartilhar soluções baseadas em dados e tecnologia de informação para apoio mútuo a atividades realizadas pelo Município e pela Universidade na campanha de vacinação COVID-19, bem como investigar possibilidades de otimizar os processos e a comunicação de dados nestes sistemas e desenvolver soluções tecnológicas para automatizar procedimentos de comunicação de dados em tais sistemas.</t>
  </si>
  <si>
    <t>ANDREA SCHWERTNER CHARAO</t>
  </si>
  <si>
    <t>Prefeitura Municipal de Santiago</t>
  </si>
  <si>
    <r>
      <t>C</t>
    </r>
    <r>
      <rPr>
        <sz val="10"/>
        <rFont val="Arial"/>
        <family val="2"/>
      </rPr>
      <t xml:space="preserve">onjugação de esforços entre a </t>
    </r>
    <r>
      <rPr>
        <b/>
        <sz val="10"/>
        <rFont val="Arial"/>
        <family val="2"/>
      </rPr>
      <t xml:space="preserve">UFSM </t>
    </r>
    <r>
      <rPr>
        <sz val="10"/>
        <rFont val="Arial"/>
        <family val="2"/>
      </rPr>
      <t xml:space="preserve">e </t>
    </r>
    <r>
      <rPr>
        <b/>
        <sz val="10"/>
        <rFont val="Arial"/>
        <family val="2"/>
      </rPr>
      <t xml:space="preserve">Prefeitura de Santiago </t>
    </r>
    <r>
      <rPr>
        <sz val="10"/>
        <rFont val="Arial"/>
        <family val="2"/>
      </rPr>
      <t>para propiciar suporte técnico e de pesquisa a projetos entre Brasil e China, a serem desenvolvidos para fomento e implantação do Centro Dinâmico de Negócio e Cultura na região central do Estado.</t>
    </r>
  </si>
  <si>
    <t>23081.064312/2019-11</t>
  </si>
  <si>
    <t>Proagil Soluções em Contabilidade &amp; Gestão de Negócios Ltda</t>
  </si>
  <si>
    <t>10.542.291/0001-01</t>
  </si>
  <si>
    <t>23081.063318/2019</t>
  </si>
  <si>
    <t>Próaudi</t>
  </si>
  <si>
    <t>01.498.920/0001-44</t>
  </si>
  <si>
    <t>O estágio deve propiciar a complementação do ensino e da apredizagem a serem planejados, acompanhados e avaliados em conformidade com os currículos, programas e calendários escolares, proporcionando preparação para o trabalho produtivo de alunos e objetivando o desenvolvimento, em termos de treinamento prático, de aperfeiçoamento técnico-cultural, científico e de relacionamento humano.</t>
  </si>
  <si>
    <t>23081.028532/2018-91</t>
  </si>
  <si>
    <t xml:space="preserve">Procter &amp; Gamble Industrial e Comercial </t>
  </si>
  <si>
    <t>01.358.874/0012-30</t>
  </si>
  <si>
    <t>23081.063796/2019-72</t>
  </si>
  <si>
    <t>Produtor Rural Frederico Fittipaldi Pons</t>
  </si>
  <si>
    <t xml:space="preserve"> 777.040.700-10</t>
  </si>
  <si>
    <t>23081.028350/2019-00</t>
  </si>
  <si>
    <t xml:space="preserve">Produttare Ltda </t>
  </si>
  <si>
    <t>00.554.397/0001-63</t>
  </si>
  <si>
    <t>23081.032331/2019-70</t>
  </si>
  <si>
    <t>Projetar: Empresa Júnior de Desenho Industrial</t>
  </si>
  <si>
    <t>07.328.140/0001-32</t>
  </si>
  <si>
    <t xml:space="preserve"> O presente Acordo tem como objeto a conjugação de esforços entre a UFSM a Empresa Júnior Projetar Jr., em processo de constituição, de modo a propiciar, principalmente, em acordo com o que preceitua a Resolução 012/2017, a qual aprova o regulamento que normaliza a criação e organização das empresas juniors da Universidade Federal de Santa Maria.</t>
  </si>
  <si>
    <t>Carolina Iuva de Mello</t>
  </si>
  <si>
    <t>23081.044675/2019-21</t>
  </si>
  <si>
    <t>Projeto Seguros LTDA</t>
  </si>
  <si>
    <t>29.473.988/0001-98</t>
  </si>
  <si>
    <t>23081.052562/2017-38</t>
  </si>
  <si>
    <t>Prover Informação Produtiva</t>
  </si>
  <si>
    <t>11.236.211/0001-44</t>
  </si>
  <si>
    <t>23081.030304/2020-04</t>
  </si>
  <si>
    <t>Psicultura Pananá Ltda</t>
  </si>
  <si>
    <t>01.392.974/0001-20</t>
  </si>
  <si>
    <t>23081.033527/2018-09</t>
  </si>
  <si>
    <t>Qiron Education</t>
  </si>
  <si>
    <t>27.254.398/0001-49</t>
  </si>
  <si>
    <t>23081.020802/2019-05</t>
  </si>
  <si>
    <t xml:space="preserve">QUALYQUIMICA  Indústria e Comércio de produto químico S.A. </t>
  </si>
  <si>
    <t>08.909.993/0001-20</t>
  </si>
  <si>
    <t>23081.029475/2018-68</t>
  </si>
  <si>
    <t xml:space="preserve">Quimea Soluções Ambientais </t>
  </si>
  <si>
    <t>06.047.695/0001-43</t>
  </si>
  <si>
    <t xml:space="preserve">Curso de Comunicação Social - Públicidade e Propaganda </t>
  </si>
  <si>
    <t>23081.066221/2019-10</t>
  </si>
  <si>
    <t>Rádio Difusora Tres de Passos</t>
  </si>
  <si>
    <t>98.107.873/0001-00</t>
  </si>
  <si>
    <t xml:space="preserve">Curso de Jornalismo </t>
  </si>
  <si>
    <t>23081.036366/2019-88</t>
  </si>
  <si>
    <t>Rádio Sepe Tiaraju Ltda.</t>
  </si>
  <si>
    <t>88.506.969/0001-80</t>
  </si>
  <si>
    <t>23081.033414/2018-03</t>
  </si>
  <si>
    <t xml:space="preserve">Rafael Ferreira Fotografia </t>
  </si>
  <si>
    <t>23.387.800/0001-02</t>
  </si>
  <si>
    <t>23081.046137/2017-18</t>
  </si>
  <si>
    <t>Realdrive Simuladores</t>
  </si>
  <si>
    <t>10.257.382/0003-59</t>
  </si>
  <si>
    <t>23081.010494/2020-35</t>
  </si>
  <si>
    <t>Recanto Tropical</t>
  </si>
  <si>
    <t>19.416.844/0001-46</t>
  </si>
  <si>
    <t>23081.015742/2018-10</t>
  </si>
  <si>
    <t>Rede Nacional de Aprendizagem, Promoção Social e integração - Renapsi</t>
  </si>
  <si>
    <t>37.381.902/0001-25</t>
  </si>
  <si>
    <t>23081.016276/2021-95</t>
  </si>
  <si>
    <t>REK PARKING EMPREENDIMENTOS E PARTICIPAÇÕES LTDA</t>
  </si>
  <si>
    <t>02.017.619/0019- 63</t>
  </si>
  <si>
    <t>23081.026785/2018-21</t>
  </si>
  <si>
    <t xml:space="preserve">Renata Streit Arquitetura e Design </t>
  </si>
  <si>
    <t>23.398.595/0001-80</t>
  </si>
  <si>
    <t>23081.047904/2019-60</t>
  </si>
  <si>
    <t>Reside Imóveis</t>
  </si>
  <si>
    <t>23081.015405/2018-22</t>
  </si>
  <si>
    <t xml:space="preserve">RH Consultoria em Capital Humano </t>
  </si>
  <si>
    <t>07.069.514/0001-42</t>
  </si>
  <si>
    <t>23081. 013022/2020-34</t>
  </si>
  <si>
    <t xml:space="preserve">RH Franquia Assesoria em Recursos Eireli </t>
  </si>
  <si>
    <t>07.468.840/0001-22</t>
  </si>
  <si>
    <t>23081.045683/2018-12</t>
  </si>
  <si>
    <t xml:space="preserve">Curso de Comunicação Social - Produção Editorial </t>
  </si>
  <si>
    <t>23081.007096/2018-17</t>
  </si>
  <si>
    <t>Ricetec Sementes Ltda</t>
  </si>
  <si>
    <t>04.041.212/0001-78</t>
  </si>
  <si>
    <t>23081.031920/2020-74</t>
  </si>
  <si>
    <t>Rossi e Zorzanello LTDA</t>
  </si>
  <si>
    <t>92.081.926/0001-77</t>
  </si>
  <si>
    <t>Curso de Relações Públicas</t>
  </si>
  <si>
    <t>23081.048950/2018-03</t>
  </si>
  <si>
    <t>Rota Simuladores</t>
  </si>
  <si>
    <t>11.990.126/0001-77</t>
  </si>
  <si>
    <t>23081.045523/2020-80</t>
  </si>
  <si>
    <t>Royal Plaza Empreendimentos S/A - Royal Plazo Shopping</t>
  </si>
  <si>
    <t>09.208.399/0001-75</t>
  </si>
  <si>
    <t>23081.026766/2019-85</t>
  </si>
  <si>
    <t xml:space="preserve">Rumo Malha Sul S.A (Rumo Logistica) </t>
  </si>
  <si>
    <t>01.258.944/0038-18</t>
  </si>
  <si>
    <t>23081.062343/2018-48</t>
  </si>
  <si>
    <t>S&amp;C Escritório de Projetos LTDA. ME</t>
  </si>
  <si>
    <t>26.472.168/0001-93</t>
  </si>
  <si>
    <t>23081.026384/2020-95</t>
  </si>
  <si>
    <t>Sabrina Carrion Vieira &amp; Cia LTDA - SOMA</t>
  </si>
  <si>
    <t>15.631.618/0001-27</t>
  </si>
  <si>
    <t>A SOMA concederá estágio obrigatório a alunos regularmente matriculados no Curso de Fonoaudiologia da UFSM</t>
  </si>
  <si>
    <t>23081.002353/2021-20</t>
  </si>
  <si>
    <t>Samia Patricia Riatto Watanabe Reabilitação ME - CRONP</t>
  </si>
  <si>
    <t>21.347.358/0001-65</t>
  </si>
  <si>
    <t xml:space="preserve">Curso de Terapia Ocupacional </t>
  </si>
  <si>
    <t>23081.062219/2019-63</t>
  </si>
  <si>
    <t>Sandro Barreto da Silva Nunes Cia LTDA</t>
  </si>
  <si>
    <t>94.230.000/0001-21</t>
  </si>
  <si>
    <t>23081.019416/2019-62</t>
  </si>
  <si>
    <t xml:space="preserve">Santa Empada </t>
  </si>
  <si>
    <t>22.658.490/0001-50</t>
  </si>
  <si>
    <r>
      <t xml:space="preserve">Concessão de estágio obrigatório e/ou não obrigatório a alunos regularmente matriculados na </t>
    </r>
    <r>
      <rPr>
        <b/>
        <sz val="11"/>
        <rFont val="Arial"/>
        <family val="2"/>
      </rPr>
      <t>UFSM</t>
    </r>
    <r>
      <rPr>
        <sz val="11"/>
        <rFont val="Arial"/>
        <family val="2"/>
      </rPr>
      <t xml:space="preserve"> e que venham frequentando efetivamente os seus cursos técnicos, tecnológicos e de graduação.</t>
    </r>
  </si>
  <si>
    <t>23081.037562/2019-70</t>
  </si>
  <si>
    <t>Santa Helena &amp; CIA Ltda- UP Idiomas</t>
  </si>
  <si>
    <t>25/.209.604/0001-73</t>
  </si>
  <si>
    <t>23081.005104/2018-91</t>
  </si>
  <si>
    <t>Sapore S.A.</t>
  </si>
  <si>
    <t>67.945.071/0001-38</t>
  </si>
  <si>
    <t>23081.002816/2019-39</t>
  </si>
  <si>
    <t xml:space="preserve">Screw Industria Metalmecânica  </t>
  </si>
  <si>
    <t>00.397.908/0001-80</t>
  </si>
  <si>
    <t>Curso de Engenharia Mecânica - Cachoeira do Sul</t>
  </si>
  <si>
    <t>23081.050235/2017-41</t>
  </si>
  <si>
    <t>Secrearia de Agricultura e Abastecimento do Estado de São Paulo</t>
  </si>
  <si>
    <t>Curso de Engenharia Sanitária e Ambiental/ Agronomia/ Geografia/ Biologia/ Agronegócio/ Controle e automação/ Tecnologia de Geoprocessamento/ Tecnologia de Gestão Ambiental</t>
  </si>
  <si>
    <t>23081.062114/2019-12</t>
  </si>
  <si>
    <t>Secretaria de Segurança Pública RS e IGP</t>
  </si>
  <si>
    <t>87.958.583/0001-46</t>
  </si>
  <si>
    <t>SECRETARIA DE SEGURANÇA PÚBLICA/RS COM A INTERVENIÊNCIA DO INSTITUTO-GERAL DE PERÍCIAS- IGP</t>
  </si>
  <si>
    <t>02.626.165/0001-07</t>
  </si>
  <si>
    <t>O presente Termo de Cooperação tem por objeto a formalização das condições necessárias para proporcionar aos alunos, regularmente matriculados nos cursos técnicos, de graduação e pós-graduação da UFSM, a oportunidade de realizar Estágio Curricular Obrigatório junto ao Instituto-Geral de Perícias, proporcionando-lhes a experiência prática necessária à formação profissional; de acordo com o Plano de Trabalho que é parte integrante do presente instrumento</t>
  </si>
  <si>
    <t>23081.063726/2019-14</t>
  </si>
  <si>
    <r>
      <t xml:space="preserve">SEIBRAS - </t>
    </r>
    <r>
      <rPr>
        <u/>
        <sz val="10"/>
        <rFont val="Arial"/>
        <family val="2"/>
      </rPr>
      <t>Sistema de Estágio Inteligente do Brasil</t>
    </r>
  </si>
  <si>
    <t>06.114.559/0001-29</t>
  </si>
  <si>
    <t>Educação Física - Bacharelado</t>
  </si>
  <si>
    <t>23081.056469/2018-83</t>
  </si>
  <si>
    <t>Sementes Costa Beber</t>
  </si>
  <si>
    <t>20.926.486/0001-09</t>
  </si>
  <si>
    <t>23081.037346/2018-43</t>
  </si>
  <si>
    <t xml:space="preserve">Sensus Serviços </t>
  </si>
  <si>
    <t>12.558.882/0001-94</t>
  </si>
  <si>
    <t xml:space="preserve">Curso de Aquitetura e Urbanismo </t>
  </si>
  <si>
    <t>23081.027741/2020-32</t>
  </si>
  <si>
    <t>SERV SUL COMÉRCIO, FABRICAÇÃO E SERVIÇOS EIRELI - RESTAURANTE POPULAR DE SANTA MARIA</t>
  </si>
  <si>
    <t>09.539.650/0001-84</t>
  </si>
  <si>
    <t>23081.011690/2020-27</t>
  </si>
  <si>
    <t>Serviço de Apoio às Micro e Pequenas Empresas do estado do RS - SEBRAE/RS</t>
  </si>
  <si>
    <t>87.112736/0001-30</t>
  </si>
  <si>
    <t>23081.025707/2018-17</t>
  </si>
  <si>
    <t>Serviço de Inteligência em Agronegócios Ltda - S.I.A</t>
  </si>
  <si>
    <t>12.132.120/0001-21</t>
  </si>
  <si>
    <t>23081.022306/2018-05</t>
  </si>
  <si>
    <t>Serviço Social do Comércio - SESC.</t>
  </si>
  <si>
    <t>03.575.238/0001-33</t>
  </si>
  <si>
    <t>Pró-Reitoria de Extensão</t>
  </si>
  <si>
    <t xml:space="preserve">Protocolo de Cooperação </t>
  </si>
  <si>
    <t>Conjugação de esforço entre o SESC/RS E a UFSM  para a formação de ações de cooperação mútua entre as partes, nas áreas de educação, cultura, lazer, saúde e esporte no município de Santa Maria /RS, e em suas respectivas cidades de abrangência.</t>
  </si>
  <si>
    <t>23081.023341/2018-33</t>
  </si>
  <si>
    <t>SETREM - Sociedade Educacional Três de Maio</t>
  </si>
  <si>
    <t>98.039.852/0001-97</t>
  </si>
  <si>
    <t>Curso de Formação de Professores para Educação Profissional -EAD</t>
  </si>
  <si>
    <t>23081.056142/2019-92</t>
  </si>
  <si>
    <t>Sfhera Software LTDA</t>
  </si>
  <si>
    <t>04.492.741/0001-98</t>
  </si>
  <si>
    <t>23081.111450/2021-11</t>
  </si>
  <si>
    <t>SICT (RS) PARA PROJETO “DESENVOLVIMENTO DE TECNOLOGIAS DIGITAIS E DE COMUNICAÇÃO PARA O AGRONEGÓCIO E CIDADES INTELIGENTE” - EDITAL TEC4B SICT 04/2021</t>
  </si>
  <si>
    <t>32.526.453/0001-42</t>
  </si>
  <si>
    <t>DEPARTAMENTO DE ELETROMECÂNICA E SISTEMAS DE POTÊNCIA</t>
  </si>
  <si>
    <t>Este Convênio, inscrito no Sistema de Finanças Públicas do Estado do Rio Grande do Sul sob nº 3585/2021, visa à conjugação de esforços e recursos para contribuir com o desenvolvimento sócio-econômico do Estado através da execução do projeto “Desenvolvimento de Tecnologias Digitais e de Comunicação para o Agronegócio e Cidades Inteligentes””, aprovado no âmbito do Edital SICT nº 04/2021 e vinculado às ações do PROGRAMA TEC4B - TECNOLOGIA PARA NEGÓCIOS, conforme Plano de Trabalho aprovado pelos partícipes e constante no processo administrativo nº 21/2500-0000294-5 que constitui o ANEXO I deste instrumento</t>
  </si>
  <si>
    <t>DANIEL PINHEIRO BERNARDON</t>
  </si>
  <si>
    <t>23081.036810/2019-65</t>
  </si>
  <si>
    <t xml:space="preserve">Simbiose Indústria e Comércio </t>
  </si>
  <si>
    <t>08.879.643/0001-69</t>
  </si>
  <si>
    <t>Estágio obrigatório e/ou não obrigatório a alunos regularmente matriculados na UFSM e que venham frequentando  efetivamente os seus cursos técnicos tecnológicos e superior.</t>
  </si>
  <si>
    <t>23081.029754/2018-21</t>
  </si>
  <si>
    <t xml:space="preserve">Simbox Studios Software Ltda </t>
  </si>
  <si>
    <t>27.323.290/0001-60</t>
  </si>
  <si>
    <t xml:space="preserve">Bacharelado em Sistemas de Informação </t>
  </si>
  <si>
    <t>23081.050743/2019-91</t>
  </si>
  <si>
    <t>Simpler Soluções em Tecnologia LTDA</t>
  </si>
  <si>
    <t>28.807.012/0001-41</t>
  </si>
  <si>
    <t>23081.000417/2019-33</t>
  </si>
  <si>
    <t xml:space="preserve">Simples  Inteligência em Negócios </t>
  </si>
  <si>
    <t>11.849.511/0001-07</t>
  </si>
  <si>
    <t>Curso de Relações Públicas Bacharelado- FW</t>
  </si>
  <si>
    <t>Curso de Relações Públicas Bacharelado</t>
  </si>
  <si>
    <t>23081.052190/2019-10</t>
  </si>
  <si>
    <t xml:space="preserve">Sinc Produtora Artística </t>
  </si>
  <si>
    <t>32.605.935/0001-98</t>
  </si>
  <si>
    <t>Curso de Comunicação Social</t>
  </si>
  <si>
    <t>23081.011407/2020-67</t>
  </si>
  <si>
    <t>Sindicato dos Engenheiros no Rio Grande do Sul - SENGE RS</t>
  </si>
  <si>
    <t>92.675.362/0001-09</t>
  </si>
  <si>
    <t>23081.054682/2020-75</t>
  </si>
  <si>
    <t>SINDICATO DOS LOJISTAS DO COMÉRCIO DE SANTA MARIA - SINDILOJAS REGIÃO CENTRO</t>
  </si>
  <si>
    <t>95.627.774/0001-53</t>
  </si>
  <si>
    <t>Convênio Agente de Integração</t>
  </si>
  <si>
    <t>23081.044679/2019-18</t>
  </si>
  <si>
    <t>Sítio Barreiras</t>
  </si>
  <si>
    <t>07.408.612/0001-67</t>
  </si>
  <si>
    <t>23081.108846/2021-72</t>
  </si>
  <si>
    <t>SLC AGRÍCOLA</t>
  </si>
  <si>
    <t>89.096.457/0001-55</t>
  </si>
  <si>
    <t>Campus de Cachoeira do Sul</t>
  </si>
  <si>
    <t>CURSO DE ENGENHARIA AGRÍCOLA -CS</t>
  </si>
  <si>
    <t>23081.056088/2018-02</t>
  </si>
  <si>
    <t>Sociedade Brasileira para Ensino e Pesquisa Ltda - SOBRESP</t>
  </si>
  <si>
    <t>05.067.943/0001-55</t>
  </si>
  <si>
    <t>Almoxarifado Central</t>
  </si>
  <si>
    <t>A UFSM e a SOBRESP concederão, reciprocamente, estágios obrigatórios a alunos regularmente matriculados e que venham frequentemente efetivamente seus cursos técnicos, tecnológico e superior.</t>
  </si>
  <si>
    <t>23081.000347/2019-13</t>
  </si>
  <si>
    <t>Sociedade Hospital de Panambi</t>
  </si>
  <si>
    <t>919.85275/00187</t>
  </si>
  <si>
    <t xml:space="preserve">Curso de Enfermagem </t>
  </si>
  <si>
    <t xml:space="preserve">Tem por objetivo repaldas o desenvolvimento de ações de assistência, ensino, pesquisa e extensão na SHP, visando a realização de aulas práticas para os alunos do curso de graduação em Enfermagem da UFSM, utilizando como recursos humanos professores, técnicos administrativos e acadêmicos da UFSM. As atividades a serem desenvolvidas serão implementadas a partir das necessidades acadêmicas do Curso de Enfermagem da UFSM. </t>
  </si>
  <si>
    <t>23081.103802/2021-56</t>
  </si>
  <si>
    <t>Sociedade Recreativa Balneário Bela Vista</t>
  </si>
  <si>
    <t>87.494.068/0001-52</t>
  </si>
  <si>
    <t>23081.012596/2020-95</t>
  </si>
  <si>
    <t>Sociedade Vicente Pallotti (Pallotti Gráfica)</t>
  </si>
  <si>
    <t>95.602.942/0019-85</t>
  </si>
  <si>
    <t>23081.047095/2019-96</t>
  </si>
  <si>
    <t xml:space="preserve">Softaliza Tecnologias </t>
  </si>
  <si>
    <t>34.394.467/0001-85</t>
  </si>
  <si>
    <t>Curso Bacharelado em Sistemas de Informações</t>
  </si>
  <si>
    <t>23081.015201/2021-97</t>
  </si>
  <si>
    <t>SOLUBIO TECNOLOGIAS AGRICOLAS LTDA</t>
  </si>
  <si>
    <t>16.952.307/0002-03</t>
  </si>
  <si>
    <t>23081.003896/2021-64</t>
  </si>
  <si>
    <t>Soluções Integradas Verdes Vales Ltda</t>
  </si>
  <si>
    <t>04.685.837/0001-72</t>
  </si>
  <si>
    <t>23081.047111/2018-60</t>
  </si>
  <si>
    <t>Somar Meteorologia Ltda</t>
  </si>
  <si>
    <t>05.824.817/0001-06</t>
  </si>
  <si>
    <t xml:space="preserve">Curso de Meteorologia </t>
  </si>
  <si>
    <t>23081.037649/2019-47</t>
  </si>
  <si>
    <t>Sommerfeld &amp; Barrow LTDA</t>
  </si>
  <si>
    <t>22.841.314/0001-50</t>
  </si>
  <si>
    <t>23081.009400/2021-66</t>
  </si>
  <si>
    <t>SOMOS – Comunicação, Saúde e Sexualidade</t>
  </si>
  <si>
    <t>05.005.918/0001-47</t>
  </si>
  <si>
    <t>23081.023342/2018-88</t>
  </si>
  <si>
    <t>Sport Muscle Training</t>
  </si>
  <si>
    <t>26.698.049/0001-53</t>
  </si>
  <si>
    <t>23081.001206/2020-51</t>
  </si>
  <si>
    <t>Sr. Aury Paulo Rodrigues (Fazenda Tarumã)</t>
  </si>
  <si>
    <t>401.748.590-15</t>
  </si>
  <si>
    <t>23081.038495/2018-20</t>
  </si>
  <si>
    <t xml:space="preserve">Stara S/A Indústria de Implementos Agrícolas </t>
  </si>
  <si>
    <t>91.495.499/0001-00</t>
  </si>
  <si>
    <t xml:space="preserve">Curso de Engenharia de Computação </t>
  </si>
  <si>
    <t>23081.032761/2019-91</t>
  </si>
  <si>
    <t>Stars Investimento em Novos Negócios Ltda.</t>
  </si>
  <si>
    <t>31.034.014/0001-50</t>
  </si>
  <si>
    <t>23081.043506/2017-11</t>
  </si>
  <si>
    <t>STE - Serviços Técnicos de Engenharia S/A</t>
  </si>
  <si>
    <t>88.849.773/0001-98</t>
  </si>
  <si>
    <t>Curso de Engenharia Sanitária e Ambiental</t>
  </si>
  <si>
    <t>23081.051467/2017-17</t>
  </si>
  <si>
    <t>Stoller do Brasil Ltda.</t>
  </si>
  <si>
    <t>54.995.261/0005-41</t>
  </si>
  <si>
    <t>23081.033940/2019-46</t>
  </si>
  <si>
    <t xml:space="preserve">Suelem Calgaro ME (MP&amp;C COMUNICA) </t>
  </si>
  <si>
    <t>23.512.598/0001-01</t>
  </si>
  <si>
    <t xml:space="preserve">Curso de Comicação Social </t>
  </si>
  <si>
    <r>
      <t xml:space="preserve">Concessão de estágio obrigatório e/ou não obrigatório a alunos regularmente matriculados na </t>
    </r>
    <r>
      <rPr>
        <b/>
        <sz val="10"/>
        <rFont val="Arial"/>
        <family val="2"/>
      </rPr>
      <t>UFSM</t>
    </r>
    <r>
      <rPr>
        <sz val="10"/>
        <rFont val="Arial"/>
        <family val="2"/>
      </rPr>
      <t xml:space="preserve"> e que venham frequentando efetivamente os seus cursos técnicos, tecnológicos e superior.</t>
    </r>
  </si>
  <si>
    <t>23081.048430/2020-15</t>
  </si>
  <si>
    <t>SUL-MIP lndústria e Comércio de Agentes Biológicos Ltda</t>
  </si>
  <si>
    <t>31.267.694/0001-51</t>
  </si>
  <si>
    <t>23081.033528/2018-45</t>
  </si>
  <si>
    <t xml:space="preserve">Sustembio Serviços Ambientais </t>
  </si>
  <si>
    <t>23.608.229/0001-09</t>
  </si>
  <si>
    <t xml:space="preserve">EngenhariaFlorestal </t>
  </si>
  <si>
    <t>23081.019893/2019-28</t>
  </si>
  <si>
    <t>SUSTENTASUL CONSULTORIA E GESTÃO AMBIENTAL EIRELI</t>
  </si>
  <si>
    <t>08.989.082/0001-50</t>
  </si>
  <si>
    <t>ACORDO DE COOPERAÇÃO TÉCNICA</t>
  </si>
  <si>
    <t>Conjugação de esforços entre a UFSM e a SUSTENTASUL para propiciar a execução do plantio de 41.000 mudas nativas em uma área cedida pela UFSM que irá atender o Projeto de Reposição Florestal Obrigatória da empresa SPE Santa Maria Transmissora de Energia S.A. e fomentar a Pesquisa e Extensão no Departamento de Engenharia Florestal.</t>
  </si>
  <si>
    <t>23081.049464/2018-02</t>
  </si>
  <si>
    <t xml:space="preserve">Syntonia Agronegocios </t>
  </si>
  <si>
    <t>07.409.967/0001-70</t>
  </si>
  <si>
    <t>23081.017612/2018-11</t>
  </si>
  <si>
    <t>TCS Industria Metalúrgica</t>
  </si>
  <si>
    <t>01.767.833/0001-45</t>
  </si>
  <si>
    <t>23081.026316/2019-92</t>
  </si>
  <si>
    <t>TecAli - Junior</t>
  </si>
  <si>
    <t>Curso de Tecnologia de Alimentos</t>
  </si>
  <si>
    <t>Conjugação de esforços entre a UFSM e a Empresa Júnior TecAli Jr, em processo de constituição, de modo a propiciar, principalmente, em acordo com a Resolução 012/2017, a qual aprova o regulamento que normatiza a criação e organização das empresas juniores na Universidade Federal de Santa Maria.</t>
  </si>
  <si>
    <t>Micheli Lazzaretti</t>
  </si>
  <si>
    <t>23081.047921/2019-05</t>
  </si>
  <si>
    <t>Techinische Universitat Braunschweig (Alemanha)</t>
  </si>
  <si>
    <t xml:space="preserve">CFED </t>
  </si>
  <si>
    <t xml:space="preserve">Departamento de Métodos e Técnicas Esportivas </t>
  </si>
  <si>
    <t xml:space="preserve">Acordo de Cooperação Internaciona </t>
  </si>
  <si>
    <t xml:space="preserve">Marli Hatje </t>
  </si>
  <si>
    <t xml:space="preserve">Alemanha </t>
  </si>
  <si>
    <t>23081.017139/2016-19</t>
  </si>
  <si>
    <t xml:space="preserve">TED - INCRA </t>
  </si>
  <si>
    <t>00.375.972/0001-60</t>
  </si>
  <si>
    <t xml:space="preserve">Depto. de Educação Agrícola Extensão Rural </t>
  </si>
  <si>
    <t xml:space="preserve">Este aditivo ao projeto tem por objetivo reorganizar o trabalho de Assessoria Técnica Pedagógica ao Programa de ATES no RS, após a determinação do INCRA para a suspensão do programa a partir de setembro de 2017. Busca centralizar os trabalhos do TED em ações específicas de análise e geração de indicadores de desenvolvimento dos assentamentos. </t>
  </si>
  <si>
    <t>Marco Antonio Veradi Fialho</t>
  </si>
  <si>
    <t>23081.034549/2020-01</t>
  </si>
  <si>
    <t>TED - INCRA (Projeto 051956)</t>
  </si>
  <si>
    <t>Descentralização de recursos para a UFSM (Laboratório GRIN), visa prestar auxilio ao INCRA para o atendimento de demandas e atividades correlatadas.</t>
  </si>
  <si>
    <t>Lucas Delongui</t>
  </si>
  <si>
    <t>23081.032565/2020-51</t>
  </si>
  <si>
    <t>TED - Secretaria Nacional de Esporte Educação, Lazer e Inclusão Social - SNELIS/ Ministério da Cidadania</t>
  </si>
  <si>
    <t>Direção do CEFD</t>
  </si>
  <si>
    <t>Implantação de 02 núcleos de esporte educacional para desenvolvimento do programa Segundo Tempo, sendo 01 Universitário e 01 Paradesporto, na UFSM.</t>
  </si>
  <si>
    <t>23081.063963/2020-19</t>
  </si>
  <si>
    <t>TED Agência Nacional de Vigilância Sanitária - ANVISA</t>
  </si>
  <si>
    <t>Departamento de Tecnologia e Ciência dos Alimentos</t>
  </si>
  <si>
    <t>MONITORAMENTO DE LOTES DE SUBSTÂNCIAS QUÍMICAS DE REFERÊNCIA DA FARMACOPEIA BRASILEIRA</t>
  </si>
  <si>
    <t>JULIANO SMANIOTO BARIN</t>
  </si>
  <si>
    <t>23081.052475/2020-86</t>
  </si>
  <si>
    <t>Tempórea Comunicação Empresarial Ltda</t>
  </si>
  <si>
    <t>28.129.871/0001-29</t>
  </si>
  <si>
    <t>Curso de Comunicação Social: Jornalismo</t>
  </si>
  <si>
    <t>23081.033542/2019-20</t>
  </si>
  <si>
    <t xml:space="preserve">Teracom Telemática S.A </t>
  </si>
  <si>
    <t>02.820.966/0001-09</t>
  </si>
  <si>
    <t>23081.106042/2021-39</t>
  </si>
  <si>
    <t>TERMO DE EXECUÇÃO DESCENTRALIZADA PARA IMPLANTAÇÃO E OPERAÇÃO DO PARQUE TECNOLÓGICO DA UFSM - UG UFSC</t>
  </si>
  <si>
    <t>PROPLAN/AGITTEC</t>
  </si>
  <si>
    <t>AGITTEC/COPLEC/COPROC</t>
  </si>
  <si>
    <t>O presente termo de execução descentralizada tem por objetivo modelar a implantação e operação do Parque Tecnológico da Universidade Federal de Santa Maria, orquestrando stakeholders para sua cocriação e planejamento.</t>
  </si>
  <si>
    <t>23081.053860/2018-26</t>
  </si>
  <si>
    <t xml:space="preserve">Texas Tech University - Estados Unidos </t>
  </si>
  <si>
    <t xml:space="preserve">Curso Programa PG Engenharia Elétrica </t>
  </si>
  <si>
    <t xml:space="preserve">Daniel Bernardon </t>
  </si>
  <si>
    <t>23081.032251/2019-14</t>
  </si>
  <si>
    <t>Top Energy Treinamentos (Bruna dos Santos)</t>
  </si>
  <si>
    <t xml:space="preserve"> CPF- 009.433.300-92</t>
  </si>
  <si>
    <t xml:space="preserve">CO </t>
  </si>
  <si>
    <t>23081.064398/2019-73</t>
  </si>
  <si>
    <t>TOS Obras e Serviços Ambientais</t>
  </si>
  <si>
    <t>72.332.778/0001-09</t>
  </si>
  <si>
    <t>23081.041399/2017-88</t>
  </si>
  <si>
    <t>Trevo Parque Hotel</t>
  </si>
  <si>
    <t>88.520.853/0001-03</t>
  </si>
  <si>
    <t>23081.005310/2018-09</t>
  </si>
  <si>
    <t xml:space="preserve">Tribunal Eleitoral do Rio Grande do Sul </t>
  </si>
  <si>
    <t>05.885.797/0001-75</t>
  </si>
  <si>
    <t>O presente Instrumento de convênio tem por objeto a implantação do projeto Mesário-Universitário, cujo escopo é propiciar aos estudantes da Conveniada, regularmente matriculados, atuação direta em atividades pertinentes ao exercicío da democracia, atuando como mesários, função essencial ao desenvolvimento e à lisura do pleito eleitoral.</t>
  </si>
  <si>
    <t>23081.025646/2020-02</t>
  </si>
  <si>
    <t>Tropical Melhoramento e Genética S.A.</t>
  </si>
  <si>
    <t>06.331.414/0001-80</t>
  </si>
  <si>
    <t>23081.042623/2017-59</t>
  </si>
  <si>
    <t>Turim Insumos Campo Erê</t>
  </si>
  <si>
    <t>22.788.266/0001-83</t>
  </si>
  <si>
    <t>CAFW</t>
  </si>
  <si>
    <t>Curso de Direito - FW</t>
  </si>
  <si>
    <t>23081.017895/2019-82</t>
  </si>
  <si>
    <t>UCEFF</t>
  </si>
  <si>
    <t>03.882.782/0001-28</t>
  </si>
  <si>
    <t>23081.029137/2020-41</t>
  </si>
  <si>
    <t>UDESC PARA REALIZAÇÃO DO “ENCONTRO SOBRE PEDAGOGIA DO PIANO” E OUTRAS AÇÕES DE ENSINO, PESQUISA E EXTENSÃO</t>
  </si>
  <si>
    <t xml:space="preserve">Departamento de Música </t>
  </si>
  <si>
    <t>Acordo de Cooperaçãpo Técnica</t>
  </si>
  <si>
    <t>O presente Acordo tem como objeto a conjugação de esforços entre a UFSM e a
UDESC para propiciar a realização do “Encontro sobre Pedagogia do Piano”, assim como
outras ações conjuntas de ensino, pesquisa e extensão.</t>
  </si>
  <si>
    <t>CLAUDIA FERNANDA DELTREGIA</t>
  </si>
  <si>
    <t>23081.020773/2020-15</t>
  </si>
  <si>
    <t xml:space="preserve">UFRGS para garantir a realização do porgrama de Residência Integrada Multiprofissional em Saúde Coletiva </t>
  </si>
  <si>
    <t>92.969.856/0001-98</t>
  </si>
  <si>
    <t>Departamento de Terapia Ocupacional</t>
  </si>
  <si>
    <t>O presente Acordo tem como objeto a conjugação de esforços entre a UFRGS e a UFSM para garantir a realização do Programa de Residência Integrada Multiprofissional em Saúde Mental Coletiva da UFRGS (RIS-SMC/UFRGS) com a continuidade da participação do núcleo profissional da terapia ocupacional, tendo como objetivos o aperfeiçoamento e a especialização dos trabalhadores da área da saúde, para elevação dos padrões de desempenho profissional e científico, em consonância aos princípios e diretrizes do Sistema Único de Saúde e conforme às exigências do Ministério da Educação (MEC).</t>
  </si>
  <si>
    <t>Ana Luiza Ferrer</t>
  </si>
  <si>
    <t>23081.034432/2019-85</t>
  </si>
  <si>
    <t>UNESCO</t>
  </si>
  <si>
    <t>Cátedra</t>
  </si>
  <si>
    <t>Promover um Sistema Integrado de pesquisa, formação, informação e documentação sobre fronteiras e migrações. Facilitará a colaboração entre pesquisadores e professores de alto nível e reconhecidos internacionalmente da universidade e de outras instituições no Brasil, assim como de outros lugares da América Latina, do caribe e da Europa.</t>
  </si>
  <si>
    <t>André Soares</t>
  </si>
  <si>
    <t>23081.027664/2019-87</t>
  </si>
  <si>
    <t xml:space="preserve">União Pioneira de Integração Social - UPIS </t>
  </si>
  <si>
    <t>00.319.889/0001-74</t>
  </si>
  <si>
    <t xml:space="preserve">Curso de Madicina Veterinária </t>
  </si>
  <si>
    <r>
      <t xml:space="preserve">Concessão de </t>
    </r>
    <r>
      <rPr>
        <b/>
        <sz val="10"/>
        <rFont val="Arial"/>
        <family val="2"/>
      </rPr>
      <t>estágios obrigatórios</t>
    </r>
    <r>
      <rPr>
        <sz val="10"/>
        <rFont val="Arial"/>
        <family val="2"/>
      </rPr>
      <t xml:space="preserve"> a alunos regularmente matriculados e que venham frequentando efetivamente os cursos de Agronomia, Medicina Veterinária e Zootecnia.</t>
    </r>
  </si>
  <si>
    <t>23081.024784/2018-11</t>
  </si>
  <si>
    <t xml:space="preserve">União por Intermédio do Ministério de Meio Ambiente </t>
  </si>
  <si>
    <t>37.115.375/0002-98</t>
  </si>
  <si>
    <t>Campus de Palmeira das Missões</t>
  </si>
  <si>
    <t xml:space="preserve"> Direção do Campus de Palmeira das Missões </t>
  </si>
  <si>
    <t>Termo de Adesão</t>
  </si>
  <si>
    <t>O presente Termo de Adesão tem por finalidade integrar esforços para desenvolver projetos destinados à implantação do Programa Agenda Ambiental na Administraçãi Pública A3P, no âmbito da Instituição, visando à inserção da variável socioambiental no seu cotidiano e na qualidade de trabalho.</t>
  </si>
  <si>
    <t>23081.049789/2019-68</t>
  </si>
  <si>
    <t>UNICATÓLICA</t>
  </si>
  <si>
    <t>00.331.801/0001-30</t>
  </si>
  <si>
    <t>Hospital Universitário Veterinário</t>
  </si>
  <si>
    <t>A UFSM e a UNICATÓLICA concederão, reciprocamente, estágio obrigatório a alunos regularmente matriculados e que venham frequentando efetivamente os seus cursos técnicos, tecnológicos e de graduação.</t>
  </si>
  <si>
    <t>23081.033761/2019-17</t>
  </si>
  <si>
    <t>Univerisidade da Georgia, Estados Unidos</t>
  </si>
  <si>
    <r>
      <rPr>
        <sz val="7"/>
        <rFont val="Times New Roman"/>
        <family val="1"/>
      </rPr>
      <t xml:space="preserve"> </t>
    </r>
    <r>
      <rPr>
        <sz val="10"/>
        <rFont val="Times New Roman"/>
        <family val="1"/>
      </rPr>
      <t>As partes desenvolverão em conjunto, programas de cooperação educacional e de pesquisa para estudantes e docentes das duas universidades durante a vigência do Acordo.  As atividades cooperativas poderão incluir intercâmbio entre estudantes e docentes, estudos no exterior, desenvolvimento de pesquisa conjunta, seminários e programas de trabalho.</t>
    </r>
  </si>
  <si>
    <t>Vera Lucia P. Vianna</t>
  </si>
  <si>
    <t>Estados Unidos</t>
  </si>
  <si>
    <t>23081.003157/2018-77</t>
  </si>
  <si>
    <t>Universal Leaf Tabacos Ltda</t>
  </si>
  <si>
    <t>82.638.644/0001-74</t>
  </si>
  <si>
    <t>Curso de ciências Contábeis</t>
  </si>
  <si>
    <t>23081.105183/2021-34</t>
  </si>
  <si>
    <t>UNIVERSAL LEAF TABACOS LTDA</t>
  </si>
  <si>
    <t>Curso de Eng. Agrícola CS</t>
  </si>
  <si>
    <t>A Concedente concederá estágio obrigatório a alunos regularmente matriculados na UFSM e que venham frequentando efetivamente os seus cursos técnicos, tecnológicos e superior.</t>
  </si>
  <si>
    <t>23081.020514/2019-42</t>
  </si>
  <si>
    <t>Universidad Autónoma de Ciudad Juárez- UACJ - México</t>
  </si>
  <si>
    <t xml:space="preserve">Curso Pragama PG Profissionalizante em Patrimônio Cultural </t>
  </si>
  <si>
    <t>Mônica Elisa Dias Pons</t>
  </si>
  <si>
    <t>23081.021586/2020-41</t>
  </si>
  <si>
    <t>Universidad Católica de Maule - Colômbia</t>
  </si>
  <si>
    <t>Departamento de Enfermagem</t>
  </si>
  <si>
    <t>Rafaela Andolhe</t>
  </si>
  <si>
    <t>23081.006217/2020-28</t>
  </si>
  <si>
    <t>UNIVERSIDAD DE LA COSTA (COLÔMBIA)</t>
  </si>
  <si>
    <t>23081.008110/2020-14</t>
  </si>
  <si>
    <t>Universidad de la Empresa (Uruguai)</t>
  </si>
  <si>
    <t>Depto de Educação Especial</t>
  </si>
  <si>
    <t>Nara Joyce Wellausen Vieira</t>
  </si>
  <si>
    <t>Uruguai</t>
  </si>
  <si>
    <t>23081.002402/2014-03</t>
  </si>
  <si>
    <t>Universidad Metropolitana de Ciências de La Educacion - Chile - Intercâmbio de Cooperação Técnico-Científica</t>
  </si>
  <si>
    <t>Transferência de conhecimentos e experiência ou qualquer outra atividade de interesse comum, nos campos da docência, pesquisa, extensão, administração universitária e capacitação de pessoal</t>
  </si>
  <si>
    <t>Valeska Maria Fortes de Oliveira</t>
  </si>
  <si>
    <t>Chile</t>
  </si>
  <si>
    <t>23081.030743/2019-75</t>
  </si>
  <si>
    <t>Universidad Nacional de Misiones (Argentina)</t>
  </si>
  <si>
    <t>Curso PG Engenharia Elétrica</t>
  </si>
  <si>
    <t xml:space="preserve">Convênio Específico de Dupla Titulação </t>
  </si>
  <si>
    <t>Pr9omover a mobilidade dos estudantes do Curso de Mestrado em Eng. Elétrica da UFSM e do curso de Eng. Eletrônica da UNaM.</t>
  </si>
  <si>
    <t>Robinson Figueredo de Camargo</t>
  </si>
  <si>
    <t>23081.045325/2017-11</t>
  </si>
  <si>
    <t xml:space="preserve">Universidad Nacional de Tres de Febrero, Argentina </t>
  </si>
  <si>
    <t xml:space="preserve">Curso-Programa PG em Políticas Públicas e Gestão Educacional  </t>
  </si>
  <si>
    <t>23081.007717/2002-03</t>
  </si>
  <si>
    <t>Universidade Agostino Neto - Angola - Protocolo de Cooperação</t>
  </si>
  <si>
    <t>A cooperação entre as universidade desenvolver-se-á concretamente dentro do quadro e domínios que sejam considerados de interesse comum, designadamente:formação graduada e pós-graduada, intercâmbio científico-pedagógico e técnico e reorganização da estrutura administrativa.</t>
  </si>
  <si>
    <t>Juarez Morbini Lopes</t>
  </si>
  <si>
    <t>Angola</t>
  </si>
  <si>
    <t>23081.029050/2018-59</t>
  </si>
  <si>
    <t>Universidade Antonio Nariño (Colombia)</t>
  </si>
  <si>
    <t xml:space="preserve">Curso de Engenharia Acústica </t>
  </si>
  <si>
    <t xml:space="preserve">Jaime A. Mosquera-Sánchez </t>
  </si>
  <si>
    <t>23081.016908/2012-20</t>
  </si>
  <si>
    <t>Universidade Autônoma de Baja Califórnia - México - Convênio de Colaboração</t>
  </si>
  <si>
    <t>Estabelecer as bases gerais e mecanismos para aproveitar a infra-estrutura e experiência de ambas instituições afim de colaborar  em ações relativas a investigação, docência, capacitação, programas de mobilidade de professores e alunos, atividades de vinculação e fortalecimento das redes  e difusão da cultura</t>
  </si>
  <si>
    <t>23081.020472/2019-40</t>
  </si>
  <si>
    <t xml:space="preserve">Universidade Comunitária da Região de Chapecó- UNOCHAPECÓ </t>
  </si>
  <si>
    <t>82.804.642/0001-08</t>
  </si>
  <si>
    <t>23081.063596/2018-39</t>
  </si>
  <si>
    <t xml:space="preserve">Departamento de Ciências Contábeis </t>
  </si>
  <si>
    <t xml:space="preserve">Objetivando somar forças da UNOCHAPECÓ e da UFSM a promoção e o desenvolvimento da Pós-graduação Stricto Sensu em Ciências Contábeis nos Estados do Rio Grande do Sul e Santa Catarina, por meio de atividades de ensino, pesquisa, extensão e internacionalização, propõe-se este acordo de cooperação. A UNOCHAPECÓ tem referencial atuação na área de Ciências Contábeis e a UFSM vem ocupando cada vez mais lugar de destaque nos estudos de Ciências Contábeis. </t>
  </si>
  <si>
    <t xml:space="preserve">Prfº Vinícius Costa da Silva Zonatto </t>
  </si>
  <si>
    <t>23081.001816/21014-15</t>
  </si>
  <si>
    <t>Universidade da Beira Interior (Portugal)</t>
  </si>
  <si>
    <t>Curso Programa PG em Comunicação</t>
  </si>
  <si>
    <t>Estabelecer mediante acordos específicos as modalidades concretas de intercâmbio de experiências dentro das áreas nas quais ambas as entidades tenham interesse.</t>
  </si>
  <si>
    <t>Flavi Ferreira Lisboa Filho</t>
  </si>
  <si>
    <t>23081.063598/2018-28</t>
  </si>
  <si>
    <t xml:space="preserve">Universidade da Flórida </t>
  </si>
  <si>
    <t>Promover intercambio academico e de pesquisa entre as duas instituições. Reconhecendo a importância da colaboração mútua e as contribuições para a sociedade feita pelas instituições de ensino superio,as partes desejam promover intercâmbio entre os professores e alunos das duas instituições, bem como o intercâmbio de informações acadêmicas e de pesquisa.</t>
  </si>
  <si>
    <t xml:space="preserve">Profª Janaina BalK Brandão </t>
  </si>
  <si>
    <t>23081.057535/2018-32</t>
  </si>
  <si>
    <t>Universidade da República- Faculdade de Ciências (Uruguai)</t>
  </si>
  <si>
    <t xml:space="preserve">Curso Programa PG em Geografia </t>
  </si>
  <si>
    <t xml:space="preserve">Acordo de Cooperação Técnica Científica- Internacional </t>
  </si>
  <si>
    <t xml:space="preserve">As Instituições signatárias procurarão estimular e realizar programas de cooperação técnico- científica e cultural, em conformidade com a legislação vigente em seus respectivos países e Normas de Direitos Internacional, levando em consideração as suas possibilidades. </t>
  </si>
  <si>
    <t xml:space="preserve">Romario Trentin </t>
  </si>
  <si>
    <t>23081.011070/2009-82</t>
  </si>
  <si>
    <t>Universidade de British Columbia - Canadá - Acordo Geral de Cooperação</t>
  </si>
  <si>
    <t xml:space="preserve"> PPG em Ciências Odontológicas</t>
  </si>
  <si>
    <t>Intercâmbios acadêmicos e de pesquisa</t>
  </si>
  <si>
    <t xml:space="preserve"> Paulo Afonso Burmann</t>
  </si>
  <si>
    <t>Canadá</t>
  </si>
  <si>
    <t>23081.052561/2017-93</t>
  </si>
  <si>
    <t>Universidade de Cádiz - Espanha</t>
  </si>
  <si>
    <t xml:space="preserve">Depto. de Fisiologia e Farmacologia </t>
  </si>
  <si>
    <t xml:space="preserve">Potocolo Geral e Convênio Especifico </t>
  </si>
  <si>
    <t>O presente convênio tem por objetivo estabelecer bases para realizar intercâmbio de estudantes de graduação, mestrado e doutorado entre ambas as universidades.</t>
  </si>
  <si>
    <t>23081.043065/2017-49</t>
  </si>
  <si>
    <t>Universidade de Calgary, Canadá</t>
  </si>
  <si>
    <t xml:space="preserve">Depto. Medicina Veterinária Preventiva </t>
  </si>
  <si>
    <t>Memorando de Entendimento</t>
  </si>
  <si>
    <t>O objetivo geral deste deste ME é facilitar mutuamente a cooperação benéfica acadêmica e de pesquisa entre as partes.</t>
  </si>
  <si>
    <t xml:space="preserve">Canadá </t>
  </si>
  <si>
    <t>23081.002399/2014-10</t>
  </si>
  <si>
    <t xml:space="preserve">Universidade de Ciências de Aplicadas de Gelsenkirchen - Alemanha - Acordo de Cooperação Internacional </t>
  </si>
  <si>
    <t>Estreitar relações entre nossas duas instituições em educação internacional, pesquisas e serviços, e outras atividades relacionadas</t>
  </si>
  <si>
    <t xml:space="preserve">Alexandre Campos </t>
  </si>
  <si>
    <t>23081.002401/2014-51</t>
  </si>
  <si>
    <t>Universidade de Coimbra</t>
  </si>
  <si>
    <t>Intercâmbio de estudos, pesquisa, ensino e cooperação curricular em relação a estudantes, acadêmicos, cientistas e não-acadêmicos.</t>
  </si>
  <si>
    <t xml:space="preserve">Prorrogar o convênio por três anos, e igual periodo. </t>
  </si>
  <si>
    <t>Regulamentar e estabelecer os principios basicos de colaboração entre a UFSM e a UC com destaque para o departamento de história, bem como prorrogar a vigência por tempo indeterminado.</t>
  </si>
  <si>
    <t>23081.026902/2019-37</t>
  </si>
  <si>
    <t>Universidade de Colônia - Alemanha</t>
  </si>
  <si>
    <t>Curso PG em Filosofia</t>
  </si>
  <si>
    <t xml:space="preserve">Acordo Bilateral de Cooperação </t>
  </si>
  <si>
    <t>Acordo Bilateral de Cooperação para intercâmbio de docentes e alunos.</t>
  </si>
  <si>
    <t>Tiegue Vieira Rodrigues</t>
  </si>
  <si>
    <t>23081.010623/2013-66</t>
  </si>
  <si>
    <t>Universidade de Georg-August-Göttingen - Alemanha</t>
  </si>
  <si>
    <t>PPG em Extensão Rural</t>
  </si>
  <si>
    <t>Promover o intercâmbio de estudo e estudantes.</t>
  </si>
  <si>
    <t>Vicente Celestino Pires Silveira</t>
  </si>
  <si>
    <t>23081.057275/2018-03</t>
  </si>
  <si>
    <t>Universidade de Juiz de Fora</t>
  </si>
  <si>
    <t>21.195.755/0001-69</t>
  </si>
  <si>
    <t>A UFSM E a UFJF concederão, reciprocamente, estágios obrigatórios a alunos regularmente matriculados e que venham frequentemente efetivamente seus cursos técnicos, tecnológico e superior.</t>
  </si>
  <si>
    <t>23081.011268/2005-32</t>
  </si>
  <si>
    <t>Universidade de León - Espanha - Convênio de Cooperação Técnica</t>
  </si>
  <si>
    <t>Direção do Centro</t>
  </si>
  <si>
    <t>Colaborar mutuamente para o desenvolvimento da docência nas áreas em que ambas estejam interessadas, promover e facilitar o intercâmbio de seus docentes e pesquisadores, fortalecer os intercâmbios de seus estudantes de graduação e de pós-graduação.</t>
  </si>
  <si>
    <t xml:space="preserve"> Carlos Bolli Mota</t>
  </si>
  <si>
    <t>23081.008980/2015-26</t>
  </si>
  <si>
    <t>Universidade de Lisboa - ISEG</t>
  </si>
  <si>
    <t xml:space="preserve">Termo de Cooperação </t>
  </si>
  <si>
    <t>Coordenar esforços para favorecer programas de cooperação mútua, intercâmbio e assistência técnica, em todas as atividades, projetos ou iniciativas relacionadas a Estudos e Pesquisas Acadêmico-Científicas voltadas à Gestão Humana e Social das Organizações, que sejam de interesse de ambas às instituições</t>
  </si>
  <si>
    <t>Vânia Estivalete</t>
  </si>
  <si>
    <t>23081.019864/2007-22</t>
  </si>
  <si>
    <t>Universidade de Lleida - Catalunha - Espanha - Acordo de Cooperação</t>
  </si>
  <si>
    <t>Realização de projetos, programas e atividades em diferentes áreas de cooperação</t>
  </si>
  <si>
    <t>César Finger</t>
  </si>
  <si>
    <t>23081.048355/2017-89</t>
  </si>
  <si>
    <t xml:space="preserve">Universidade de Málaga </t>
  </si>
  <si>
    <t xml:space="preserve">Curso-Programa PG em Educação - PPGE </t>
  </si>
  <si>
    <t xml:space="preserve">Convênio Marco de Cooperação </t>
  </si>
  <si>
    <t xml:space="preserve">O propósito do presente MoU é desenvolver a cooperação e promover o entendimento entre as partes. </t>
  </si>
  <si>
    <t xml:space="preserve">Liliana Soares Ferreira </t>
  </si>
  <si>
    <t>23081.006237/2018-84</t>
  </si>
  <si>
    <t xml:space="preserve">Universidade de Medellin - Colômbia </t>
  </si>
  <si>
    <t xml:space="preserve">Curso Programa Pg em Direito </t>
  </si>
  <si>
    <t xml:space="preserve">Jânia Maria Lopes Saldanha </t>
  </si>
  <si>
    <t xml:space="preserve">Colômbia </t>
  </si>
  <si>
    <t>23081.015561/1995-08</t>
  </si>
  <si>
    <t>Universidade de Nebraska, Instituto de Agricultura e Recursos  Naturais - Lincoln - EUA - Protocolo de  Intenções</t>
  </si>
  <si>
    <t>Curso de Medicina Veterinária e Zootecnia</t>
  </si>
  <si>
    <t xml:space="preserve">A cooperação entre as ambas as instituições tem como objetivo por em prática de uma maneira conjunta, projeto de pesquisa, extensão e treinamento. Também inclui o intercâmbio de professores universitários, alunos de pós-graduação, resultados de pesquisas, publicação de  material didático e informações relacionadas aos projetos conjuntos </t>
  </si>
  <si>
    <t>Rudi Weiblem</t>
  </si>
  <si>
    <t>23081.000951/2014-35</t>
  </si>
  <si>
    <t>Universidade de Nottingham - Inglaterra - Memorando de Acordo</t>
  </si>
  <si>
    <t>Intercâmbio de estudantes por determinado período através de um programa de intercâmbio, reconhecido intercâmbio de membros do corpo docente e de técnicos das universidades; intercâmbio de documentação e material de pesquisa; projetos de pesquisa conjuntas ou de colaboração e ensino e aprendizagem de um programa que leve a concessão de dupla láurea</t>
  </si>
  <si>
    <t xml:space="preserve"> Vera Lucia Lens Viana da Silva</t>
  </si>
  <si>
    <t>Reino Unido</t>
  </si>
  <si>
    <t>23081.007924/2018-17</t>
  </si>
  <si>
    <t xml:space="preserve">Universidade de Oviedo - Espanha </t>
  </si>
  <si>
    <t xml:space="preserve">Depto. de processamento de energia elétrica </t>
  </si>
  <si>
    <t>Convênio de Colaboração</t>
  </si>
  <si>
    <t xml:space="preserve">O objeto do presente convênio é facilitar e promover a colaboração entre a Universidade de Oviedo e a Universidade Federal de Santa Maria, com o propósito de desenvolver as seguintes atividades: a. Intercâmbio acadêmico de docentes, alunos e pessoal administrativo. b. Projetos de pesquisa conjunta c. Estadias Sabáticas. d. Desenvolvimento conjunto e intercâmbio de materiais para a pesquisa e o ensino. e.Organização de conferências, seminários e outras atividades similares. f. outras formas de colaboração em áreas de interesse para ambas instituições. </t>
  </si>
  <si>
    <t xml:space="preserve">Marco Dalla Costa </t>
  </si>
  <si>
    <t>23081.007158/2012-03</t>
  </si>
  <si>
    <t>Universidade de Pádova  - Itália - Acordo de Cooperação Científica Cultural</t>
  </si>
  <si>
    <t>Implementar iniciativas de cooperação inter-universitárias em atividades de estudos pesquisa e informação, para reforçar através de processos de internacionalização, a qualidade do sistema universitário, onde será consagrada a intenção do sistema de co-tutela entre a Universtá degli Studi de Pádova e a UFSM</t>
  </si>
  <si>
    <t>Itália</t>
  </si>
  <si>
    <t>23081.016918/2019-31</t>
  </si>
  <si>
    <t xml:space="preserve">Universidade de Parma- Itália </t>
  </si>
  <si>
    <t xml:space="preserve">Departamento de Física </t>
  </si>
  <si>
    <t xml:space="preserve">Marcos A. Villetti </t>
  </si>
  <si>
    <t>23081.052188/2019-32</t>
  </si>
  <si>
    <t>Universidade de Passo Fundo</t>
  </si>
  <si>
    <t>92.034.321/0001-25</t>
  </si>
  <si>
    <t>Diretora de Ensino, Pesquisa e Extensão - HUSM</t>
  </si>
  <si>
    <t>Consederá estágio obrigatório a alunos regularmente matriculados na UPF e que venham frequentando efetivamente o curso de graduação em Nutrição preservando, primeiramente, o intertesse do Hospital Universitário de Santa Maria - HUSM, podendo ser incluído outros cursos no convênio mediante Termo Aditivo.</t>
  </si>
  <si>
    <t>23081.05383/2019-28</t>
  </si>
  <si>
    <t>95.438.412/0001-14</t>
  </si>
  <si>
    <t>A UNISC concederá estágio obrigatório a alunos regularmente matriculados na UFSM e que venham frequentando efetivamente seus cursos técnicos, tecnológicos e superior.</t>
  </si>
  <si>
    <t>23081.026228/2018-18</t>
  </si>
  <si>
    <t xml:space="preserve">Universidade de Reims Champagne - Ardenne (França) </t>
  </si>
  <si>
    <t xml:space="preserve">Depto de Física </t>
  </si>
  <si>
    <t xml:space="preserve">As duas Instituições estão comprometidas com a troca de experiências e de pessoal na área de ensino, pesquisa, gestão , administração e cultura de gestão e cultura em geral, em áreas de interesse comum. </t>
  </si>
  <si>
    <t xml:space="preserve">Damaris Kirsch Pinheiro </t>
  </si>
  <si>
    <t>23081.016243/91-96</t>
  </si>
  <si>
    <t xml:space="preserve">Universidade de Rio Cuarto </t>
  </si>
  <si>
    <t>As Intituições firmatárias procurarão estimular e realizar programas de cooperação técnico-científica e cultural, em conformidade com a legislação vigente em seus respectivos países, levando em consideração as suas possibilidades de pessoal.</t>
  </si>
  <si>
    <t xml:space="preserve">Indeterminado </t>
  </si>
  <si>
    <t>23081.050383/2019-28</t>
  </si>
  <si>
    <t>Universidade de Santa Cruz - UNISC</t>
  </si>
  <si>
    <t>23081.059548/2020-61</t>
  </si>
  <si>
    <t>Universidade de Santa Cruz do Sul – UNISC</t>
  </si>
  <si>
    <t>HUSM/EBSERH</t>
  </si>
  <si>
    <t>Gerência de Ensino e Pesquisa</t>
  </si>
  <si>
    <t>É objeto deste Convênio a concessão de estágios não obrigatório, pela UFSM aos alunos regularmente matriculados e frequentando efetivamente o Curso de Medicina da UNISC, preservando, primeiramente, o interesse do Hospital Universitário de Santa Maria – HUSM/EBSERH.</t>
  </si>
  <si>
    <t>23081.024951/2020-79</t>
  </si>
  <si>
    <t>Universidade de São Paulo - Escola Superior de Agricultura "Luiz de Queiroz" (ESALQ-USP)</t>
  </si>
  <si>
    <t>63.025.530/0001-04</t>
  </si>
  <si>
    <t>Departamento de Ciências Agrônomicas e Ambientais FW</t>
  </si>
  <si>
    <t>O presente convênio tem por objeto o desenvolvimento de formulações de fungicidas a partir de óleos essenciais utilizando a nanotecnologia, conforme Plano de Trabalho anexo, que passa a ser parte integrante deste instrumento.</t>
  </si>
  <si>
    <t>BRAULIO OTOMAR CARON</t>
  </si>
  <si>
    <t>23081.007926/2018-14</t>
  </si>
  <si>
    <t>Universidade de São Paulo - USP</t>
  </si>
  <si>
    <t xml:space="preserve">Curso de Medicina </t>
  </si>
  <si>
    <t>O presente convênio objetiva estabelecer as condições indipensáveis à viabilização de concessão de estágio de complementação educacional junto à concedente de estágio aos estudantes regularmente matriculados nos cursos de Medicina da Instituição de ensino, desde que estágio curricular obrigatório.</t>
  </si>
  <si>
    <t>23081.052016/2019-69</t>
  </si>
  <si>
    <t>Universidade de São Paulo - USP - Faculdade de Medicina Veterinária (FMVZ)</t>
  </si>
  <si>
    <t>O presente convênio objetiva estabelecer as condições indispensáveis à viabilização de concessão de estágio de complementação educacional junto à Concedente de Estágio aos estudantes regularmente matriculados em qualquer curso da Instituição de Ensino.</t>
  </si>
  <si>
    <t>23081.022209/2020-29</t>
  </si>
  <si>
    <t>Universidade de São Paulo (USP) - Faculdade de Zootecnia e Engenharia de Alimentos FZEA</t>
  </si>
  <si>
    <t>63.025.530/0097-56</t>
  </si>
  <si>
    <t>Curso de Medicina Veterinária/ Hospital Veterinário Universitário</t>
  </si>
  <si>
    <t xml:space="preserve">A UFSM e a FZEA concederão, reciprocamente, estágios obrigatórios a alunos regularmente matriculados e que venham frequentando efetivamente seus cursos técnicos, tecnológicos e superior. </t>
  </si>
  <si>
    <t>23081.019945/2018-85</t>
  </si>
  <si>
    <t>Universidade de São Paulo/ CENA</t>
  </si>
  <si>
    <t>O presente convênio objetiva estabelecer as condições indipensáveis à viabilização de concessão de estágio de complementação educacional junto à concedente de estágio aos estudantes regularmente matriculados nos cursos de graduação da Instituição de ensino.</t>
  </si>
  <si>
    <t>23081.028555/2019-87</t>
  </si>
  <si>
    <t>Universidade de Sevilla</t>
  </si>
  <si>
    <t>Convênio de Colaboração Acadêmica, Científica e Cultural</t>
  </si>
  <si>
    <t>Troca de experiências e pessoal nos domínios da docência, da investigação e da cultura, dentro das áreas em que tenham manifesto interesse. O desenolvimento destas atividades, bem como as suas fontes de financiamento e os recursos materiais requeridos para sua execução, serão detalhados em convênios específicos.</t>
  </si>
  <si>
    <t>Liliane Soares Ferreira</t>
  </si>
  <si>
    <t>23081.058891/2018-73</t>
  </si>
  <si>
    <t xml:space="preserve">Universidade de Talca (Chile) </t>
  </si>
  <si>
    <t>Karina Carlesso Pagliarin</t>
  </si>
  <si>
    <t>TA</t>
  </si>
  <si>
    <t>Estabelecer as condições que regularão um programa de intercâmbio de estudantes entre a UFSM e a Univ de Talca</t>
  </si>
  <si>
    <t>23081.028549/2019-20</t>
  </si>
  <si>
    <t xml:space="preserve">Universidade de Toulouse III  </t>
  </si>
  <si>
    <t>Ambas as instituições firmatárias procurarão desenvolver projetos de pesquisa comuns e estabelecer atividades de treinamento didático e integrado, além de providenciar o uso potencial de aparatos científicos e técnicos de interesse mútuo.</t>
  </si>
  <si>
    <t>Vitor C. Bender</t>
  </si>
  <si>
    <t>Processo 23081.000060/2001-64 apensado ao processo:  23081.009365/2008-16 em 14/06/2012.</t>
  </si>
  <si>
    <t>04/01/2001
27/6/2008</t>
  </si>
  <si>
    <t>Universidade de Valência - Espanha - Convênio de Cooperação</t>
  </si>
  <si>
    <t>CCSH/CE</t>
  </si>
  <si>
    <t>Mila/ Dep. de Educação Escolar</t>
  </si>
  <si>
    <t>O presente acordo visa a facilitar a cooperação interuniversitária nos campos do ensino e da pesquisa nos três ciclos de ensino superior nas áreas jurídica, econômica, cientifica e humana. Vigência: Direção de (quatro anos) renovando-se  a cada manifestação.</t>
  </si>
  <si>
    <t>Rosane Sarturi</t>
  </si>
  <si>
    <t>Mila/ Dep. de Educação Escolar
e PPG em Direito</t>
  </si>
  <si>
    <t>Comprometer esforços e mobilizar recursos para definir os itens de colaboração e intercâmbio de atividades de pesquisa com foco na área de Direito.</t>
  </si>
  <si>
    <t>23081.045061/2018-86</t>
  </si>
  <si>
    <t>Universidade de Vigo - Espanha</t>
  </si>
  <si>
    <t>Depto. de Solos</t>
  </si>
  <si>
    <t>Zaida Inês Antoniolli</t>
  </si>
  <si>
    <t>23081.000952/2014-80</t>
  </si>
  <si>
    <t>Universidade do Porto - Portugal - Acordo de Cooperação Técnico, Científico e Cultural</t>
  </si>
  <si>
    <t>Transferência de conhecimentos e experiência e/ou qualquer outra atividade de interesse comum nos campos do ensino, da pesquisa, da  extensão, da administração universitária ...</t>
  </si>
  <si>
    <t>23081.049304/2019-36</t>
  </si>
  <si>
    <t>Universidade do Vale do Rio dos Sinos - UNISINOS</t>
  </si>
  <si>
    <t>92.959.006/0008-85</t>
  </si>
  <si>
    <t>Desenvolver esforços e a mobilizar recursos, com o propósito de, a través de mútua cooperação e do intercâmbio técnico-científico e cultural, assegurar a expansão quantitativa e qualitativa de suas atividades de ensino, pesquisa e extensão.</t>
  </si>
  <si>
    <t xml:space="preserve">Vinícius Costa da Silva Zonatto </t>
  </si>
  <si>
    <t xml:space="preserve">As partes acordam em substituir, na íntegra o item 3.3 da cláusula terceira, e prorroga por mais 24 meses o fim da vigência a contar do prazo final do referido termo aditivado, que é a partir de 07 de dezembro de 2026. </t>
  </si>
  <si>
    <t>23081.044362/2017-10</t>
  </si>
  <si>
    <t>Universidade Estadual de Londrina - UEL</t>
  </si>
  <si>
    <t>78.640.489/0001-53</t>
  </si>
  <si>
    <t>O presente convênio tem por objeto estabelecer campo de estágio para os estudantes das CONVENENTES, supervisionados nos departamentos ou órgãos que integram com condições de proporcionar experiência prática na linha de sua formação, como complementação do ensino e da aprendizagem por meio de atividades sociais, profissionais e culturais executadas em situações da vida real e de seu meio, promovendo a integração Universidade-Comunidade.</t>
  </si>
  <si>
    <t>23081.022197/2020-32</t>
  </si>
  <si>
    <t>Universidade Estadual de Ponta Grossa - UEPG</t>
  </si>
  <si>
    <t>80.257.355/0001-08</t>
  </si>
  <si>
    <t>O estágio será realizado mediante a celebração de um Termo de Compromisso de Estágio entre o ESTAGIÁRIO, a UNIDADE CONCEDENTE e com a interveniência da INSTITUIÇÃO DE ENSINO, nos moldes estabelecidos pela lei do estágio, constituindo-se em documento comprobatório da inexistência de vínculo empregatício entre as partes.</t>
  </si>
  <si>
    <t>23081.024084/2019-38</t>
  </si>
  <si>
    <t>Universidade Estadual do Norte do Paraná- Campus Luiz Meneghel- UENP/CLM</t>
  </si>
  <si>
    <t>08.885.100/0004-05</t>
  </si>
  <si>
    <t xml:space="preserve">HVU </t>
  </si>
  <si>
    <t>23081.028970/2018-50</t>
  </si>
  <si>
    <t xml:space="preserve">Universidade Estadual do Rio Grande do Sul </t>
  </si>
  <si>
    <t>04.732.975/0001-65</t>
  </si>
  <si>
    <t xml:space="preserve">Acordo de Cooperação Técnico-Científica </t>
  </si>
  <si>
    <t xml:space="preserve">O objeto do presente Termo de cooperação técnico científico é o estabelecimento de condições mútuas para permitir ações de ensino, pesquisa, extensão e utilização compartilhada de espaço físico entre as Instituições de Ensino Superior </t>
  </si>
  <si>
    <t>Rogério Brittes</t>
  </si>
  <si>
    <t>TA 1</t>
  </si>
  <si>
    <t xml:space="preserve"> O objeto do presente Termo Aditivo pretende alterar a Cláusula Segunda – Obrigações, para acrescentar as seguintes alíneas:...</t>
  </si>
  <si>
    <t>Campus de Cachoeira do Sul/ CCR</t>
  </si>
  <si>
    <t>Direção do Campus de Cachoeira do Sul / Pós-Graduação em Ciência e Tecnologia dos Alimentos (PPGCTA)</t>
  </si>
  <si>
    <t>O objeto do presente Termo Aditivo pretende incluir o Plano de Trabalho, relativo ao Programa de Pós-Graduação em Ciência e Tecnologia dos Alimentos (PPGCTA) da UFSM e do Programa de Pós-Graduação em Ciência e Tecmologia dos Alimentos (PPGCTA) da UERGS, como parte integrante do Acordo de Cooperação Técnica.</t>
  </si>
  <si>
    <t>Paulo Campagnol</t>
  </si>
  <si>
    <t>23081.052790/2021-94</t>
  </si>
  <si>
    <t>UNIVERSIDADE ESTADUAL PAULISTA “JÚLIO DE MESQUITA FILHO” – UNESP Faculdade de Ciências – Câmpus de Bauru</t>
  </si>
  <si>
    <t>48.031.918/0028-44</t>
  </si>
  <si>
    <t>Curso de Meteorologia</t>
  </si>
  <si>
    <t>23081.028556/2019-21</t>
  </si>
  <si>
    <t>Universidade Federal da Bahia - UFBA</t>
  </si>
  <si>
    <t>15.180.714/0001-04</t>
  </si>
  <si>
    <t xml:space="preserve">Programa de Resudência Multiproficional </t>
  </si>
  <si>
    <t>23081.002681/2021-26</t>
  </si>
  <si>
    <t>UNIVERSIDADE FEDERAL DA FRONTEIRA SUL</t>
  </si>
  <si>
    <t>11.234.780/0001-50</t>
  </si>
  <si>
    <t>MESTRADO PROFISSIONAL EM TECNOLOGIAS EDUCACIONAIS EM REDE</t>
  </si>
  <si>
    <t xml:space="preserve">O Acordo de Cooperação Técnica visa a participação do professor Marcus Vinicius
Liessem Fontana, docente da UFFS, inscrito no SIAPE sob o nº 1573271, junto ao Programa
de Pós-Graduação em Tecnologias Educacionais em Rede (PPGTER) da Universidade Federal
de Santa Maria, como docente Permanente. A participação se dará, nos termos estabelecidos
pela Resolução nº 2/2013-CONSUNI/CPPG, por meio do desenvolvimento de atividades de
ensino, pesquisa e extensão, previstas no Plano de Trabalho anexo a este instrumento, enquanto
parte integrante e indissociável do Acordo, obedecidas as atribuições das partes, sem envolver
quaisquer transferências de recursos, direto ou indireto.
</t>
  </si>
  <si>
    <t>PPGTER</t>
  </si>
  <si>
    <t>23081.046745/2019-86</t>
  </si>
  <si>
    <t>Universidade Federal da Fronteira Sul - UFFS</t>
  </si>
  <si>
    <t xml:space="preserve">A UFSM e a UFFS concederão, reciprocamente, estágios obrigatórios a alunos regularmente matriculados e que venham frequentando efetivamente seus cursos técnicos, tecnológicos e superior.  </t>
  </si>
  <si>
    <t>23081.050617/2018-56</t>
  </si>
  <si>
    <t xml:space="preserve">Universidade Federal de Goias </t>
  </si>
  <si>
    <t>01.567.601/0001-43</t>
  </si>
  <si>
    <t xml:space="preserve">Este convênio tem por objeto o estabelecimento de mútua cooperação entre a UFG e a UFSM, visando, reciprocamente, ao oferecimento de estágio curricular obrigatório a estudantes regularmente matriculados e com efetiva frequencia nos cursos de graduação por elas ofertados. </t>
  </si>
  <si>
    <t>23081.011481/2016-05</t>
  </si>
  <si>
    <t xml:space="preserve">Universidade Federal de Pelotas - UFPEL </t>
  </si>
  <si>
    <t xml:space="preserve">Depto. de Ciências Rurais </t>
  </si>
  <si>
    <t xml:space="preserve">As instituições de ensino superior signatárias do presente protocolo de intenções ajustam, entre si, acordo pelo qual se comprometem a realizar intercâmbio de atividades, visando ao aprimoramento do ensino, da pesquisa e da extensão em ambas as instituições, bem como o aperfeiçoamento de seus corpos docentes, técnicos administrativos em educação e de alunos de graduação e pós-graduação. </t>
  </si>
  <si>
    <t xml:space="preserve">Elio José Santini </t>
  </si>
  <si>
    <t>23081.048788/2018-15</t>
  </si>
  <si>
    <t xml:space="preserve">Universidade Federal de Santa Catarina </t>
  </si>
  <si>
    <t>83.899.526/0001-82</t>
  </si>
  <si>
    <t xml:space="preserve">Termo de Convênio </t>
  </si>
  <si>
    <t xml:space="preserve">Propiciar a execução de atividades de ensino, pesquisa e extensão entre docentes das instituições UFSC e UFSM sem caracterizar vínculo empregatório. </t>
  </si>
  <si>
    <t xml:space="preserve">Prof. Gustavo Brunetto </t>
  </si>
  <si>
    <t>23081.022008/2020-21</t>
  </si>
  <si>
    <t>Universidade Federal de Santa Catarina - UFSC</t>
  </si>
  <si>
    <t>O presente Acordo tem como objeto a conjugação de esforços entre a UFSM e a UFSC para propiciar a realização de projetos de Ensino, Pesquisa e Extensão, que visem o desenvolvimento de projetos relacionados a diagnóstico, 
criação, consolidação, crescimento e sustentabilidade de habitats e de ecossistemas de inovação bem como a realização de eventos e construção de metodologias que 
propiciem a difusão da mentalidade empreendedora em diferentes níveis.</t>
  </si>
  <si>
    <t>23081.035149/2017-17</t>
  </si>
  <si>
    <t>09/08/0217</t>
  </si>
  <si>
    <t xml:space="preserve">Universidade Federal de Santa Catarina (UFSC) Instituto Federal de Educação, Ciência e Tecnologia Catarinense Campus Rio do Sul (IFC) </t>
  </si>
  <si>
    <t>Depto. de Fitotecnia - FTT</t>
  </si>
  <si>
    <t>O presente Acordo tem como objeto a conjugação de esforços entre a UFSC, IFC Rio do Sul, IFC Concórdia e UFSM para propiciar a cooperação interinstitucional para execução conjunta do Projetoo de Pesquisa "Crescimento, desenvolvimento e modelagem da cultura gladíolo"</t>
  </si>
  <si>
    <t>UFSC</t>
  </si>
  <si>
    <t>23081.054706/2018-71</t>
  </si>
  <si>
    <t>Universidade Federal de Viçosa</t>
  </si>
  <si>
    <t>25.944.455/0001-96</t>
  </si>
  <si>
    <t>23081.048557/2017-21</t>
  </si>
  <si>
    <t>Universidade Federal do Ceara - UFC</t>
  </si>
  <si>
    <t>07.272.636/0001-31</t>
  </si>
  <si>
    <t>Depto. de Zootecnia</t>
  </si>
  <si>
    <t>A UFSM e a UFC concederão, reciprocamente, estágio obrigatório a alunos regularmente matriculados na UFSM e que venham frequentando efetivamente os seus cursos técnicos, tecnológicos e de graduação.</t>
  </si>
  <si>
    <t>23081.035360/2019-93</t>
  </si>
  <si>
    <t xml:space="preserve">Universidade Federal do Pará- UFPA </t>
  </si>
  <si>
    <t>34.621.748/0001-23</t>
  </si>
  <si>
    <t>Convênio tem por objeto o estabelecimento de mútua cooperação entre a UFPA e a UFSM, visando, reciprocamente, à oportunidade de realização de Estágio Obrigatório a estudantes regularmente matriculados e com efetiva frequência nos cursos de graduação, tecnólogos e técnicos ofertados pelas partícipes, sendo que ambas atuarão como instituição de ensino e, ao mesmo tempo, como concedente de estágio.</t>
  </si>
  <si>
    <t>28/08//2019</t>
  </si>
  <si>
    <t>23081.049112/2018-49</t>
  </si>
  <si>
    <t>Universidade Federal do Parana</t>
  </si>
  <si>
    <t>75.095.679/0001-49</t>
  </si>
  <si>
    <t xml:space="preserve">A UFSM e a UFPR concederão, reciprocamente, estágios obrigatórios a alunos regularmente matriculados e que venham frequentando efetivamente seus cursos técnicos, tecnológicos e superior. </t>
  </si>
  <si>
    <t>23081.063597/2018-83</t>
  </si>
  <si>
    <t>Universidade Federal do Rio Grande - FURG</t>
  </si>
  <si>
    <t>94.877.586/0001-10</t>
  </si>
  <si>
    <t>Objetivando somar forças da FURG e da UFSM a promoção e o desenvolvimento da Pós-graduação Stricto Sensu em Ciências Contábeis no Estado do Rio Grande do Sul, por meio de atividades de ensino, pesquisa, extensão e internacionalização, propõe-se este acordo de cooperação. A FURG tem referencial atuação na área de Ciências Contábeis e a UFSM vem ocupando cada vez mais lugar de destaque nos estudos de Ciências Contábeis.</t>
  </si>
  <si>
    <t>23081.054903/2018-91</t>
  </si>
  <si>
    <t>Universidade Federal do Rio Grande do Norte - UFRN</t>
  </si>
  <si>
    <t>24.365.710/0001-83</t>
  </si>
  <si>
    <t>23081.025571/2018-37</t>
  </si>
  <si>
    <t xml:space="preserve">Universidade Federal do Rio Grande do Sul - UFRGS </t>
  </si>
  <si>
    <t xml:space="preserve">Depto de Documentação </t>
  </si>
  <si>
    <t>O presente Acordo tem como objeto a conjugação de esforços entre a UFSM e UFRGS para propiciar a realização, coordenação e integração de atividades referentes ao Programa de Aperfeiçoamento, pesquisa e estudos em arquivos (PAPEArq).</t>
  </si>
  <si>
    <t xml:space="preserve">Francisco Alcides Cougo Junior </t>
  </si>
  <si>
    <t>23081.063593/2018-03</t>
  </si>
  <si>
    <t>Universidade Federal do Rio Grande do Sul- UFRGS</t>
  </si>
  <si>
    <r>
      <t xml:space="preserve">Objetivando somar forças da </t>
    </r>
    <r>
      <rPr>
        <b/>
        <sz val="11"/>
        <rFont val="Calibri"/>
        <family val="2"/>
      </rPr>
      <t>UFRGS</t>
    </r>
    <r>
      <rPr>
        <sz val="11"/>
        <rFont val="Calibri"/>
        <family val="2"/>
      </rPr>
      <t xml:space="preserve"> e da </t>
    </r>
    <r>
      <rPr>
        <b/>
        <sz val="11"/>
        <rFont val="Calibri"/>
        <family val="2"/>
      </rPr>
      <t>UFSM</t>
    </r>
    <r>
      <rPr>
        <sz val="11"/>
        <rFont val="Calibri"/>
        <family val="2"/>
      </rPr>
      <t xml:space="preserve"> a promoção e o desenvolvimento da Pós-graduação Stricto Sensu em Ciências Contábeis no Estado do Rio Grande do Sul, por meio de atividades de ensino, pesquisa, extensão e internacionalização, propõe-se este acordo de cooperação. A </t>
    </r>
    <r>
      <rPr>
        <b/>
        <sz val="11"/>
        <rFont val="Calibri"/>
        <family val="2"/>
      </rPr>
      <t>UFRGS</t>
    </r>
    <r>
      <rPr>
        <sz val="11"/>
        <rFont val="Calibri"/>
        <family val="2"/>
      </rPr>
      <t xml:space="preserve"> tem referencial atuação na área de Controladoria e Contabilidade e a </t>
    </r>
    <r>
      <rPr>
        <b/>
        <sz val="11"/>
        <rFont val="Calibri"/>
        <family val="2"/>
      </rPr>
      <t>UFSM</t>
    </r>
    <r>
      <rPr>
        <sz val="11"/>
        <rFont val="Calibri"/>
        <family val="2"/>
      </rPr>
      <t xml:space="preserve"> vem ocupando cada vez mais lugar de destaque nos estudos de Ciências Contábeis.</t>
    </r>
  </si>
  <si>
    <t>23081.059658/2019-99</t>
  </si>
  <si>
    <t>Universidade Federal Fluminense - UFF</t>
  </si>
  <si>
    <t>28.523.215/0001-06</t>
  </si>
  <si>
    <r>
      <t xml:space="preserve">A </t>
    </r>
    <r>
      <rPr>
        <b/>
        <sz val="12"/>
        <rFont val="Times New Roman"/>
        <family val="1"/>
      </rPr>
      <t>UFSM</t>
    </r>
    <r>
      <rPr>
        <sz val="12"/>
        <rFont val="Times New Roman"/>
        <family val="1"/>
      </rPr>
      <t xml:space="preserve"> e a </t>
    </r>
    <r>
      <rPr>
        <b/>
        <sz val="12"/>
        <rFont val="Times New Roman"/>
        <family val="1"/>
      </rPr>
      <t>UFF</t>
    </r>
    <r>
      <rPr>
        <sz val="12"/>
        <rFont val="Times New Roman"/>
        <family val="1"/>
      </rPr>
      <t xml:space="preserve"> poderão prover campos de Estágios Curriculares Profissionais de complementação educacional reciprocamente a seus estudantes selecionados que estejam regularmente matriculados e inscritos em disciplina(s) e efetivamente freqüentando Cursos de Graduação ou Colégios Técnicos. </t>
    </r>
  </si>
  <si>
    <t>23081.106997/2021-96</t>
  </si>
  <si>
    <t>UNIVERSIDADE FRANCISCANA</t>
  </si>
  <si>
    <t>95.606.380/0022-43</t>
  </si>
  <si>
    <t>GEP</t>
  </si>
  <si>
    <t>A UFSM/HUSM/EBSERH concederá estágio obrigatório a alunos regularmente matriculados na UFN e que venham frequentando efetivamente o curso de graduação em Biomedicina, Enfermagem, Engenharia Biomédica, Física Médica, Nutrição, Radiologia e Terapia Ocupacional preservando, primeiramente, o interesse do Hospital Universitário de Santa Maria - HUSM/EBSERH.</t>
  </si>
  <si>
    <t>23081.043458/2019-14</t>
  </si>
  <si>
    <t xml:space="preserve">Universidade Franciscana- UFN </t>
  </si>
  <si>
    <t>Concessão de estágio obrigatório a alunos regularmente matriculados na UFN e que venham frequentando efetivamente os cursos de Enfermagem, Nutrição, Terapia Ocupacional, Serviço Social, Física Médica e engenharia Biomédica, preservando, primeiramente, o interesse do Hospital Universitário de Santa Maria – HUSM/EBSERH.</t>
  </si>
  <si>
    <t>GEP-HUSM</t>
  </si>
  <si>
    <t>23081.042067/2016-30</t>
  </si>
  <si>
    <t>Universidade Granada - Espanha</t>
  </si>
  <si>
    <t xml:space="preserve">Dpto. Letras Estramgeiras Modernas </t>
  </si>
  <si>
    <t>Realização de projetos, programas e atividades em diferentes áreas de cooperação.</t>
  </si>
  <si>
    <t>23081.024732/2017-94</t>
  </si>
  <si>
    <t>Universidade Leipzig de Ciências aplicadas - Alemanha</t>
  </si>
  <si>
    <t xml:space="preserve">SAI </t>
  </si>
  <si>
    <t>23081.002245/2009-61</t>
  </si>
  <si>
    <t>Universidade Livre de Bozen-Bolzano (FUB) - Faculdade de Ciências Tecnológicas e Naturais - Itália - Acordo Bilateral de Mobilidade de Acadêmicos, Professores e Pesquisadores</t>
  </si>
  <si>
    <t>Curso-Programa PG em Ciências do Solo</t>
  </si>
  <si>
    <t>Encorajar programas educacionais e de pesquisa em ciências rurais e a mobilidade de estudantes de graduação e pós-graduação, professores e pesquisadores em suas instituições e estabelecer regras pelas quais essas atividades podem ocorrer eficientemente</t>
  </si>
  <si>
    <t xml:space="preserve"> Carlos Alberto Ceretta</t>
  </si>
  <si>
    <t>23081.027169/2018-97</t>
  </si>
  <si>
    <t>Universidade Mcgill</t>
  </si>
  <si>
    <t>Depto. Enfermagem -EFM</t>
  </si>
  <si>
    <t xml:space="preserve">Está parceria irá fortalecer a colaboração entre os responsáveis acadêmicos e promoverá o avanço dos pesquisas e ensino em enfermagem pediátrico em ambos os países. </t>
  </si>
  <si>
    <t>Eliane Tatsch Neves</t>
  </si>
  <si>
    <t>Canada</t>
  </si>
  <si>
    <t>23081.020274/2016-33</t>
  </si>
  <si>
    <t xml:space="preserve">Universidade Nacional Autonoma do México - UNAM </t>
  </si>
  <si>
    <t>Depto. de Egenharia e Tecnologia Ambiental - FW</t>
  </si>
  <si>
    <t xml:space="preserve">Convênio Geral de Colaboração Acadêmica </t>
  </si>
  <si>
    <t>O objeto do presente Convênio é promover a colaboração entre as partes com a finalidade de realizar conjuntamente atividades acadêmicas, cientifícas e culturais, em áreas de interesse comum.</t>
  </si>
  <si>
    <t xml:space="preserve">Malva Andrea Mancuso </t>
  </si>
  <si>
    <t>23081.018940/2013-21</t>
  </si>
  <si>
    <t>Universidade Nacional de Assunção</t>
  </si>
  <si>
    <t>Direção do CCR</t>
  </si>
  <si>
    <t>Promover a cooperação acadêmica entre ambas as instituições, nas áreas de interesse comum, por meio de intercâmbio de docentes e pesquisadores; elaboração conjunta de projetos de pesquisa; organização conjunta de eventos científicos e culturais; intercâmbio de informações e publicações acadêmicas; intercâmbio de estudantes de graduação e pós-graduação; intercâmbio de membros da equipe técnico-administrativa e programas e disciplinas comuns e/ou compartilhadas.</t>
  </si>
  <si>
    <t>Lia Rejane Silveira Reiniger</t>
  </si>
  <si>
    <t>Paraguai</t>
  </si>
  <si>
    <t>23081.029322/2018-11</t>
  </si>
  <si>
    <t>Universidade Nacional de Assunção - Paraguai</t>
  </si>
  <si>
    <t>Curso-Programa de Pós-graduação em Informática</t>
  </si>
  <si>
    <t>Raul Ceretta Nunes</t>
  </si>
  <si>
    <t>23081.062472/2019-17</t>
  </si>
  <si>
    <t>UNIVERSIDADE PABLO DE OLAVIDE, ESPANHA</t>
  </si>
  <si>
    <t>Espaço Multidisciplinar de Pesquisa e Extensão - UFSM/ Silveira Martins</t>
  </si>
  <si>
    <t>Cesar de David</t>
  </si>
  <si>
    <t>23081.045381/2019-17</t>
  </si>
  <si>
    <t>Universidade Patativa do Assaré</t>
  </si>
  <si>
    <t>05.342.580/0001-19</t>
  </si>
  <si>
    <t>23081.018758/2013-70</t>
  </si>
  <si>
    <t>Universidade Pedagógica de Durango</t>
  </si>
  <si>
    <t>PPG</t>
  </si>
  <si>
    <t>Promover o intercâmbio de experiências e de pessoal nas áreas de ensino, pesquisa, cultura e desenvolviemnto da cooperação nas áreas em que ambos estão interessados; Implantação de projetos e programas de pesquisa e desenvolvimento conjuntos; Facilitar o intercâmbio de estudantes, professores e pesquisadores, especialmente a mobilidade dos doutores e doutorandos; Assessoramento mútuo em questões relacionadas com a atividade de ambas as entidades; Formar graduados e pós-graduados; Desenvolvimento conjunto de programas on-line patrocinados por ambas as instituições; Utilização de materiais de ensino em programas virtuais de Formação de professores; Assessoria inicial para implementação de programas virtuais com estudantes; Compartilhar experiência editorial em geral, e em particular na produção de livros didáticos para os programas virtuais; Compartilhar os programas e cursos oferecidos através do tele-ensino; O intercâmbio de livros, publicações e outros materiais de ensino e pesquisa de material digital, desde que não haja compromissos anteriores que o impeçam;</t>
  </si>
  <si>
    <t>automático</t>
  </si>
  <si>
    <t>Valeska Maria Fortes De Oliveira</t>
  </si>
  <si>
    <t>23081.056950/2018-79</t>
  </si>
  <si>
    <t xml:space="preserve">Universidade Pedagógica de Moçambique </t>
  </si>
  <si>
    <t>Moçambique</t>
  </si>
  <si>
    <t>23081.000763/2015-98</t>
  </si>
  <si>
    <t>Universidade Politécnica de São Petesburgo (Rússia)</t>
  </si>
  <si>
    <t>Promover a cooperação mútua nas áreas de educação e pesquisa.</t>
  </si>
  <si>
    <t>Rússia</t>
  </si>
  <si>
    <t>23081.025289/2018-50</t>
  </si>
  <si>
    <t>Universidade Regional do Noroeste do Estado do Rio Grande do Sul - UNIJUI</t>
  </si>
  <si>
    <t>90.738.014/0001-08</t>
  </si>
  <si>
    <t>Curso-Programa PG em Ciências Biológicas</t>
  </si>
  <si>
    <t>O presente Acordo tem como objeto a conjugação de esforços entre as UFSM e a UNIJUÍ para propiciar uma nova linha de pesquisas na UNIJUÍ, utilizando um modelo alternativo vertebrado não mamífero - pixe-zebra, bem como, possibilitar os alunos da UNIJUÍ a realizar posterior seleção em nosso PPG da UFSM.</t>
  </si>
  <si>
    <t>Denis B. Rosemberg</t>
  </si>
  <si>
    <t>23081.027740/2018-73</t>
  </si>
  <si>
    <t xml:space="preserve">Universidade Regional do Noroeste do Estado do Rio Grande do Sul - UNIJUI </t>
  </si>
  <si>
    <t xml:space="preserve">Curso de Ciências Biológicas </t>
  </si>
  <si>
    <t>A UFSM e a UNIJUI concederão, reciprocamente, estágios obrigatórios a alunos regularmente matriculados e que venham frequentemente efetivamente seus cursos técnicos, tecnológico e superior.</t>
  </si>
  <si>
    <t>23081.040098/2020-32</t>
  </si>
  <si>
    <t>Universidade Regional Integrada do Alto Uruguai e das Missões -URI</t>
  </si>
  <si>
    <t>96.216.841/0001-00</t>
  </si>
  <si>
    <t>A UFSM/HUSM -EBSERH concederá estágio obrigatório a alunos regularmente matriculados naURI e que venham frequentando efetivamente os cursos  de Enfermagem, Farmácia e Psicologia preservando primeiramente, o interesse do HUSM/EBSERH.</t>
  </si>
  <si>
    <t>23081.014302/2013-31</t>
  </si>
  <si>
    <t>Universidade Rey Juan Carlos</t>
  </si>
  <si>
    <t>PPG em Engenharia Civil</t>
  </si>
  <si>
    <t>Desenvolver linhas de cooperação entre as duas Instituições, em beneficio de ambas, nas áreas e modalidades que se indicam nas cláusulas seguintes, ou mediante o desenvolvimento de atividades e projetos concretos que serão objeto do correspondente Acordo Específico em cada caso. Cada um dos acordos específicos constituirá uma extensão do presente Convênio Marco, formando parte integral do mesmo.</t>
  </si>
  <si>
    <t>Jussara Cabral Cruz</t>
  </si>
  <si>
    <t>23081.054042/2018-41</t>
  </si>
  <si>
    <t xml:space="preserve">Universidade Tecnológica do Chile - INACAP, Chile </t>
  </si>
  <si>
    <t xml:space="preserve">Curso Programa PG em Educação </t>
  </si>
  <si>
    <t xml:space="preserve">Rosane Carneito Sarturi </t>
  </si>
  <si>
    <t>23081.023340/2018-99</t>
  </si>
  <si>
    <t xml:space="preserve">Universidade Tecnológica Federal do Paraná </t>
  </si>
  <si>
    <t>75.101.873/0001-90</t>
  </si>
  <si>
    <t xml:space="preserve">Curso de Engenheria Mecânica </t>
  </si>
  <si>
    <t>23081.004719/2020-14</t>
  </si>
  <si>
    <t>UNIVERSITÁ DEGLI STUDI DI TORINO, ITÁLIA ( UniTO)</t>
  </si>
  <si>
    <t>Erico M. M. Flores</t>
  </si>
  <si>
    <t>23081.020539/2017-84</t>
  </si>
  <si>
    <t>Universitá Degli Studi Firenze</t>
  </si>
  <si>
    <t>Acordo de Colaboração Cultural</t>
  </si>
  <si>
    <t>As duas universidades se comprometem a implementar uma colaboração recíproca inicilamente no setor: ciências agrárias e florestais, desenho industrial e design, farmacologia clínica</t>
  </si>
  <si>
    <t>23081.016635/2013-02</t>
  </si>
  <si>
    <t>Universität Paderborn</t>
  </si>
  <si>
    <t>Luiz Osório Cruz Portela</t>
  </si>
  <si>
    <t>23081.026923/2019-52</t>
  </si>
  <si>
    <t>Université de Montréal (Canadá)</t>
  </si>
  <si>
    <t>Curso PG em Medicina Veterinária</t>
  </si>
  <si>
    <t>Valério Marques Portela</t>
  </si>
  <si>
    <t>23081.048185/2019-02</t>
  </si>
  <si>
    <t>Universite Grenoble Alpes (França)</t>
  </si>
  <si>
    <t>Dep. Eletrônica e Computação</t>
  </si>
  <si>
    <t>O presente Convênio tem como objetivo fornecer um documento formal para a cooperação e facilitar e intensificar as mobilidades acadêmicas, científicas e culturais que já existem entre as duas instituições parceiras.</t>
  </si>
  <si>
    <t>Universite Grenoble Alpes/UGA</t>
  </si>
  <si>
    <t>Depto de Eletrônica e Computação</t>
  </si>
  <si>
    <t>Promover o intercâmbio de estudantes e professores de cursos das Engenharias Elétrica, de Computação, Aeroespacial e de Telecomunicações do Brasil e França, cujo foco será a formação qualificada em áreas estratégicas de micro e nano satélites.</t>
  </si>
  <si>
    <t>23081.017608/2019-34</t>
  </si>
  <si>
    <t>University of South Bohemia in Ceskpé BudeJovice, Czech Republic (República Theca)</t>
  </si>
  <si>
    <t xml:space="preserve">Curso Programa PG-M em Economia e Desenvolvimento </t>
  </si>
  <si>
    <t>Vainy Giacomelli</t>
  </si>
  <si>
    <t xml:space="preserve">República Tcheca </t>
  </si>
  <si>
    <t>23081.016170/2012-09</t>
  </si>
  <si>
    <t>University of Texas em Dallas - Escola de Engenharia e Ciências da Computação -  Estados Unidos - Acordo de Afiliação</t>
  </si>
  <si>
    <t>Departamento de Física</t>
  </si>
  <si>
    <t>Criar meios para os esforços de cooperação entre UT Dallas e a Universidade Federal de Santa Maria relacionados ao intercâmbio acadêmico de corpo docente e estudantes e informações de pesquisa entre as duas instituições educacionais. Nos termos deste Acordo, os tipos de cooperação podem incluir intercâmbio recíproco de estudantes ou corpo docente, projetos de pesquisa colaborativos, troca de publicações, relatórios ou outra informação acadêmica, desenvolvimento profissional colaborativo e outras atividades conforme mutuamente acordado.</t>
  </si>
  <si>
    <t>Marco Antonio Villetti</t>
  </si>
  <si>
    <t>23081.028447/2018-23</t>
  </si>
  <si>
    <t xml:space="preserve">Universté de Poitiers (França) </t>
  </si>
  <si>
    <t>Assessoria para Assuntos Internacionais</t>
  </si>
  <si>
    <t>Danilo Rheinheimer dos  Santos</t>
  </si>
  <si>
    <t>23081.013420/2004-79</t>
  </si>
  <si>
    <t>Univesidade Nacional de Misiones - Argentina - e Bio-Bio - Chile - Convênio de Colaboração Acadêmica, Científica e Cultural</t>
  </si>
  <si>
    <t>PPG em Engenharia de Produção</t>
  </si>
  <si>
    <t>As instituições que subscrevem convem em intercambiar suas experiências e pessoal  nos campos da docência da pesquisa, dentro daquelas áreas das quais tenham interesse manifestados.</t>
  </si>
  <si>
    <t xml:space="preserve"> Edilon Cavalheiro</t>
  </si>
  <si>
    <t xml:space="preserve">Binacional </t>
  </si>
  <si>
    <t>Argentina/ Chile</t>
  </si>
  <si>
    <t>23081.034719/2021-20</t>
  </si>
  <si>
    <t>URBE.ME Serviços Desenvolvimento Urbano LTDA</t>
  </si>
  <si>
    <t>21.013.359/0001-73</t>
  </si>
  <si>
    <t>23081.046469/2019-56</t>
  </si>
  <si>
    <t>UTFPR - Universidade Tecnológica Federal do Paraná</t>
  </si>
  <si>
    <t>Departamento de Zootecnia</t>
  </si>
  <si>
    <t>Promoção científica interunivesitária para cooperação intelectual entre os partícipes, consiste na liberação do servidor da UTFPR-DV, Jaime Augusto de Oliveira, para colaboração junto à UFSM, conforme previsão expressa no artigo 30, II da Lei nº 12.772/2012</t>
  </si>
  <si>
    <t xml:space="preserve">Prorrogar por mais 12 meses a vigência </t>
  </si>
  <si>
    <t>23081.002421/2021-51</t>
  </si>
  <si>
    <t>VANESSA PIVATTO - ACADEMIA VIDA E SAÚDE</t>
  </si>
  <si>
    <t>24.642.494-0001/76</t>
  </si>
  <si>
    <t>23081.029531/2020-89</t>
  </si>
  <si>
    <t>VETERINÁRIA CAVERÁ LTDA</t>
  </si>
  <si>
    <t>93.545.796/0001-49</t>
  </si>
  <si>
    <t>23081.031002/2019-10</t>
  </si>
  <si>
    <t xml:space="preserve">Vianna Empreendimento Imobiliários Ltda </t>
  </si>
  <si>
    <t>00.560.618/0001-06</t>
  </si>
  <si>
    <t>23081. 029250/2019-92</t>
  </si>
  <si>
    <t>Vida Sonora Clínica e Aparelhos Auditivos</t>
  </si>
  <si>
    <t>29.249-735/0001-35</t>
  </si>
  <si>
    <t>23081.012188/2018-19</t>
  </si>
  <si>
    <t xml:space="preserve">Viera Agrocereais </t>
  </si>
  <si>
    <t>90.089.566/0001-24</t>
  </si>
  <si>
    <t>23081.064396/2019-84</t>
  </si>
  <si>
    <t>Vinícola Campos De Cima</t>
  </si>
  <si>
    <t>07.111.094/0001-15</t>
  </si>
  <si>
    <t>23081.058382/2018-41</t>
  </si>
  <si>
    <t>Vital Nutrition Produtos Agropecuários (NUTRIVITAL)</t>
  </si>
  <si>
    <t>10.310.962/0001-09</t>
  </si>
  <si>
    <t>23081.049010/2019-12</t>
  </si>
  <si>
    <t>Viver Fitness</t>
  </si>
  <si>
    <t>13.447.157/0001-01</t>
  </si>
  <si>
    <t>23081.024655/2018-53</t>
  </si>
  <si>
    <t xml:space="preserve">Vrije Universiteit Brussel - Belgica </t>
  </si>
  <si>
    <t>23081.019711/2018-38</t>
  </si>
  <si>
    <t xml:space="preserve">Vulcano Academia </t>
  </si>
  <si>
    <t>28.342.217/0001-07</t>
  </si>
  <si>
    <t>23081.047356/2019-78</t>
  </si>
  <si>
    <t>Wagner Advogados Associados</t>
  </si>
  <si>
    <t>04.073.827/0001-86</t>
  </si>
  <si>
    <t>23081.061625/2019-17</t>
  </si>
  <si>
    <t>Wainer Centro de Psicoterapia Cognitivo-Comportamental Ltda</t>
  </si>
  <si>
    <t>07.825.682/0001-10</t>
  </si>
  <si>
    <t>23081.013581/2021-25</t>
  </si>
  <si>
    <t>Wall Jobs Tecnologia LTDA</t>
  </si>
  <si>
    <t>23.251.141/0001-82</t>
  </si>
  <si>
    <t>23081.048305/2017-00</t>
  </si>
  <si>
    <t>Wall Jobs Tecnologia Ltda - ME</t>
  </si>
  <si>
    <t>23081.051629/2019-89</t>
  </si>
  <si>
    <t xml:space="preserve">WE4 Soluções em Treinamento </t>
  </si>
  <si>
    <t>08.873.930/0001-61</t>
  </si>
  <si>
    <t>23081.033219/2019-56</t>
  </si>
  <si>
    <t>WEG Drives &amp; Controls LTDA</t>
  </si>
  <si>
    <t>14.309.992/0001-48</t>
  </si>
  <si>
    <t>23081.062376/2019-79</t>
  </si>
  <si>
    <t>Westrock Celulose Papel e Embalagem Ltda</t>
  </si>
  <si>
    <t>45.989.050/0001-81</t>
  </si>
  <si>
    <t>23081.011690/2007-50</t>
  </si>
  <si>
    <t>Whirpool S/A - Unidade de Eletrodomésticos - Realização de Estágio</t>
  </si>
  <si>
    <t>59.105.999/0039-59</t>
  </si>
  <si>
    <t>Formalizar condições básicas para  a realização de  estágios de estudantes  da UFSM junto a  empresa.</t>
  </si>
  <si>
    <t>23081.056864/2020-81</t>
  </si>
  <si>
    <t>WRE ACADEMIAS DE CONDICIONAMENTO FÍSICO LTDA - UP FITNESS</t>
  </si>
  <si>
    <t>20.807.942/0001-93</t>
  </si>
  <si>
    <t>23081.007574/2021-94</t>
  </si>
  <si>
    <t>Zacon Zanini Construções e Incorporações Ltda</t>
  </si>
  <si>
    <t>93.295.335/0001-65</t>
  </si>
  <si>
    <t>19*/03/2026</t>
  </si>
  <si>
    <t>23081.000437/2019-12</t>
  </si>
  <si>
    <t>Zagaia Cervejaria Eireli</t>
  </si>
  <si>
    <t>24.316.107/0001-01</t>
  </si>
  <si>
    <t>23081.004104/2022-50</t>
  </si>
  <si>
    <t>TRIBUNAL DE JUSTIÇA DO ESTADO DO RIO GRANDE DO SUL</t>
  </si>
  <si>
    <t>DEPARTAMENTO DE CIÊNCIAS ECONÔMICAS - UFSM-PM                       Curso de Ciências Econômicas/CAMPUS/PM</t>
  </si>
  <si>
    <t>CONJUGAÇÃO DE ESFORÇOS ENTRE A UFSM E O TJRS PARA A CRIAÇÃO E MANUTENÇÃO DE ESCRITÓRIO DE PRÁTICAS PERICIAIS NA ÁREA DE PERÍCIA ECONÔMICOFINANCEIRA, VINCULADO AO PROJETO DE EXTENSÃO APROVADO NO DEPARTAMENTO DE CIÊNCIAS ECONÔMICAS DO CAMPUS DE PALMEIRA DAS MISSÕES</t>
  </si>
  <si>
    <t>NILSON LUIZ COSTA</t>
  </si>
  <si>
    <t>23081.082493/2021-73</t>
  </si>
  <si>
    <t>UNIVERSIDAD MILITAR NUEVA GRANADA</t>
  </si>
  <si>
    <t>Departamento de Filosofia</t>
  </si>
  <si>
    <t>Unir forças para op desenvolvimento conjunto do projeto de pesquisa científica intitulado "Fenomenologia Hermenêutica na interpretação da experiência da doença no câncer infantil"</t>
  </si>
  <si>
    <t>Róbson Ramos dos Reis</t>
  </si>
  <si>
    <t>23081.058302/2019-38</t>
  </si>
  <si>
    <t>UNIVERSIDADE DE BARCELONA (ESPANHA)</t>
  </si>
  <si>
    <t>Departamento de Farmácia Industrial</t>
  </si>
  <si>
    <t>Estabelecimento de uma estrutura global de colaboração entre a universidade de Barcelona, a Faculdade de Farmácia e Ciências da Alimentação e o Centro de Ciências da saúde da UFSM na àrea de Bioquímica e Fisioloigia.</t>
  </si>
  <si>
    <t>Clarice M. B. Rolim</t>
  </si>
  <si>
    <t>23081.036998/2021-66</t>
  </si>
  <si>
    <t>SOUTH CHINA AGRICULTURAL UNIVERSITY - CHINA</t>
  </si>
  <si>
    <t>DEPARTAMENTO DE DEFESA FITOSSANITÁRIA</t>
  </si>
  <si>
    <t>23081.006869/2021-43</t>
  </si>
  <si>
    <t>École Pratique des Hautes Études (EPHE)</t>
  </si>
  <si>
    <t>CURSO-PROGRAMA PG EM HISTÓRIA</t>
  </si>
  <si>
    <t>Francisco de Paula Sousa Mendonça Jr</t>
  </si>
  <si>
    <t>23081.095812/2021-19</t>
  </si>
  <si>
    <t>UNIVERSIDADE DE MELBOURNE, AUSTRÁLIA</t>
  </si>
  <si>
    <t>Cezar Augusto Bizzi</t>
  </si>
  <si>
    <t>Austrália</t>
  </si>
  <si>
    <t>23081.031627/2021-98</t>
  </si>
  <si>
    <t>UNIVERSIDADE DE CABO VERDE, CABO VERDE</t>
  </si>
  <si>
    <t>CURSO-PROGRAMA PG MESTRADO PROFISSIONAL EM TECNOLOGIAS EDUCACIONAIS EM REDE</t>
  </si>
  <si>
    <t>ANA CLÁUDIA OLIVEIRA PAVÃO</t>
  </si>
  <si>
    <t>Cabo Verde</t>
  </si>
  <si>
    <t>23081.000920/2020-22</t>
  </si>
  <si>
    <t>UNIVERSIDADE DE BUENOS AIRES, ARGENTINA</t>
  </si>
  <si>
    <t>Débora Regina Roberti</t>
  </si>
  <si>
    <t>23081.036120/2021-21</t>
  </si>
  <si>
    <t>UNIVERSIDAD DEL SALVADOR (USAL) - ARGENTINA</t>
  </si>
  <si>
    <t>Depto de Ciências Administrativas</t>
  </si>
  <si>
    <t>Luciane Davi Traverso</t>
  </si>
  <si>
    <t>23081.048988/2021-73</t>
  </si>
  <si>
    <t>INSTITUTO POLITÉCNICO DE LEIRIA</t>
  </si>
  <si>
    <t>CURSO-PROGRAMA PG EM GERONTOLOGIA</t>
  </si>
  <si>
    <t>Melissa Agostini Lampert</t>
  </si>
  <si>
    <t>23081.031571/2021-71</t>
  </si>
  <si>
    <t>MUNICÍPIO DE TEUTÔNIA</t>
  </si>
  <si>
    <t>88.661.400/0001-99</t>
  </si>
  <si>
    <t>23081.002572/2022-90</t>
  </si>
  <si>
    <t>Chandigarh University, Índia</t>
  </si>
  <si>
    <t>ERICO MARLON DE MORAES FLORES</t>
  </si>
  <si>
    <t>India</t>
  </si>
  <si>
    <t>23081.005193/2011-07</t>
  </si>
  <si>
    <t xml:space="preserve">Universidade de Trier - Alemanha - Acordo de Intercâmbio Bilateral </t>
  </si>
  <si>
    <t>A UFSM e a Trier, concordam em promover a educação internacional através de intercâmbio de estudantes. Outras formas de cooperação mutuamente benéficas podem ser desenvolvidas (intercâmbio de professores e funcionários).</t>
  </si>
  <si>
    <t>23081.035104/2022-00</t>
  </si>
  <si>
    <t>nº 02 - 2022</t>
  </si>
  <si>
    <t>Direção CEFD</t>
  </si>
  <si>
    <t>O Presente Convênio ter por objetivo o estabelecimento de Programas de Cooperação Técnica, Científica e Cultural para o desenvolvimento de ações de caráter de ensino, pesquisa e extensão junto ao MUNICÍPIO, visando promover o desenvolvimento do Município de Santa Maria.</t>
  </si>
  <si>
    <t>Aditivo para inserção de Plano de Trabalho ao Convênio.</t>
  </si>
  <si>
    <t>23081.059861/2022-61</t>
  </si>
  <si>
    <t>Município de Ijuí (RS)</t>
  </si>
  <si>
    <t>90738.196/0001-09</t>
  </si>
  <si>
    <t xml:space="preserve">CE </t>
  </si>
  <si>
    <t>Curso graduação em Pedadogia a distância</t>
  </si>
  <si>
    <t>Convênio de estágio</t>
  </si>
  <si>
    <t>O Município concederá estágio obrigatório a alunos regularmente matriculados na UFSM e que venham frequentando efetivamente os seus cursos técnicos, tecnológicos e superiores.</t>
  </si>
  <si>
    <t>23081.061507/2022-04</t>
  </si>
  <si>
    <t>Melissa Ferreira da Rosa Chollet</t>
  </si>
  <si>
    <t>27.230.568/0001-55</t>
  </si>
  <si>
    <t>A concedente concederá estágio obrigatório e/ou não obrigatório a alunos regularmente matriculados na UFSM e que venham frequentando efetivamente os seus cursos técnicos, tecnológicos e superiores.</t>
  </si>
  <si>
    <t>23081.011696/2022-66</t>
  </si>
  <si>
    <t>Evolve - Clínica de Saúde e Neurodesenvolvimento LTDA</t>
  </si>
  <si>
    <t>46.640.226/0001- 58</t>
  </si>
  <si>
    <t>Curso de Terapia Ocupacional</t>
  </si>
  <si>
    <t>A concedente concederá estágio obrigatório e/ou não obrigatório a alunos regularmente matriculados na UFSM e que venham frequentando efetivamente os seus cursos técnicos, tecnológicos e superior.</t>
  </si>
  <si>
    <t>23081.067532/2022-93</t>
  </si>
  <si>
    <t>Sindicato dos Trabalhadores Rurais de Maquiné - RS</t>
  </si>
  <si>
    <t>94.437.159/0001-11</t>
  </si>
  <si>
    <t>23081.035750/2022-69</t>
  </si>
  <si>
    <t>Secretaria de Segurança Pública - SSP e Instituto Geral de Perícias - IGP</t>
  </si>
  <si>
    <t>FPE nº3791/2021</t>
  </si>
  <si>
    <t>Acordo de cooperação técnica</t>
  </si>
  <si>
    <t>O presente Termo de Cooperação tem por objeto a conjugação de esforços necessários para o intercâmbio técnico-científico entre os partícipes, desenvolvendo ações de caráter de ensino, pesquisa e extensão em áreas de mútuo interesse; e manter a cedência do espaço da UFSM, para o adequado funcionamento do Posto Médico-Legal e da Sala Lilás, da sede da 5ª Coordenadoria Regional de Perícias – Santa Maria/RS; de acordo com o Plano de Trabalho que é parte integrante do presente instrumento.</t>
  </si>
  <si>
    <t>23081.010568/2022-03</t>
  </si>
  <si>
    <t>Secretaria de Estado da Cultura do RS - SEDAC</t>
  </si>
  <si>
    <t>94.235.330/0001-00</t>
  </si>
  <si>
    <t>Departamento de Arquivologia</t>
  </si>
  <si>
    <t>O presente Acordo tem como objeto a conjugação de esforços entre a UFSM e a SEDAC no sentido de propiciar a realização de projetos de Ensino, Pesquisa e Extensão que visem a promover e a qualificar o acesso a acervos arquivísticos históricos e culturais da Secretaria Estadual de Cultura, em particular, por meio da recomposição lógica e orgânica do acervo da extinta Fundação Instituto Gaúcho de Tradição e Folclore (FIGTF), prevista no projeto UFSM nº 57125/2021.</t>
  </si>
  <si>
    <t>Francisco Alcides Cougo Junior</t>
  </si>
  <si>
    <t>23081.068637/2022-60</t>
  </si>
  <si>
    <t>SJL Treinamento Físico LTDA</t>
  </si>
  <si>
    <t>38.063.413/0001-98</t>
  </si>
  <si>
    <t>23081.061573/2022-76</t>
  </si>
  <si>
    <t>Município de Cruz Alta (RS)</t>
  </si>
  <si>
    <t>88775390/0001-12</t>
  </si>
  <si>
    <t>23081.068396/2022-59</t>
  </si>
  <si>
    <t>Fabiano Garlet Bellé (Agropecuária Bellé)</t>
  </si>
  <si>
    <t>00.691.368/0001-43</t>
  </si>
  <si>
    <t>23081.041959/2022-61</t>
  </si>
  <si>
    <t>MUNICÍPIO DE RESTINGA SECA</t>
  </si>
  <si>
    <t>87.490.3060001-51</t>
  </si>
  <si>
    <t>Convênio de estágio </t>
  </si>
  <si>
    <t>23081.058150/2022-79</t>
  </si>
  <si>
    <t>VGS Construções e Reformas</t>
  </si>
  <si>
    <t>31.300.852.0001/28</t>
  </si>
  <si>
    <t>Curso de Arquitetura e Urbanismo - CS</t>
  </si>
  <si>
    <t>23081.057754/2022-06</t>
  </si>
  <si>
    <t>Contraforma Arquitetura LTDA</t>
  </si>
  <si>
    <t>37.999.625/0001-19</t>
  </si>
  <si>
    <t>23081.067421/2022-87</t>
  </si>
  <si>
    <t xml:space="preserve">Siqueira Hotéis LTDA (Hotel Dom Rafael Express) </t>
  </si>
  <si>
    <t>87.676.185/0001-37</t>
  </si>
  <si>
    <t>Curso Superior de Tecnologia em Gestão de Turismo</t>
  </si>
  <si>
    <t>23081.049724/2022-18</t>
  </si>
  <si>
    <t>Instituto Federal de Educação Ciência e Tecnologia Farroupilha (IFFAR)</t>
  </si>
  <si>
    <t>Programa Especial de Graduação de Formação de Professores Para A Educação Profissional </t>
  </si>
  <si>
    <t>A UFSM e o IFFar concederão, reciprocamente, estágios obrigatóriosa alunos regularmente matriculados e que venham frequentando efetivamente seus cursos técnicos, tecnológicos e superior.</t>
  </si>
  <si>
    <t>23081.003677/2022-66</t>
  </si>
  <si>
    <t>CIPE - Agência de estágio e emprego Eireli</t>
  </si>
  <si>
    <t>08.773.167/0001- 05</t>
  </si>
  <si>
    <t>Curso de administração</t>
  </si>
  <si>
    <t>Agente de integração</t>
  </si>
  <si>
    <t>23081.058686/2022-94</t>
  </si>
  <si>
    <t>Psicólogo Yanco Ortiz Finoqueto</t>
  </si>
  <si>
    <t>832.258.620-53</t>
  </si>
  <si>
    <t>23081.009782/2022-17</t>
  </si>
  <si>
    <t>UNIRITTER (Centro Universitário Ritter dos Reis)</t>
  </si>
  <si>
    <t>87.248.522/0001-95</t>
  </si>
  <si>
    <t>Hospital Veterinário Universitário/Curso de Medicina Veterinária</t>
  </si>
  <si>
    <t>A UFSM e a UNIRITTER concederão, reciprocamente, estágios obrigatórios a alunos regularmente matriculados e que venham frequentando efetivamente seus cursos técnicos, tecnológicos e superior.</t>
  </si>
  <si>
    <t>23081.060072/2022-72</t>
  </si>
  <si>
    <t>UCEFF - Unidade Central de Educação FAEM Faculdade LTDA</t>
  </si>
  <si>
    <t>05.187.920/0001-84</t>
  </si>
  <si>
    <t>Hospital Veterinário Universitário</t>
  </si>
  <si>
    <t>A UFSM e a UCEFF concederão, reciprocamente, estágios obrigatórios a alunos regularmente matriculados e que venham frequentando efetivamente seus cursos técnicos, tecnológicos e superiores</t>
  </si>
  <si>
    <t>23081.035735/2022-11</t>
  </si>
  <si>
    <t>Estado do Rio Grande do Sul, por intermédio da, Secretaria de Justiça e Sistemas Penal e Socioeducativo (SJPS)</t>
  </si>
  <si>
    <t>13.095.667/0001-67</t>
  </si>
  <si>
    <t>O presente Termo de Cooperação, inscrito no Sistema de Finanças Públicas do Estado do Rio Grande do Sul sob nº 1510/2022, tem por objeto formalizar a realização de estágio curricular obrigatório não remunerado na SUSEPE, para estudantes matriculados e com frequência regular no curso de Psicologia da CONVENENTE, conforme Plano de Trabalho aprovado pela SJSPS/SUSEPE, parte integrante e indissociável deste instrumento, na forma de seu Anexo I.</t>
  </si>
  <si>
    <t>23081.108414/2021-61</t>
  </si>
  <si>
    <t>INSTITUTO BRASILEIRO DE GEOGRAFIA E ESTATÍSTICA - IBGE</t>
  </si>
  <si>
    <t>33.787.094/0001-40</t>
  </si>
  <si>
    <t>O presente ACORDO tem por objetivo a conjugação de esforços no sentido de realizar o Censo Demográfico - CD 2022 pelo IBGE, de forma a coletar informações sobre os domicílios e seus moradores, no município de SANTA MARIA/RS, e o posterior fornecimento dasinformações estatísticas e geocientíficas a serem produzidas sobre o município, para atividades de ensino, pesquisa e extensão da UFSM.</t>
  </si>
  <si>
    <t>Público nacional</t>
  </si>
  <si>
    <t>23081.011182/2022-19</t>
  </si>
  <si>
    <t>Conselho Regional de Desenvolvimento Rio da Várzea</t>
  </si>
  <si>
    <t xml:space="preserve">Departamento de administração -PM </t>
  </si>
  <si>
    <t>O presente Acordo tem como objeto a conjugação de esforços entre a UFSM e o COREDE-RV, para propiciar atividades de ensino, pesquisa e extensão.</t>
  </si>
  <si>
    <t xml:space="preserve">Departamento de administração - PM - </t>
  </si>
  <si>
    <t>23081.050948/2022-72</t>
  </si>
  <si>
    <t>Engenheiro Taylor Bulsing de Oliveira</t>
  </si>
  <si>
    <t>024.808.550-66</t>
  </si>
  <si>
    <t>UFSM-CS</t>
  </si>
  <si>
    <t>23081.059444/2022-18</t>
  </si>
  <si>
    <t>Município de Gravataí</t>
  </si>
  <si>
    <t>87.890.992/0001-58</t>
  </si>
  <si>
    <t>23081.062094/2022-77</t>
  </si>
  <si>
    <t>Superávit Soluções Contábeis LTDA</t>
  </si>
  <si>
    <t>43.435.332/0001-01</t>
  </si>
  <si>
    <t xml:space="preserve">Curso de Ciências Contábeis </t>
  </si>
  <si>
    <t>23081.050175/2022-24</t>
  </si>
  <si>
    <t>Nathalie Leite - Sistemas de Gestão de Qualidade (GAIDI)</t>
  </si>
  <si>
    <t>31.034.668/0001-83</t>
  </si>
  <si>
    <t>A GAIDI concederá estágio obrigatório e/ou não obrigatório a alunos regularmente matriculados na UFSM e que venham frequentando efetivamente os seus cursos técnicos, tecnológicos e superiores.</t>
  </si>
  <si>
    <t>23081.060305/2022-37</t>
  </si>
  <si>
    <t>INOCULAR Soluções Agrícolas LTDA</t>
  </si>
  <si>
    <t>41874135/0001-63</t>
  </si>
  <si>
    <t>23081.018658/2022-34</t>
  </si>
  <si>
    <t>Universidade Federal de Minas Gerais - UFMG (Escola de Veterinária)</t>
  </si>
  <si>
    <t>17.217.985/0014-29</t>
  </si>
  <si>
    <t>A UFSM e a UFMG concederão, reciprocamente, estágios obrigatórios a alunos regularmente matriculados e que venham frequentando efetivamente seus cursos técnicos, tecnológicos e superior.</t>
  </si>
  <si>
    <t>23081.068111/2022-80</t>
  </si>
  <si>
    <t>Ministério Público Militar</t>
  </si>
  <si>
    <t xml:space="preserve">26.989.715/0004-55 </t>
  </si>
  <si>
    <t xml:space="preserve">Este convênio tem por objetivo estabelecer vínculo entre o Ministério Público Militar e a UNIVERSIDADE FEDERAL DE SANTA MARIA - UFSM, credenciado pelo Ministério da Educação, visando proporcionar aos alunos regularmente matriculados, a oportunidade de serem incluídos no Programa de Estágio do Ministério Público Militar, preparando-os para a empregabilidade, para a vida cidadã e para o trabalho, por meio do exercício de atividades correlatas à sua pretendida formação profissional, em complementação ao conhecimento teórico adquirido na instituição de ensino. </t>
  </si>
  <si>
    <t>23081.073669/2022-87</t>
  </si>
  <si>
    <t xml:space="preserve">Cooperativa Dália Alimentos LTDA </t>
  </si>
  <si>
    <t xml:space="preserve">89.305.239/0001-83 </t>
  </si>
  <si>
    <t>Curso de Zootecnia - PM</t>
  </si>
  <si>
    <t xml:space="preserve">A concedente concederá estágio obrigatório e/ou não obrigatório a alunos regularmente matriculados na UFSM e que venham frequentando efetivamente os seus cursos técnicos, tecnológicos e superiores. </t>
  </si>
  <si>
    <t>23081.023283/2020-62</t>
  </si>
  <si>
    <t>Comando do Exército por intermédio da Diretoria de Fabricação e o Parque Regional de Manuenção da 3ª Região Militar</t>
  </si>
  <si>
    <t>00.394.452/0536-49</t>
  </si>
  <si>
    <t>Departamento de Engenharia Mecânica/ CURSO-PROGRAMA DE PÓS-GRADUAÇÃO EM ENGENHARIA MECÂNICA</t>
  </si>
  <si>
    <t>O presente acordo tem por objeto a cooperação técnica e científica entre os PARTÍCIPES visando prestar suporte técnico no processo de nacionalização e solução de problemas de engenharia dos componentes utilizados nas viaturas militares manutenidas pelo Parque Regional de Manutenção da 3ª Região Militar de Santa Maria (Pq R Mnt/3), em consonância com o respectivo Plano de Trabalho, previamente acordado entre as partes, anexo a este Instrumento, que a ele se integra, independentemente de eventual transcrição de partes do seu conteúdo no texto deste Instrumento.</t>
  </si>
  <si>
    <t>Cesar Gabriel dos Santos</t>
  </si>
  <si>
    <t>23081.035018/2022-99</t>
  </si>
  <si>
    <t>SRM Institute of Science and Technology</t>
  </si>
  <si>
    <t>Acordo de cooperação internacional</t>
  </si>
  <si>
    <t>Índia</t>
  </si>
  <si>
    <t>23081.009785/2020-81</t>
  </si>
  <si>
    <t xml:space="preserve">Universidade de São Paulo – Escola Superior de Agricultura Luiz de Queiroz (ESALQ) </t>
  </si>
  <si>
    <t>O presente convênio objetiva estabelecer as condições indispensáveis à viabilização de concessão de estágio de complementação educacional junto à Concedente de Estágio aos estudantes regularmente matriculados em qualquer custo da INSTITUIÇÃO DE ENSINO.</t>
  </si>
  <si>
    <t>23081.008645/2020-95</t>
  </si>
  <si>
    <t>Associação Hospitalar Moinhos de Vento</t>
  </si>
  <si>
    <t xml:space="preserve">92.685.833/0001-51 </t>
  </si>
  <si>
    <t xml:space="preserve">CCS </t>
  </si>
  <si>
    <t xml:space="preserve">Constitui objeto do presente convênio a parceria entre a Unidade Concedente e a Instituição de Ensino, visando estabelecer as condições para a realização de estágios curriculares obrigatórios aos estudantes regularmente matriculados a partir do 9°semestre do curso de graduação em medicina da UFSM. </t>
  </si>
  <si>
    <t>23081.070443/2022-24</t>
  </si>
  <si>
    <t>Fundação de Apoio à Pesquisa Agropecuária de Mato Grosso</t>
  </si>
  <si>
    <t xml:space="preserve">70.499.462.0001-80 </t>
  </si>
  <si>
    <t>23081.060730/2022-26</t>
  </si>
  <si>
    <t xml:space="preserve">D’melo Fábrica de Móveis e Esquadrias Ltda </t>
  </si>
  <si>
    <t xml:space="preserve">11.445.443/0001-02 </t>
  </si>
  <si>
    <t>23081.034641/2022-24</t>
  </si>
  <si>
    <t xml:space="preserve">L’AND Tecnologia da Informação Ltda. </t>
  </si>
  <si>
    <t xml:space="preserve">35.173.578/0001-24 </t>
  </si>
  <si>
    <t>Curso superior de Tecnologia em Eletrônica Industrial</t>
  </si>
  <si>
    <t xml:space="preserve">A concedente concederá estágio obrigatório e/ou não obrigatório a alunos regularmente matriculados na UFSM e que venham frequentando efetivamente os seus cursos técnicos, tecnológicos e superior. </t>
  </si>
  <si>
    <t>23081.051653/2020-51</t>
  </si>
  <si>
    <t xml:space="preserve">Empresa Júnior Objetiva Jr </t>
  </si>
  <si>
    <t xml:space="preserve">00.525.495/0001-72 </t>
  </si>
  <si>
    <t>O presente Acordo tem como objeto a conjugação de esforços entre a UFSM a Empresa Júnior Objetiva Jr., de modo a propiciar, principalmente, em acordo com o que preceitua a Resolução 012/2017, a qual aprova o regulamento que normaliza a criação e organização das empresas juniors da Universidade Federal de Santa Maria.</t>
  </si>
  <si>
    <t>Privada Local</t>
  </si>
  <si>
    <t>23081.001339/2020-28</t>
  </si>
  <si>
    <t>Academia Nacional de Agricultura - Itália</t>
  </si>
  <si>
    <t>Departamento de solos</t>
  </si>
  <si>
    <t xml:space="preserve">Ambas as instituições firmatárias procurarão estimular e implementar programas de cooperação técnico-científica e cultural, em conformidade com a legislação vigente em seus respectivos países e com as Normas de Direito Internacional. </t>
  </si>
  <si>
    <t>23081.106344/2021-15</t>
  </si>
  <si>
    <t>Universidade do Chile e Universidade Alberto Hurtado</t>
  </si>
  <si>
    <t xml:space="preserve">Colaborar reciprocamente na investigação aplicada e na análise crítica de processos deliberativos participativos nos quais intervenham alguma das Partes, destacando as mediações existentes entre os procedimentos técnicos utilizados e as
prácticas culturais constituídas a partir dos mesmos, com o fim de contribuir com o aprofundamento da democracia e o bem-estar
cultural dos países da região. </t>
  </si>
  <si>
    <t>Marcos Fanton</t>
  </si>
  <si>
    <t>23081.055349/2022-45</t>
  </si>
  <si>
    <t xml:space="preserve">João Vicente Zambrano Oliveira </t>
  </si>
  <si>
    <t xml:space="preserve">43.209.587/0001-56 </t>
  </si>
  <si>
    <t>23081.053259/2022-10</t>
  </si>
  <si>
    <t>Lume Centro de Ensino e Qualificação Profissional LTDA</t>
  </si>
  <si>
    <t>09.360.632/0001-30</t>
  </si>
  <si>
    <t>Curso graduação em pedagogia a distância</t>
  </si>
  <si>
    <r>
      <t xml:space="preserve">A UFSM e o(a) LUMECEP concederão, reciprocamente, </t>
    </r>
    <r>
      <rPr>
        <b/>
        <sz val="11"/>
        <rFont val="Calibri"/>
        <family val="2"/>
      </rPr>
      <t>estágios obrigatórios</t>
    </r>
    <r>
      <rPr>
        <sz val="10"/>
        <color theme="1"/>
        <rFont val="Arial"/>
        <family val="2"/>
      </rPr>
      <t xml:space="preserve"> a alunos </t>
    </r>
    <r>
      <rPr>
        <sz val="10"/>
        <rFont val="Calibri"/>
        <family val="2"/>
      </rPr>
      <t xml:space="preserve">regularmente matriculados e que venham frequentando efetivamente os seus cursos técnicos, tecnológicos e superiores. </t>
    </r>
  </si>
  <si>
    <t>23081.059620/2022-11</t>
  </si>
  <si>
    <t xml:space="preserve">Pet Nautas Hospital Veterinário </t>
  </si>
  <si>
    <t xml:space="preserve">36.029.985/0001-25 </t>
  </si>
  <si>
    <t>23081.058310/2022-80</t>
  </si>
  <si>
    <t xml:space="preserve">Grupo de Apoio e Incentivo à Adoção - GAIA </t>
  </si>
  <si>
    <t xml:space="preserve">26.218.919/0001-40 </t>
  </si>
  <si>
    <t>23081.029493/2022-26</t>
  </si>
  <si>
    <t xml:space="preserve">Michels Incorporações Eireli </t>
  </si>
  <si>
    <t xml:space="preserve">11.700.340/0001-41 </t>
  </si>
  <si>
    <t xml:space="preserve">O concedente concederá estágio obrigatório e/ou não obrigatório a alunos regularmente matriculados na UFSM e que venham frequentando efetivamente os seus cursos técnicos, tecnológicos e superior. </t>
  </si>
  <si>
    <t>23081.033482/2022-41</t>
  </si>
  <si>
    <t>Associação de Ensino Social Profissionalizante (ESPRO)</t>
  </si>
  <si>
    <t xml:space="preserve">51.549.301/0001-00 </t>
  </si>
  <si>
    <t xml:space="preserve">Curso de administração </t>
  </si>
  <si>
    <t xml:space="preserve">O presente Acordo de Cooperação tem por objeto formalizar e estabelecer as condições de atuação do ESPRO, de forma não exclusiva, como AGENTE DE INTEGRAÇÃO quanto aos estágios de estudantes regularmente matriculados na UFSM, junto às partes concedentes contratadas com o ESPRO, nos termos do art. 5º da Lei n.º 11.788/2008. </t>
  </si>
  <si>
    <t>23081.031676/2022-10</t>
  </si>
  <si>
    <t xml:space="preserve">Cotripal Agropecuária Cooperativa </t>
  </si>
  <si>
    <t xml:space="preserve">91982496/0001–00 </t>
  </si>
  <si>
    <t xml:space="preserve">A CONCEDENTE, observados os termos e condições deste instrumento e as disposições da Lei nº. 11.788/2008, possibilitará a realização de estágio profissional, exclusivamente curricular, a alunos regularmente matriculados na INSTITUIÇÃO DE ENSINO e que estejam frequentando efetiva e normalmente os Cursos por ela oferecidos. </t>
  </si>
  <si>
    <t>23081.012174/2022-81</t>
  </si>
  <si>
    <t xml:space="preserve">Análise.Pro Contabilidade S/S LTDA </t>
  </si>
  <si>
    <t xml:space="preserve">15.048.050/0001-16 </t>
  </si>
  <si>
    <t xml:space="preserve">O concedente concederá estágio obrigatório e/ou não obrigatório a alunos regularmente matriculados na UFSM e que venham frequentando efetivamente os seus cursos técnicos, tecnológicos e superior </t>
  </si>
  <si>
    <t>23081.015395/2021-21</t>
  </si>
  <si>
    <t>Associação Equestre Universitária de Santa Maria - EQUSM</t>
  </si>
  <si>
    <t xml:space="preserve">04.374.601/0001-15 </t>
  </si>
  <si>
    <t xml:space="preserve">O presente Acordo de Cooperação Técnica tem por finalidade a realização de ações conjuntas de Ensino, Pesquisa e Extensão entre a UFSM e a EQUSM, através do Projeto Equoterapia – Quarta Fase, Registro no GAP com o nº 048166, doravante denominado PROJETO EQUOTERPAIA. </t>
  </si>
  <si>
    <t>Fernando Copetti</t>
  </si>
  <si>
    <t>23081.107928/2021-08</t>
  </si>
  <si>
    <t>Conselho Regional de Contabilidade do Rio Grande do Sul – CRCRS</t>
  </si>
  <si>
    <t xml:space="preserve">92.698.471/0001-33 </t>
  </si>
  <si>
    <t xml:space="preserve">O presente Acordo de Cooperação tem como público-alvo, professores, estudantes de Ciências Contábeis e profissionais registrados perante o CRCRS, tendo por objeto propiciar meios para a conscientização acerca da importância do rigor técnico da atuação do Profissional da Contabilidade, da sua constante atualização e da renovação de seus conhecimentos, através da conjugação de esforços do CRCRS e da IES que, mediante acerto prévioe disponibilidade, sem ônus para o CRCRS, cederá dependência de suas instalações para os cursos do Programa de Educação Profissional Continuada  do CRCRS que forem programados para acontecer na respectiva cidade ou região. </t>
  </si>
  <si>
    <t xml:space="preserve">Chandigarh University </t>
  </si>
  <si>
    <t>Erico Marlon de Moraes Flores</t>
  </si>
  <si>
    <t>23081.076701/2022-86</t>
  </si>
  <si>
    <t> Instituto de Desenvolvimento Educacional de Bagé – FACULDADE IDEAU BAGÉ.</t>
  </si>
  <si>
    <t>17.592.423/0001-40</t>
  </si>
  <si>
    <t>A UFSM e a IDEAU concederão, reciprocamente, estágios obrigatórios a alunos regularmente matriculados e que venham frequentando efetivamente seus cursos técnicos, tecnológicos e superiores.</t>
  </si>
  <si>
    <t>23081.053112/2022-20</t>
  </si>
  <si>
    <t>UFGD - FUNDAÇÃO UNIVERSIDADE FEDERAL DA GRANDE DOURADOS.</t>
  </si>
  <si>
    <t>07.775.847/0001-97</t>
  </si>
  <si>
    <t>Este Acordo de Cooperação de Estágio tem como objeto estabelecer e possibilitar a realização de estágios curriculares supervisionados obrigatórios e não obrigatórios por alunos matriculados e frequentes nos cursos de graduação ofertados pela INSTITUIÇÃO DE ENSINO nas áreas de atuação e interesses comuns.</t>
  </si>
  <si>
    <t>Pùblico Nacional</t>
  </si>
  <si>
    <t>23081.082680/2021-57</t>
  </si>
  <si>
    <t>MINISTÉRIO PÚBLICO DO ESTADO DO RS (MPRS), A FUNDAÇÃO ESCOLA SUPERIOR DO MINISTÉRIO PÚBLICO E A ASSOCIAÇÃO DO MINISTÉRIO PÚBLICO DO RS (AMPRS)</t>
  </si>
  <si>
    <t>93.802.833/0001-57 90.090.762/0001-19</t>
  </si>
  <si>
    <t>PG PROFISSIONALIZANTE EM PATRIMÔNIO CULTURAL</t>
  </si>
  <si>
    <t>O presente Acordo tem como objeto criar um dispositivo interativo digital que reproduz o interior da boate Kiss, casa noturna localizada na Rua das Andradas 1925 no centro da cidade de Santa Maria (RS), local onde ocorreu um incêndio na madrugada do 27 de janeiro de 2013. O dispositivo poderá ser utilizado no processo judicial que tramita no segundo juizado da 1ª Vara do Júri do Foro Central de Porto Alegre, tombado sob o número 001/2.20.0047171-0, com data de julgamento marcada para acontecer no dia 1º de dezembro de 2021, permitindo a visualização do local do fato como ele era antes do momento do incêndio. Diante da impossibilidade de verificação in locu pelas partes e julgadores, estes poderão conhecer com máxima Página 2 de 4 fidedignidade, por meio da computação gráfica, as características do local mediante a possibilidade de realizar um percurso virtual pelo interior da casa noturna.</t>
  </si>
  <si>
    <t>Virginia Vecchioli</t>
  </si>
  <si>
    <t>23081.004649/2022-66</t>
  </si>
  <si>
    <t>3 TENTOS AGROINDUSTRIAL S/A.</t>
  </si>
  <si>
    <t>94.813.102/0001-70</t>
  </si>
  <si>
    <t>Engenharia Agrícola - CS</t>
  </si>
  <si>
    <t>O presente Acordo tem como objeto a conjugação de esforços entre a UFSM e a empresa 3 TENTOS para propiciar a realização de projetos de ensino, pesquisa e extensão, que visem o desenvolvimento humano e profissional dos acadêmicos do curso de Engenharia Agrícola da UFSM campus em Cachoeira do Sul.</t>
  </si>
  <si>
    <t>23081.053535/2022-40</t>
  </si>
  <si>
    <t>ENGENHEIRA CIVIL MARINA PACHECO LIMA</t>
  </si>
  <si>
    <t>018.835.800-56</t>
  </si>
  <si>
    <t>Arquitetura e Urbanismo CS</t>
  </si>
  <si>
    <t>23081.066466/2019-39</t>
  </si>
  <si>
    <t>FATEC PARA EXECUÇÃO DO PROJETO "IMPLANTAÇÃO DE USINA FOTOVOLTAICA"</t>
  </si>
  <si>
    <t>909632/2021</t>
  </si>
  <si>
    <t>operacionalizar a execução do Projeto “Implantação de Usina Fotovoltaica”, registrado na UFSM sob o n° 053335, conforme Plano de Trabalho anexo a este instrumento, parte integrante e indissociável do mesmo, obedecidas as atribuições das partes.</t>
  </si>
  <si>
    <t>Lucas Vizzotto Bellinaso</t>
  </si>
  <si>
    <t>O presente termo aditivo tem como objeto prorrogar a vigência do Convênio até 31 de maio de 2022.</t>
  </si>
  <si>
    <t>O presente termo aditivo tem como objeto prorrogar a vigência do Convênio até 09 de setembro de 2022.</t>
  </si>
  <si>
    <t>O presente termo aditivo tem como objeto prorrogar a vigência do Convênio até 31 de dezembro de 2022.</t>
  </si>
  <si>
    <t>23081.025741/2021-89</t>
  </si>
  <si>
    <t>PPG em Engenharia Florestal</t>
  </si>
  <si>
    <t>O presente Acordo tem como objeto a conjugação de esforços entre a UFSM, através do Programa de Pós-graduação em Engenharia Florestal (PPGEF), eo IPEF no estímulo e desenvolvimento de programas de cooperação técnico- científico, em conformidade com a legislação vigente de cada entidade, levando em consideração as respectivas possibilidades técnicas e financeiras e os limites de suas disponibilidades de pessoal.</t>
  </si>
  <si>
    <t>Ezequiel Gasparin                                     Jorge Antonio de Farias</t>
  </si>
  <si>
    <t>23081.063436/2022-76</t>
  </si>
  <si>
    <t>Arquiteta e Urbanista Aline da Rosa Corrêa</t>
  </si>
  <si>
    <t>027.438.910-09</t>
  </si>
  <si>
    <t xml:space="preserve">Arquitetura e Urbanismo </t>
  </si>
  <si>
    <t>23081.066473/2019-31</t>
  </si>
  <si>
    <t>CONVÊNIO A SER FIRMADO ENTRE A UFSM E A FATEC PARA EXECUÇÃO DO PROJETO "ESTRUTURAÇÃO DE SALAS MULTIMIDIA E COWORKING PARA PROGRAMA DE PÓS-GRADUAÇÃO EM ADM..."</t>
  </si>
  <si>
    <t>909633/2021</t>
  </si>
  <si>
    <t>CURSO-PROGRAMA PG EM ADMINISTRAÇÃO</t>
  </si>
  <si>
    <t>O presente convênio, integrante do processo administrativo da UFSM n° 23081.066473/2019-31 composto por 246 folhas no momento da assinatura, visa operacionalizar a execução do Projeto “ESTRUTURAÇÃO DE SALAS MULTIMÍDIA E COWORKING PARA PROGRAMA DE PÓS-GRADUAÇÃO EM ADMINISTRAÇÃO”, registrado na UFSM sob o n° 053332, conforme Plano de Trabalho anexo a este instrumento, parte integrante e indissociável do mesmo, obedecidas as atribuições das partes.</t>
  </si>
  <si>
    <t>Luis Felipe Dias Lopes</t>
  </si>
  <si>
    <t>Ney Izaguirry de Freitas Júnior</t>
  </si>
  <si>
    <t>Prorrogação até 31/01/2023</t>
  </si>
  <si>
    <t>23081.028461/2022-11</t>
  </si>
  <si>
    <t>ANTONIAZZI &amp; CIA LTDA - MOINHO SANTA MARIA</t>
  </si>
  <si>
    <t>95.597.647/0001-59</t>
  </si>
  <si>
    <t>CCR/CCSH/CT</t>
  </si>
  <si>
    <t>Curso Superior de Tecnologia em Alimentos/ Curso de Administração/ Curso de Sistemas de Informação</t>
  </si>
  <si>
    <t>23081.031768/2022-91</t>
  </si>
  <si>
    <t>NEFROVET MS CLÍNICA VETERINÁRIA LTDA</t>
  </si>
  <si>
    <t>43.002.064/0001-34</t>
  </si>
  <si>
    <t>23081.074509/2022-55</t>
  </si>
  <si>
    <t>Município de RIO PARDO</t>
  </si>
  <si>
    <t>88.821.079/0001-62</t>
  </si>
  <si>
    <t>Curso de Engenharia de Transportes e Logística - CS</t>
  </si>
  <si>
    <t>23081.078529/2022-03</t>
  </si>
  <si>
    <t>Porteira Adentro Consultoria Agropecuária Ltda</t>
  </si>
  <si>
    <t>13.439.084/0001-06</t>
  </si>
  <si>
    <t>A concedente concederá estágio obrigatório a alunos regularmente matriculados na UFSM e que venham frequentando efetivamente os seus cursos técnicos, tecnológicos e superiores.</t>
  </si>
  <si>
    <t>23081.086927/2022-95</t>
  </si>
  <si>
    <t>SOCIEDADE MÃE E RAINHA</t>
  </si>
  <si>
    <t>03.658.517/0001-60</t>
  </si>
  <si>
    <t>CURSO TÉCNICO EM CUIDADOS DE IDOSOS </t>
  </si>
  <si>
    <t>23081.089021/2022-22</t>
  </si>
  <si>
    <t>PORTAL DO ESTÁGIO LTDA</t>
  </si>
  <si>
    <t>31.581.502/0001-87</t>
  </si>
  <si>
    <t>Este Convênio tem por objetivo o estabelecimento e a manutenção de um acordo de cooperação recíproca entre os partícipes, visando o desenvolvimento de atividades conjuntas capazes de propiciar a plena operacionalização da Lei n. 11.788/08, que trata do estágio de estudantes, obrigatório ou não, entendido o estágio como uma estratégia de preparação geral para o trabalho e o exercício da cidadania, que complementa o processo de ensino e aprendizagem.</t>
  </si>
  <si>
    <t>23081.094688/2022-47</t>
  </si>
  <si>
    <t>Município de Cachoeirinha</t>
  </si>
  <si>
    <t>87.990.800/0001-85</t>
  </si>
  <si>
    <t>23081.092390/2022-01</t>
  </si>
  <si>
    <t>Município de Encruzilhada do Sul</t>
  </si>
  <si>
    <t>89.363.642/0001-69</t>
  </si>
  <si>
    <t>23081.074239/2022-82</t>
  </si>
  <si>
    <t>Município de Constantina</t>
  </si>
  <si>
    <t>87.708.889/0001- 44</t>
  </si>
  <si>
    <t>23081.110478/2021-22</t>
  </si>
  <si>
    <t>INSTITUTO FEDERAL DE EDUCAÇÃO, CIÊNCIA E TECNOLOGIA DE SANTA CATARINA - IFSC</t>
  </si>
  <si>
    <t>DEPARTAMENTO DE FUNDAMENTOS DA EDUCAÇÃO</t>
  </si>
  <si>
    <t>Constitui objeto do presente Termo de Cooperação Técnica o estabelecimento de princípios básicos de cooperação técnica que venham a ser desenvolvidos pelas partes, na área da Educação, relativamente às atividades, cujo objetivo é o fortalecimento das experiências de Ensino de História e Cultura Afrobrasiliera, Orientação Educacional e Profissional, Justiça Social e Educação Popular entre professores e estudantes das escolas de Ensino Médio dos estados do Rio Grande do Sul e de Santa Catarina em torno dos temas que transitam pelas leis 11.645/08, 12. 288/2010 e 12.711/2012, por meio da elaboração futura, entre as partes, da experiência de extensão Juventudes Periféricas, que será cadastrado pelas instituições, conforme a regulamentação interna das mesmas.</t>
  </si>
  <si>
    <t>Nara Vieira Ramos</t>
  </si>
  <si>
    <t>23081.032629/2022-85</t>
  </si>
  <si>
    <t>SERVIÇO NACIONAL DE APRENDIZAGEM INDUSTRIAL – DEPARTAMENTO REGIONAL DO RIO GRANDE DO SUL – SENAI-RS</t>
  </si>
  <si>
    <t>03.775.069/0001-85</t>
  </si>
  <si>
    <t>Direção Cachoeira do Sul</t>
  </si>
  <si>
    <t>O presente Protocolo de Intenções tem por objeto a ação conjunta dos contraentes, com vistas à conjugação de esforços e recursos para a consolidação e o desenvolvimento e execução conjunta de ações, programas e projetos de interesse e objetivo comuns, o intercâmbio em assuntos educacionais, científicos, tecnológicos e de pesquisa bem como o estabelecimento de mecanismos para sua realização.</t>
  </si>
  <si>
    <t>23081.063089/2022-81</t>
  </si>
  <si>
    <t>Município de Muçum</t>
  </si>
  <si>
    <t>88.224.712/0001-35</t>
  </si>
  <si>
    <t>23081.064820/2022-96</t>
  </si>
  <si>
    <t>FAURGS - execução do projeto “Sistema Integrado de Simulação ASTROS – Grupo de Mísseis e Foguetes (SIS-ASTROS GMF)”</t>
  </si>
  <si>
    <t>74.704.008/0001-75</t>
  </si>
  <si>
    <t>935002/2022</t>
  </si>
  <si>
    <t>Departamento de Computação Aplicada</t>
  </si>
  <si>
    <t>Visa operacionalizar a execução do Projeto “Sistema Integrado de Simulação ASTROS – Grupo de Mísseis e Foguetes (SIS-ASTROS GMF)” registrado na UFSM sob o n° 050912, conforme Plano de Trabalho.</t>
  </si>
  <si>
    <t>Tiago Bandeira Marquesan</t>
  </si>
  <si>
    <t>23081.058304/2019-27</t>
  </si>
  <si>
    <t>FATEC PARA EXECUÇÃO DO PROJETO " SISTEMA INTEGRADO DE SIMULAÇÃO ASTROS- GRUPO DE MÍSSEIS E FOGUETES (SIS-ASTROS GMF)".</t>
  </si>
  <si>
    <t>898347/2019</t>
  </si>
  <si>
    <t>Visa operacionalizar a execução do Projeto " SISTEMA INTEGRADO DE SIMULAÇÃO ASTROS- GRUPO DE MÍSSEIS E FOGUETES (SIS-ASTROS GMF)".</t>
  </si>
  <si>
    <t>23081.029168/2022-63</t>
  </si>
  <si>
    <t>Município de Santa Maria PARA A INSTALAÇÃO DE CARREGADOR PARA VEÍCULO ELÉTRICO</t>
  </si>
  <si>
    <t>Tem por objetivo a instalação de um imóvel do Município de um carregador para veículos elétricos adquirido pela UFSM.</t>
  </si>
  <si>
    <t xml:space="preserve">Luciane Neves Cunha </t>
  </si>
  <si>
    <t>23081.059499/2020-66</t>
  </si>
  <si>
    <t>Escola de Esportes Bom de Bola LTDA</t>
  </si>
  <si>
    <t>30.356.089/0001-94</t>
  </si>
  <si>
    <t>CURSO DE EDUCAÇÃO FÍSICA - BACHARELADO</t>
  </si>
  <si>
    <t>Estágio obrigatório e/ou não obrigatório a alunos regularmente matriculados na UFSM e que venham frequentando efetivamente os seus cursos técnicos, tecnológicos e superior.</t>
  </si>
  <si>
    <t>23081.082914/2022-47</t>
  </si>
  <si>
    <t>Jbs Aves Ltda (MONTENEGRO/RS)</t>
  </si>
  <si>
    <t>08.199.996/0005-41</t>
  </si>
  <si>
    <t xml:space="preserve">Campus Palmeira das Missões </t>
  </si>
  <si>
    <t>CURSO DE ZOOTECNIA - UFSM-PM</t>
  </si>
  <si>
    <t>A concedente concederá estágio obrigatório a alunos regularmente matriculados na UFSM e que venham frequentando efetivamente os seus cursos técnicos, tecnológicos e superior.</t>
  </si>
  <si>
    <t>23081.107304/2022-63</t>
  </si>
  <si>
    <t>Baristo Máquinas e Serviços Ltda.</t>
  </si>
  <si>
    <t>10.299.839/0001-26,</t>
  </si>
  <si>
    <t>CURSO DE CIÊNCIAS CONTÁBEIS </t>
  </si>
  <si>
    <t>23081.090780/2022-38</t>
  </si>
  <si>
    <t xml:space="preserve"> KAVALERSKI E CERUTTI LTDA. – PLANETA CRIANÇA</t>
  </si>
  <si>
    <t xml:space="preserve"> 19.333.022/0001-00</t>
  </si>
  <si>
    <t>CURSO GRADUAÇÃO EM PEDAGOGIA A DISTÂNCIA</t>
  </si>
  <si>
    <t>23081.089383/2022-13</t>
  </si>
  <si>
    <t>24/08/2022 </t>
  </si>
  <si>
    <t>CÂMARA MUNICIPAL DE VEREADORES DE SANTA MARIA</t>
  </si>
  <si>
    <t>CURSO DE COMUNICAÇÃO SOCIAL - JORNALISMO</t>
  </si>
  <si>
    <t>23081.028915/2022-46</t>
  </si>
  <si>
    <t>Município de Alecrim e a FAURGS para execução do Projeto: Programa de Inovação Pedagógica – Formação Continuada Junto aos Professores da Educação Básica – PROIPE</t>
  </si>
  <si>
    <t>Este convênio visa à realização do projeto “Programa de Inovação Pedagógica junto aos Professores da Rede Básica: Desenvolvendo Ações para a Construção da educação Integral – PROIPE”.</t>
  </si>
  <si>
    <t>ASCISIO DOS REIS PEREIRA</t>
  </si>
  <si>
    <t>23081.063812/2022-22</t>
  </si>
  <si>
    <t>Município de Caiçara</t>
  </si>
  <si>
    <t>87.612.925/0001-71</t>
  </si>
  <si>
    <t xml:space="preserve">Publico Estadual </t>
  </si>
  <si>
    <t>23081.093945/2022-23</t>
  </si>
  <si>
    <t>SUPER ESTÁGIOS LTDA EPP</t>
  </si>
  <si>
    <t>11.320.576/0001-52</t>
  </si>
  <si>
    <t>CURSO DE ADMINISTRAÇÃO</t>
  </si>
  <si>
    <t>O 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de Ensino e Aprendizagem</t>
  </si>
  <si>
    <t>23081.053310/2022-93</t>
  </si>
  <si>
    <t>Município de Ilópolis</t>
  </si>
  <si>
    <t>88.186.424/0001-33</t>
  </si>
  <si>
    <t>23081.046428/2022-65</t>
  </si>
  <si>
    <t>MUNICÍPIO DE SANTA MARIA para execução do projeto "Horta Agroecológica Comunitária Neide Vaz"</t>
  </si>
  <si>
    <t>29/2022</t>
  </si>
  <si>
    <t>Conjugação de esforços entre o município e a UFSM para propiciar a realização de projetos no âmbito da agricultura urbana e periurbana, de base agroecológica/orgânica, com ênfase especial em hortas comunitária para fins de Segurança Alimentar e nutricional</t>
  </si>
  <si>
    <t>Juarez Felisberto</t>
  </si>
  <si>
    <t>23081.048642/2021-75</t>
  </si>
  <si>
    <t>Academia Incorpore</t>
  </si>
  <si>
    <t>38.227.141/0001-14</t>
  </si>
  <si>
    <t>23081.068405/2021-21</t>
  </si>
  <si>
    <t>RA Rosário Comércio de Agroinsumos LTDA</t>
  </si>
  <si>
    <t>36.964.820/0001-40</t>
  </si>
  <si>
    <t>A Referência Agroinsumos concederá estágio obrigatório a alunos regularmente matriculados na UFSM e que venham frequentando efetivamente os seus cursos técnicos, tecnológicos e superior.</t>
  </si>
  <si>
    <t>23081.060971/2020-11</t>
  </si>
  <si>
    <t>IF TECNOLOGIA DA INFORMAÇÃO LTDA - IDEALFARM</t>
  </si>
  <si>
    <t>36.997.472/0001-08</t>
  </si>
  <si>
    <t>CT/CCR/CAL/CTISM</t>
  </si>
  <si>
    <t xml:space="preserve">CURSO DE CIÊNCIA DA COMPUTAÇÃO/ CURSO DE BACHARELADO EM SISTEMAS DE INFORMAÇÃO/CURSO DE AGRONOMIA/CURSO DE DESENHO INDUSTRIAL/CURSO SUPERIOR DE TECNOLOGIA EM REDES DE COMPUTADORES </t>
  </si>
  <si>
    <t>23081.059566/2021-23</t>
  </si>
  <si>
    <t>Fundação Hospitalar Santa Terezinha de Erechim</t>
  </si>
  <si>
    <t>89.421.259/0001-10</t>
  </si>
  <si>
    <t>23081.055988/2021-20</t>
  </si>
  <si>
    <t>Reabilita - Clínica de Fisioterapia</t>
  </si>
  <si>
    <t>19.520.419/0001-00</t>
  </si>
  <si>
    <t>23081.029109/2021-12</t>
  </si>
  <si>
    <t>INSTITUTO MUNICIPAL DE ADMINISTRAÇÃO PÚBLICA (IMAP)</t>
  </si>
  <si>
    <t>78.802.394/0001-99</t>
  </si>
  <si>
    <t>23081.061670/2021-88</t>
  </si>
  <si>
    <t>Arquiteta e Urbanista Jéssica Machado Colbeich</t>
  </si>
  <si>
    <t>035.938.240-19</t>
  </si>
  <si>
    <t>23081.014162/2021-19</t>
  </si>
  <si>
    <t>Kuanty Serviços Empresariais Ltda</t>
  </si>
  <si>
    <t>05.509.608/0001-60</t>
  </si>
  <si>
    <t>A empresa Kuanty Serviços Empresariais Ltda concederá estágio obrigatório e/ou não obrigatório a alunos regularmente matriculados na UFSM e que venham frequentando efetivamente os seus cursos técnicos, tecnológicos e superior.</t>
  </si>
  <si>
    <t>23081.050457/2022-21</t>
  </si>
  <si>
    <t>Bar e Restaurante Blanco LTDA</t>
  </si>
  <si>
    <t>05.318.854/0001-34</t>
  </si>
  <si>
    <t>Acordo de Aulas Práticas</t>
  </si>
  <si>
    <t>Este convênio tem por objetivo respaldar o desenvolvimento de ações de assistência, ensino, pesquisa e extensão na empresa Bar e Restaurante Blanco, visando a realização de aulas práticas para os alunos do Curso de Graduação em Nutrição da UFSM, utilizando como recursos humanos professores, técnicos administrativos e acadêmicos da UFSM. As atividades a serem desenvolvidas serão implementadas a partir das necessidades acadêmicas do Curso de Nutrição da UFSM.</t>
  </si>
  <si>
    <t>23081.113182/2022-44</t>
  </si>
  <si>
    <t>Município de Jóia (RS)</t>
  </si>
  <si>
    <t>89.650.121/0001-92</t>
  </si>
  <si>
    <t>23081.108593/2022-18</t>
  </si>
  <si>
    <t>C.Vale – Cooperativa Agroindustrial</t>
  </si>
  <si>
    <t>77.863.223/0001-07</t>
  </si>
  <si>
    <t>23081.053047/2022-32</t>
  </si>
  <si>
    <t>FOZ TROPICANA PARQUE DAS AVES e RESERVA PAULISTA ADMINISTRADORA DE PARQUES S/A</t>
  </si>
  <si>
    <t>00.090.638/0001-60 42.768.967/0001-68</t>
  </si>
  <si>
    <t>DEPARTAMENTO DE ZOOTECNIA E CIÊNCIAS BIOLÓGICAS - UFSM-PM</t>
  </si>
  <si>
    <t>O presente Termo tem por objeto estabelecer a mútua cooperação entre o PARQUE DAS AVES, a RESERVA e a UFSM, visando à conservação integrada do anfíbio Pithecopus rusticus. Para essa espécie foi identificada a necessidade de uma ação ex situ, que prevê a formação de uma população de segurança para fins de suplementação in situ, quando houver necessidade.</t>
  </si>
  <si>
    <t>ELAINE MARIA LUCAS GONSALES</t>
  </si>
  <si>
    <t>23081.053571/2022-11</t>
  </si>
  <si>
    <t>Município de Dois Irmãos das Missões</t>
  </si>
  <si>
    <t>92.411.115/0001-97</t>
  </si>
  <si>
    <t>23081.095845/2022-31</t>
  </si>
  <si>
    <t>DANIELA DUTRA BECKER (Becker Motocicletas)</t>
  </si>
  <si>
    <t>95.625.570/0001-83</t>
  </si>
  <si>
    <t>23081.028970/2022-36</t>
  </si>
  <si>
    <t>Município de Panambi</t>
  </si>
  <si>
    <t>88.702.089/0001-89</t>
  </si>
  <si>
    <t>23081.048792/2021-89</t>
  </si>
  <si>
    <t>Acústica Jr.</t>
  </si>
  <si>
    <t xml:space="preserve">40.789.217/0001-47 </t>
  </si>
  <si>
    <t>O presente Acordo tem como objeto a conjugação de esforços entre a UFSM a Acústica Jr., em processo de constituição, de modo a propiciar, principalmente, em acordo com o que preceitua a Resolução 012/2017, a qual aprova o regulamento que normaliza a criação e organização das empresas juniores da Universidade Federal de Santa Maria</t>
  </si>
  <si>
    <t>23081.017052/2021-09</t>
  </si>
  <si>
    <t>UNIVERSITÉ DE MONTPELLIER (França)</t>
  </si>
  <si>
    <t>DEPARTAMENTO DE ELETRÔNICA E COMPUTAÇÃO</t>
  </si>
  <si>
    <t xml:space="preserve">Promover o intercâmbio acadêmico e científico e a relação de cooperação em educação e pesquisa </t>
  </si>
  <si>
    <t>JOAO BAPTISTA DOS SANTOS MARTINS </t>
  </si>
  <si>
    <t xml:space="preserve">França </t>
  </si>
  <si>
    <t>23081.070762/2022-30</t>
  </si>
  <si>
    <t>Instituto Politécnico do Porto - Portugal</t>
  </si>
  <si>
    <t>CCSH/Reitoria</t>
  </si>
  <si>
    <t>Curso-Programa PG Profissionalizante em Patrimônio Cultural/SAI</t>
  </si>
  <si>
    <t>Maria Medianeira Padoin</t>
  </si>
  <si>
    <t>23081.103179/2021-31</t>
  </si>
  <si>
    <t xml:space="preserve">Ghent University </t>
  </si>
  <si>
    <t xml:space="preserve">Ambas as instituições , com o objetivo de fomentar a cooperação através de intercâmbios educacionais e acadêmicos, afirmam a sua intenção de promover tais intercâmbios, que serão de benefício mútuo para as suas instituições. </t>
  </si>
  <si>
    <t>Paola de Azevedo Mello</t>
  </si>
  <si>
    <t>Bélgica</t>
  </si>
  <si>
    <t>23081.108580/2022-49</t>
  </si>
  <si>
    <t>D&amp;R ASSESSORIA EM GESTAO EMPRESARIAL (RAFAELA GIAZZON MUNARI)</t>
  </si>
  <si>
    <t>30.842.907/0001-69</t>
  </si>
  <si>
    <t>88.546.890/0001-82</t>
  </si>
  <si>
    <t>09.341.233/0001-22</t>
  </si>
  <si>
    <t>95.613.659/0001-20</t>
  </si>
  <si>
    <t>92.787.118/0001-20</t>
  </si>
  <si>
    <t>Curso de Engenharia da Produção</t>
  </si>
  <si>
    <t>87.958.625/0001-49</t>
  </si>
  <si>
    <t>92.030.543.0001-70</t>
  </si>
  <si>
    <t>23081.041610/2018-43</t>
  </si>
  <si>
    <t xml:space="preserve">Instituto do Meio Ambiente do Mato Grosso do Sul </t>
  </si>
  <si>
    <t>02.386.443/0001-98</t>
  </si>
  <si>
    <t>Curso de Engenharia Ambiental e sanitária - FW</t>
  </si>
  <si>
    <t>92.457.217/0001-43</t>
  </si>
  <si>
    <t>23081.020873/2020-33</t>
  </si>
  <si>
    <t>Conjugação de esforços entre a UFSM a través do Colégio Politécnico, e a Stara, para realização de atividades de ensino, pesquisa e extensão em Agricultura e Precisão.</t>
  </si>
  <si>
    <t>Luciano Zucuni Pes</t>
  </si>
  <si>
    <t>Departamento de Engenharia Rural</t>
  </si>
  <si>
    <t>17.802.573/0001-31</t>
  </si>
  <si>
    <t>Holanda</t>
  </si>
  <si>
    <t>23081.033770/2019-08</t>
  </si>
  <si>
    <t>Conjugação de esforços entre a UFSM e Prefeitura Municipal de Cachoeira do Sul para propiciar a elaboração de um estudo técnico para subsidiar a revisão do Plano Diretor Urbano e da Paisagem da Sede do Município de Cachoeira do Sul. Este estudo técnico inclui, entre outros, análise do perímetro urbano, da paisagem, so uso e ocupação do solo e dos índices urbanísticos.</t>
  </si>
  <si>
    <t>03.277.610/0001-25</t>
  </si>
  <si>
    <t>23081.026265/2020-32</t>
  </si>
  <si>
    <t>12/08,/2020</t>
  </si>
  <si>
    <t> ASSOCIAÇÃO DAS PEQUENAS INDÚSTRIAS DE LATICÍNIOS DO RIO GRANDE DO SUL (APIL)</t>
  </si>
  <si>
    <t>04.889.631/0001-64</t>
  </si>
  <si>
    <t xml:space="preserve">DEPARTAMENTO DE TECNOLOGIA E CIÊNCIA ALIMENTOS </t>
  </si>
  <si>
    <t>Este convênio visa à realização do projeto de extensão "Mídias Digitais na Informação da Cadeia Produtiva do Leite #leite na mídia" que desenvolverá atividades extensionistas de pesquisa, ensino e criação de produtos (Resgate histórico dos derivados do leite - Queijo; criação fde maquetes e desenhos gráficos) com base nos Fatores Projetuais, criado no ano de 2019 pela Profa. Neila S.P.S. Richards.</t>
  </si>
  <si>
    <t>Neila S.P.S. Richards.</t>
  </si>
  <si>
    <t>23081.067039/2021-92</t>
  </si>
  <si>
    <t>Município de Bento Gonçalves (RS)</t>
  </si>
  <si>
    <t>87.849.923/0001-09</t>
  </si>
  <si>
    <t>O Município concederá estágio obrigatório a alunos regularmente matriculados na UFSM e que venham frequentando efetivamente os seus cursos técnicos, tecnológicos e superio</t>
  </si>
  <si>
    <t>23081.051497/2021-18</t>
  </si>
  <si>
    <t>Televisão Imembuí S/A</t>
  </si>
  <si>
    <t>95.607.909/0001-19</t>
  </si>
  <si>
    <t>Comunicação Social - Jornalismo</t>
  </si>
  <si>
    <t>23081.034508/2021-97</t>
  </si>
  <si>
    <t>Município de Sobradinho</t>
  </si>
  <si>
    <t>87.592.861/0001-94</t>
  </si>
  <si>
    <t>O Município concederá estágio obrigatório e/ou não obrigatório a alunos regularmente matriculados na UFSM e que venham frequentando efetivamente os seus cursos técnicos, tecnológicos e superior.</t>
  </si>
  <si>
    <t>23081.003788/2021-91</t>
  </si>
  <si>
    <t>Universidade Estatual do Oeste do Paraná – Campus de Toledo (UNIOESTE)</t>
  </si>
  <si>
    <t>78.680.337/0005- 08</t>
  </si>
  <si>
    <t>23081.056282/2021-85</t>
  </si>
  <si>
    <t>HEINEN STRAUSS ARQUITETURA E ENGENHARIA LTDA</t>
  </si>
  <si>
    <t>29.981.150/0001-05</t>
  </si>
  <si>
    <t>23081.059305/2021-11</t>
  </si>
  <si>
    <t>Ofício de Registro de Imóveis de Santa Maria</t>
  </si>
  <si>
    <t>41.177.974/0001-22</t>
  </si>
  <si>
    <t>23081.026445/2021-03</t>
  </si>
  <si>
    <t>Município de Cerro Largo (RS)</t>
  </si>
  <si>
    <t>87.612.990/0001-05</t>
  </si>
  <si>
    <t>23081.060312/2021-58</t>
  </si>
  <si>
    <t>Associação Casa Familiar Rural Santo Isidoro</t>
  </si>
  <si>
    <t>05.739.320/0001-81</t>
  </si>
  <si>
    <t>Curso de Jornalismo - Bacharelado FW</t>
  </si>
  <si>
    <t>23081.046454/2021-11</t>
  </si>
  <si>
    <t>TCHÊTURBO PROVEDOR DE INTERNET</t>
  </si>
  <si>
    <t>06.089.278/0001-63</t>
  </si>
  <si>
    <t>23081.053600/2021-56</t>
  </si>
  <si>
    <t>Engenheiro Civil Bernardo Bulsing</t>
  </si>
  <si>
    <t>029.141.890-28</t>
  </si>
  <si>
    <t>23081.052775/2021-46</t>
  </si>
  <si>
    <t>Sindicato do Comércio Varejista de São Borja (SINDILOJAS)</t>
  </si>
  <si>
    <t>92.889.021/0001-28</t>
  </si>
  <si>
    <t>Curso Superior de Tecnologia em Eletrônica Industrial</t>
  </si>
  <si>
    <t>23081.058099/2020-33</t>
  </si>
  <si>
    <t>FUNDAÇÃO UNIVERSIDADE FEDERAL DO PAMPA - UNIPAMPA</t>
  </si>
  <si>
    <t>Curso de Medicina Veterinária/ HVU</t>
  </si>
  <si>
    <t>O presente Convênio tem por finalidade o estabelecimento e o desenvolvimento de avidades de estágio de estudantes da Universidade Federal do Pampa e da UNIVERSIDADE FEDERAL DE SANTA MARIA, compreendendo estágios obrigatórios, nos planos de formação de cursos de graduação.</t>
  </si>
  <si>
    <t>23081.053830/2021-15</t>
  </si>
  <si>
    <t>DUETTO ENGENHARIA LTDA - EPP</t>
  </si>
  <si>
    <t>27.547.427/0001-60</t>
  </si>
  <si>
    <t>23081.053034/2021-82</t>
  </si>
  <si>
    <t>Instituto Federal de Educação Ciência e Tecnologia do Amazonas – Campus Manaus Zona Leste (IFAM)</t>
  </si>
  <si>
    <t>10.792.928/0004-52</t>
  </si>
  <si>
    <t>A UFSM e o IFAM-CMZL concederão, reciprocamente, estágios obrigatórios a alunos regularmente matriculados e que venham frequentando efetivamente seus cursos técnicos, tecnológicos e superior.</t>
  </si>
  <si>
    <t>23081.053571/2021-22</t>
  </si>
  <si>
    <t>Fischer S/A</t>
  </si>
  <si>
    <t>52.311.529/0096-90</t>
  </si>
  <si>
    <t>A Fischer S/A concederá, mediante vagas disponíveis, estágio obrigatório a alunos regularmente matriculados na UFSM e que venham frequentando efetivamente os seus cursos técnicos, tecnológicos e superior</t>
  </si>
  <si>
    <t>23081.023601/2021-76</t>
  </si>
  <si>
    <t>Fundação Universidade Empresa de Tecnologia e Ciências - FUNDATEC</t>
  </si>
  <si>
    <t>87.878.476/0001-08</t>
  </si>
  <si>
    <t>23081.060077/2021-14</t>
  </si>
  <si>
    <t>COAGRISOL COOPERATIVA AGROINDUSTRIAL.</t>
  </si>
  <si>
    <t>97.506.455/0001-15</t>
  </si>
  <si>
    <t>23081.027228/2021-22</t>
  </si>
  <si>
    <t>SAE DIGITAL S.A</t>
  </si>
  <si>
    <t>25.174.365/0001-63</t>
  </si>
  <si>
    <t>23081.062893/2020-81</t>
  </si>
  <si>
    <t>3E Gestão e Capacitação de Recursos Humanos Ltda</t>
  </si>
  <si>
    <t>09.198.580/0001-48</t>
  </si>
  <si>
    <t>Curso de Licenciatura em Ciências Sociais</t>
  </si>
  <si>
    <t>23081.065872/2021-07</t>
  </si>
  <si>
    <t>Psicóloga Júlia Pauli Saccol</t>
  </si>
  <si>
    <t>037.171.970-45</t>
  </si>
  <si>
    <t>Ptivado Local</t>
  </si>
  <si>
    <t>O presente termo aditivo tem como objeto prorrogar a vigência por mais 36 (trinta e seis) meses a partir do dia 08 de outubro de 2021.</t>
  </si>
  <si>
    <t>23081.046552/2021-40</t>
  </si>
  <si>
    <t> CENTER FIT CONDICIONAMENTO FÍSICO, BISTRO E BEM-ESTAR LTDA.</t>
  </si>
  <si>
    <t>31.851.114/0001-79</t>
  </si>
  <si>
    <t>23081.048670/2021-92</t>
  </si>
  <si>
    <t>Fernanda Silva Farencena Pilates e Fisioterapia</t>
  </si>
  <si>
    <t>007.012.060-98</t>
  </si>
  <si>
    <t>O presente termo aditivo tem como objeto prorrogar a vigência por mais 12 (doze) meses a partir do dia 03 de outubro de 2021, incluir novos itens na redação da cláusula segunda, inciso II, que versa sobre as obrigações da UFSM e ajustar o plano de trabalho, no item 8, cronograma de execução, fases 3 e 4</t>
  </si>
  <si>
    <t>23081.068314/2021-95</t>
  </si>
  <si>
    <t>Zanti Assessoria Contábil SS</t>
  </si>
  <si>
    <t>04.112.566/0001-66</t>
  </si>
  <si>
    <t>23081.061663/2021-86</t>
  </si>
  <si>
    <t>REFEIÇÕES AO PONTO LTDA</t>
  </si>
  <si>
    <t>94.456.415/0001-18</t>
  </si>
  <si>
    <t>23081.061189/2019-78</t>
  </si>
  <si>
    <t>MUNICIPIO DE SILVEIRA MARTINS</t>
  </si>
  <si>
    <t>ESPAÇO MULTIDISCIPLINAR DE PESQUISA E EXTENSÃO - UFSM/Silveira Martins</t>
  </si>
  <si>
    <t>O presente convênio tem como objeto a conjugação de esforços entre a UFSM e o Município para consolidação da infraestrutura do Espaço Multidisciplinar de Pesquisa e Extensão - UFSM Silveira Martins, em Silveira Martins, RS, bem como a cooperação técnica, científica e cultural visando o desenvolvimento e execução de programas e projetos de cooperação técnica e o intercâmbio em assuntos educacionais, culturais, científicos, tecnológicos e de pesquisa e o estabelecimento de mecanismos para sua realização.</t>
  </si>
  <si>
    <t>23081.059789/2021-91</t>
  </si>
  <si>
    <t>HOPPE INCORPORADORA LTDA</t>
  </si>
  <si>
    <t>º11.176.184/0001-61</t>
  </si>
  <si>
    <t>23081.011865/2020-04</t>
  </si>
  <si>
    <t>EMPRESA JUNIOR AGR JR CONSULTORIA AGRONÔMICA</t>
  </si>
  <si>
    <t>41.927.811/0001-10</t>
  </si>
  <si>
    <t>Curso de Agronomia FW</t>
  </si>
  <si>
    <t>Termo de Cooperação EJ</t>
  </si>
  <si>
    <t>O presente Acordo tem como objeto a conjugação de esforços entre a UFSM a AGR Jr., em processo de constituição, de modo a propiciar, principalmente, em acordo com o que preceitua a Resolução 012/2017, a qual aprova o regulamento que normaliza a criação e organização das empresas juniors da Universidade Federal de Santa Maria</t>
  </si>
  <si>
    <t>23081.057112/2020-37</t>
  </si>
  <si>
    <t>FUNDAÇÃO GAZETA – JORNALÍSTICA FRANCISCO JOSÉ FRANTZ</t>
  </si>
  <si>
    <t>93.303.543/0001-69</t>
  </si>
  <si>
    <t>COORDENADORIA DE COMUNICAÇÃO SOCIAL</t>
  </si>
  <si>
    <t>Objetiva o presente Convênio estabelecer intercâmbio, em mútua colaboração e união de esforços para, através da execução de serviços de radiodifusão sonora (Rádio) e de sons e imagens (televisão) educativos, sem fins lucrativos, o qual a FUNDAÇÃO está buscando a concessão e permissão junto ao poder concedente (Ministério das Comunicações) de forma que possibilite a UFSM um intercâmbio de programação e desenvolvimento de atividades acadêmicas, no que couber, com vistas ao desenvolvimento do ensino, da pesquisa e da extensão.</t>
  </si>
  <si>
    <t>23081.055030/2021-39</t>
  </si>
  <si>
    <t>Fazenda do Empedrado</t>
  </si>
  <si>
    <t>018.619.660-16</t>
  </si>
  <si>
    <t>23081.083719/2021-53</t>
  </si>
  <si>
    <t>AGRO NORTE PESQUISA E SEMENTES SUL LTDA</t>
  </si>
  <si>
    <t>27.119.516/0001-06</t>
  </si>
  <si>
    <t>23081.068276/2021-71</t>
  </si>
  <si>
    <t>Psicóloga Cinara Miraglia Ferreira</t>
  </si>
  <si>
    <t>014.467.390-82</t>
  </si>
  <si>
    <t>23081.069273/2021-54</t>
  </si>
  <si>
    <t>Associação Comercial Cultural e Industrial de Júlio de Castilhos</t>
  </si>
  <si>
    <t>91.098.434/0001-21</t>
  </si>
  <si>
    <t>Ciência da Computação - Bacharelado</t>
  </si>
  <si>
    <t>23081.048603/2021-78</t>
  </si>
  <si>
    <t>SPARTA CENTRO DE TREINAMENTO FÍSICO E REABILITAÇÃO</t>
  </si>
  <si>
    <t>34.696.824/0001-60</t>
  </si>
  <si>
    <t>23081.066722/2021-11</t>
  </si>
  <si>
    <t>Arquiteta e Urbanista Isaura Lara Simões</t>
  </si>
  <si>
    <t>689.566.490- 49</t>
  </si>
  <si>
    <t>O presente termo aditivo tem como objeto prorrogar a vigência por mais 24(vinte e quatro) meses a partir do dia 22 de outubro de 2021.</t>
  </si>
  <si>
    <t>23081.006560/2020-72</t>
  </si>
  <si>
    <t>Banco do Brasil S/A</t>
  </si>
  <si>
    <t>00.000.000/4304-47</t>
  </si>
  <si>
    <t>DEMAPA</t>
  </si>
  <si>
    <t>Regulamentar o estabelecimento dos critérios para abertura de contas-depósito específicas destinadas a abrigar os recursos retidosde rubricas constantes da planilha de custos e formação de preços de contratos firmados pela UFSM, bem como viabilizar o acesso da UFSM aos saldos e extratos das contas abertas.</t>
  </si>
  <si>
    <t>23081.057475/2021-53</t>
  </si>
  <si>
    <t xml:space="preserve">Estado do RS - Secretaria Estadual de Saúde </t>
  </si>
  <si>
    <t>Direção HUSM</t>
  </si>
  <si>
    <t>O presente Convênio tem por objeto a união de esforços entre os partícipes visando à realização dos procedimentos hemoterápicos e hematológicos pelo Sistema Único de Saúde na Macrorregião Centro-Oeste, bem como a aquisição de equipamentos, de acordo com Plano de Trabalho que é parte integrante do presente instrumento.</t>
  </si>
  <si>
    <t>23081.025689/2020-80</t>
  </si>
  <si>
    <t>Associação dos Familiares de Vítimas e Sobreviventes da Tragédia de Santa María</t>
  </si>
  <si>
    <t>Depto de Ciências Sociais</t>
  </si>
  <si>
    <t>O presente Acordo tem como objeto a conjugação de esforços entre a UFSM e a AVTSM para propiciar a curadoria do futuro Memorial às Vítimas da Boate Kiss com vistas a definir as estratégias e dispositivos museológicos a serem implementados no processo de comunicação com o público visitante do memorial. Estes serviços incluem: a) planejamento de uso dos espaços com base no projeto arquitetônico existente, b) desenvolvimento da exposição de longa duração</t>
  </si>
  <si>
    <t>23081.038489/2021-78</t>
  </si>
  <si>
    <t>Estado do RS - Secretaria da Educação</t>
  </si>
  <si>
    <t>Direção Politécnico</t>
  </si>
  <si>
    <t>Constiui objeto do convênio a oferta de cursos de formação profissional de nível médio entre o Colégio Politécnico e o Instituto Olavo Bilac</t>
  </si>
  <si>
    <t>Andreia Vedoin</t>
  </si>
  <si>
    <t>23081.051626/2020-89</t>
  </si>
  <si>
    <t>EMBRAPA CLIMA TEMPERADO PARA EXECUÇÃO DO PROJETO "PRÁTICAS MITIGADORAS ÀS MUDANÇAS CLIMÁTICAS EM SISTEMAS DE PRODUÇÃO EM TERRAS BAIXAS NO SUL DO BRASIL</t>
  </si>
  <si>
    <t>00.348.003/ 0137-94</t>
  </si>
  <si>
    <t>DEPTO DE FÍSICA</t>
  </si>
  <si>
    <t>O presente Acordo tem por objeto a integração de esforços entre as partes, para a execução de trabalhos de pesquisa agropecuária, de interesse mútuo, consistente na execução de atividades com foco no estabelecimento de estimativa do grau de incerteza das medidas feitas pelo método da câmara estática manual para avaliação de emissões dos gases de efeito estufa dióxido de carbono (CO2 ) e metano (CH4 ), a partir da comparação da dinâmica de emissão desses gases de efeito estufa proporcionada pelo método micrometeorológico (Eddy Covariance), em consonância com o Projeto registrado no SEG sob o nº 20.18.03.048.00.00 denominado “Práticas mitigadoras às mudanças climáticas em sistemas de produção em terras baixas no Sul do Brasil” compreendendo metodologias, expertise técnica e equipamentos capazes de atender às necessidades do projeto.</t>
  </si>
  <si>
    <t>DEBORA REGINA ROBERTI </t>
  </si>
  <si>
    <t xml:space="preserve">Público federal </t>
  </si>
  <si>
    <t>23081.091494/2021-17</t>
  </si>
  <si>
    <t>MAFRA AGRONEGOCIOS LTDA</t>
  </si>
  <si>
    <t>39.687.362/0002-19</t>
  </si>
  <si>
    <t>23081.002631/2022-20</t>
  </si>
  <si>
    <t>Maná Do Brasil Alimentação Corporativa Ltda</t>
  </si>
  <si>
    <t>02.143.616/0001-47</t>
  </si>
  <si>
    <t>O concedente concederá estágio obrigatório e/ou não obrigatório a alunos regularmente matriculados na UFSM e que venham frequentando efetivamente os seus cursos técnicos, tecnológicos e superior.</t>
  </si>
  <si>
    <t>23081.094506/2021-57</t>
  </si>
  <si>
    <t>Associação dos Amigos do Hospital Universitário de Santa Maria</t>
  </si>
  <si>
    <t>06.935.921/0001-22</t>
  </si>
  <si>
    <t>O presente Acordo tem como objeto a conjugação de esforços entre a UFSM e a Associação Amigos do HUSM para a realização de projetos de Ensino, Pesquisa e Extensão, por meio da atuação do voluntariado no HUSM, levando benefícios para os usuários do Sistema Único de Saúde, para a instituição e para a sociedade.</t>
  </si>
  <si>
    <t>23081.020145/2021-11</t>
  </si>
  <si>
    <t>OURO FINO SAÚDE ANIMAL LTDA</t>
  </si>
  <si>
    <t>57.624.462/0001-05</t>
  </si>
  <si>
    <t>Depto de Medicina Veterinária Preventiva</t>
  </si>
  <si>
    <t>A OUROFINO fornecerá, sem exclusividade e gratuitamente, o Material à UFSM e permitirá à</t>
  </si>
  <si>
    <t>EDUARDO FURTADO FLORES</t>
  </si>
  <si>
    <t>23081.025750/2021-70</t>
  </si>
  <si>
    <t>UNIVERSIDADE FEDERAL DOS VALES DO JEQUITINHONHA E MUCURI (UFVJM)</t>
  </si>
  <si>
    <t>16.888.315/0001-57</t>
  </si>
  <si>
    <t>Direção CE</t>
  </si>
  <si>
    <t>O presente Acordo tem como objeto a conjugação de esforços entre a UFSM e a Universidade Federal dos Vales do Jequitinhonha e Mucuri (UFVJM), por meio de
sua Diretoria de Educação Aberta e a Distância - DEAD/UFVJM - para propiciar a realização de projetos de Ensino, Pesquisa e Extensão, que visem a capacitação
continuada de toda a comunidade acadêmica, realização de eventos como seminários temáticos, bem como desenvolvimento e/ou adaptação de Recursos Educacionais Abertos (REA) e publicações científicas.</t>
  </si>
  <si>
    <t>23081.062491/2019-43</t>
  </si>
  <si>
    <t xml:space="preserve">Empresa Júnior - Motora Empresa Júnior de Consultoria </t>
  </si>
  <si>
    <t>27.817.300/0001-14</t>
  </si>
  <si>
    <t>Depto de Engenharia Mecânica</t>
  </si>
  <si>
    <t>Empresa Júnior</t>
  </si>
  <si>
    <t>O presente Acordo tem como objeto a conjugação de esforços entre a UFSM a Empresa Júnior, MOTORA EMPRESA JÚNIOR DE CONSULTORIA, em processo de constituição, de modo a propiciar, principalmente, em acordo com o que preceitua a Resolução 012/2017, a qual aprova o regulamento que normaliza a criação e organização das empresas juniores da Universidade Federal de Santa Maria</t>
  </si>
  <si>
    <t>23081.108453/2021-69</t>
  </si>
  <si>
    <t>Sistema de Tecnologia e Monitoramento Ambiental do Paraná – SIMEPAR</t>
  </si>
  <si>
    <t>19.899.556/0001-90</t>
  </si>
  <si>
    <t>23081.111864/2021-31</t>
  </si>
  <si>
    <t>MUNICÍPIO DE MIRAGUAÍ</t>
  </si>
  <si>
    <t>87.613.121.0001/97</t>
  </si>
  <si>
    <t>14/032022</t>
  </si>
  <si>
    <t>23081.009947/2022-42</t>
  </si>
  <si>
    <t>GRANDESPE SEMENTES E AGRONEGOCIOS LTDA</t>
  </si>
  <si>
    <t xml:space="preserve"> 90.179.383/0001-08</t>
  </si>
  <si>
    <t>23081.084914/2021-09</t>
  </si>
  <si>
    <t>EU, NÓS, ELAS Intermediação de Serviços LTDA</t>
  </si>
  <si>
    <t>423.315.50/0001-33</t>
  </si>
  <si>
    <t>23081.048995/2022-56</t>
  </si>
  <si>
    <t>MUNICÍPIO DE SANTA MARIA (INTERNATO EM ATENÇÃO PRIMÁRIA À SAÚDE - IAPS)</t>
  </si>
  <si>
    <t>O presente Convênio tern por objetivo a execução, em caráter obrigatório, do Programa de lnternato em Atenção Primária a Saúde, durante os ultimos 24 (vinte e quatro) meses letivos, em estrita observância da legislação pertinente, do regimento do Curso de Medicina da Universidade Federal de Santa Maria e das disposições contidas no regulamento do lnternato, aprovado no CEPE, na Sessao 835ª em 19 de setembro de 2014, assim como o desenvolvimento do senso de responsabilidade pela saúde da população, voltada a construção da cidadania e às ações em bases epidemiológicas.</t>
  </si>
  <si>
    <t xml:space="preserve">Público local </t>
  </si>
  <si>
    <t>23081.007819/2022-64</t>
  </si>
  <si>
    <t>INSTITUTO FEDERAL DE EDUCAÇÃO CIÊNCIA E TECNOLOGIA FARROUPILHA - IFFar</t>
  </si>
  <si>
    <t>Departamento de turismo</t>
  </si>
  <si>
    <t>O presente Acordo de Cooperação Técnica tem como objeto a conjugação de esforços entre a UFSM e o IFFar, para em regime de colaboração mútua, desenvolver atividades de ensino, pesquisa, extensão, desenvolvimento institucional e inovação aliadas nas ações do Projeto Observatório do Turismo.</t>
  </si>
  <si>
    <t>23081.052440/2022-17</t>
  </si>
  <si>
    <t>SMS CORRETORA DE SEGUROS LTDA</t>
  </si>
  <si>
    <t>21.141.689/0001-44</t>
  </si>
  <si>
    <t xml:space="preserve">Público Privado </t>
  </si>
  <si>
    <t>23081.029549/2022-42</t>
  </si>
  <si>
    <t>HOSPITAL DE CLÍNICAS DE PASSO FUNDO - HCPF</t>
  </si>
  <si>
    <r>
      <rPr>
        <sz val="10"/>
        <rFont val="Arial"/>
        <family val="2"/>
      </rPr>
      <t>Convênio de estágio</t>
    </r>
    <r>
      <rPr>
        <sz val="21"/>
        <rFont val="Arial"/>
        <family val="2"/>
      </rPr>
      <t> </t>
    </r>
  </si>
  <si>
    <t>O HCPF concederá estágio obrigatório a alunos regularmente
matriculados na UFSM e que venham frequentando efetivamente os seus cursos
técnicos, tecnológicos e superior.</t>
  </si>
  <si>
    <t>23081.029146/2022-01</t>
  </si>
  <si>
    <t>F.A. MORELLI APOIO A EDUCACAO LTDA - Estag</t>
  </si>
  <si>
    <t>36.520.175/0001- 77</t>
  </si>
  <si>
    <t>Privada Nacional</t>
  </si>
  <si>
    <t>23081.098288/2021-20</t>
  </si>
  <si>
    <t>TERRITÓRIO FITNESS (Douglas Henrique Pedrazzi)</t>
  </si>
  <si>
    <t>35.800.152/0001-53</t>
  </si>
  <si>
    <t>23081.042046/2022-62</t>
  </si>
  <si>
    <t>NINAGUT CONSULTORIA VETERINÁRIA S/S LTDA</t>
  </si>
  <si>
    <t>08.741.686/0001-83</t>
  </si>
  <si>
    <t>23081.009835/2022-91</t>
  </si>
  <si>
    <r>
      <rPr>
        <sz val="12"/>
        <rFont val="Arial"/>
        <family val="2"/>
      </rPr>
      <t>S</t>
    </r>
    <r>
      <rPr>
        <sz val="10"/>
        <rFont val="Arial"/>
        <family val="2"/>
      </rPr>
      <t>OCIEDADE ESPIRITA ESTUDO E CARIDADE - LAR DE JOAQUINA</t>
    </r>
  </si>
  <si>
    <t>23081.012283/2020-37</t>
  </si>
  <si>
    <t>MUNICÍPIO DE ALEGRETE</t>
  </si>
  <si>
    <t>87.896.874/0001-57</t>
  </si>
  <si>
    <t>O Município concederá estágio obrigatório e/ou não obrigatório a alunos
regularmente matriculados na UFSM e que venham frequentando efetivamente os
seus cursos técnicos, tecnológicos e superior.</t>
  </si>
  <si>
    <t>23081.023397/2022-74</t>
  </si>
  <si>
    <t> NEUTZLING E RALDI LTDA. - ME (QuiroPilates)</t>
  </si>
  <si>
    <t>11.426.730/0002-56</t>
  </si>
  <si>
    <t>23081.019289/2022-05</t>
  </si>
  <si>
    <t>CHAIANE MEDEIROS PERES LTDA (NINHO HOSPITAL VETERINÁRIO)</t>
  </si>
  <si>
    <t>37.072.555/0001-59</t>
  </si>
  <si>
    <t>23081.020914/2022-53</t>
  </si>
  <si>
    <t>MUNICÍPIO DE SANTIAGO</t>
  </si>
  <si>
    <t xml:space="preserve">Convênio de estágio </t>
  </si>
  <si>
    <t>O Município concederá estágio obrigatório e/ou não obrigatório a alunos regularmente matriculados na UFSM e que venham frequentando efetivamente os seus cursos técnicos, tecnológicos e superiores.</t>
  </si>
  <si>
    <t>23081.013747/2022-94</t>
  </si>
  <si>
    <t>Psicóloga Genara Jardim Mello</t>
  </si>
  <si>
    <t>035.917.970-30</t>
  </si>
  <si>
    <t>23081.010321/2022-89</t>
  </si>
  <si>
    <t>Psicóloga Andressa Rocha Da Cas</t>
  </si>
  <si>
    <t>029.948.880-25</t>
  </si>
  <si>
    <t>23081.102886/2021-19</t>
  </si>
  <si>
    <t>Instituto Federal de Educação, Ciência e Tecnologia do Triângulo Mineiro Campus Uberaba - IFTM</t>
  </si>
  <si>
    <t>10.695.891/0003-63</t>
  </si>
  <si>
    <t>CURSO-PROGRAMA PG e CIÊNCIA E TECNOLOGIA DE ALIMENTOS</t>
  </si>
  <si>
    <t>O presente Acordo tem como objeto a conjugação de esforços entre a UFSM através do Programa de Pós-Graduação em Ciência e Tecnologia dos Alimentos (PPGCTA-UFSM) e o IFTM, através do Programa de Pós-Graduação em Ciência e Tecnologia de Alimentos (PPGCTA-IFTM) para propiciar a realização de projetos de Ensino, Pesquisa e Extensão, que visem o desenvolvimento científico, tecnológico e sócio-ambiental na área de Ciência e Tecnologia de Alimentos</t>
  </si>
  <si>
    <t>23081.028625/2022-01</t>
  </si>
  <si>
    <t>SIMPEX SERVIÇOS DE COLETA TRANSPORTE E DESTINO FINAL DE RESÍDUOS LTDA</t>
  </si>
  <si>
    <t>07.734.631/0001-83</t>
  </si>
  <si>
    <t>23081.006648/2022-56</t>
  </si>
  <si>
    <t>Horse Center Laboratório e Clínica Veterinária Ltda – Me</t>
  </si>
  <si>
    <t>36.059.376/0001-19</t>
  </si>
  <si>
    <t>Curso de medicina Veterinária</t>
  </si>
  <si>
    <t>Privado nacional</t>
  </si>
  <si>
    <t>23081.023644/2022-32</t>
  </si>
  <si>
    <t>RBM TREINAMENTO E DESENVOLVIMENTO GERENCIAL LTDA</t>
  </si>
  <si>
    <t>29.754.141/0001-81</t>
  </si>
  <si>
    <t>23081.004868/2022-45</t>
  </si>
  <si>
    <t>Arquiteta e Urbanista Aline Macatrão Pires de Holanda Araújo Cunha Lima</t>
  </si>
  <si>
    <t>035.524.844-18</t>
  </si>
  <si>
    <t>23081.102413/2021-11</t>
  </si>
  <si>
    <t>Coralon Construtora e Incorporadora Ltda</t>
  </si>
  <si>
    <t>05.509.629/0001-85</t>
  </si>
  <si>
    <t>23081.098045/2021-91</t>
  </si>
  <si>
    <t>MUNICÍPIO DE SANTA ROSA</t>
  </si>
  <si>
    <t>23081.024280/2022-16</t>
  </si>
  <si>
    <t>HUMBERTO ZANUSSO MEDEIROS &amp; CIA LTDA - ProntoPet</t>
  </si>
  <si>
    <t>07.946.398/0001-00</t>
  </si>
  <si>
    <t>23081.016862/2022-11</t>
  </si>
  <si>
    <t>Psicóloga Nathália Ruviaro</t>
  </si>
  <si>
    <t>23081.087360/2021-93</t>
  </si>
  <si>
    <t>Cocamar Cooperativa Agroindustrial</t>
  </si>
  <si>
    <t>79.114.450/0001-65</t>
  </si>
  <si>
    <t>23081.018835/2022-82</t>
  </si>
  <si>
    <t>META DESENVOLVIMENTO AGRÍCOLA LTDA</t>
  </si>
  <si>
    <t>19.421.116/0001-22</t>
  </si>
  <si>
    <t>23081.015954/2022-83</t>
  </si>
  <si>
    <t>MÉDICO VETERINÁRIO FABRICIO GUEDES GODOY</t>
  </si>
  <si>
    <t>117.625.701-3</t>
  </si>
  <si>
    <t>23081.025484/2021-85</t>
  </si>
  <si>
    <t>CULTIVA SOLUÇÕES AGROPECUÁRIAS LTDA</t>
  </si>
  <si>
    <t>29.881.775/0001-03</t>
  </si>
  <si>
    <t>A CULTIVA SOLUÇÕES AGROPECUÁRIAS concederá estágio obrigatório a alunos regularmente matriculados na UFSM e que venham frequentando efetivamente os seus cursos técnicos, tecnológicos e de graduação.</t>
  </si>
  <si>
    <t>23081.031828/2022-76</t>
  </si>
  <si>
    <t>Município de Santana da Boa Vista (RS)</t>
  </si>
  <si>
    <t>88.141.460.0001-80</t>
  </si>
  <si>
    <t>23081.087530/2021-30</t>
  </si>
  <si>
    <t>PREFEITURA MUNICIPAL DE PALMEIRA DAS MISSÕES - PMPM</t>
  </si>
  <si>
    <t>O presente Acordo tem como objeto a conjugação de esforços entre a UFSM e a Prefeitura de Palmeira das Missões – PMPM para propiciar a realização de projetos de Ensino, Pesquisa e Extensão, que visem que visem o desenvolvimento do Município</t>
  </si>
  <si>
    <t>23081.010628/2022-80</t>
  </si>
  <si>
    <t>CAMNPAL Cooperativa Agrícola Mista Nova Palma Ltda</t>
  </si>
  <si>
    <t>91.022.632/0001-01</t>
  </si>
  <si>
    <t>23081.018611/2022-71</t>
  </si>
  <si>
    <t>UNIVERSIDADE DO VALE DO TAQUARI - UNIVATES</t>
  </si>
  <si>
    <t>EBSERH/HUSM</t>
  </si>
  <si>
    <t>A UFSM/HUSM/EBSERH concederá estágio obrigatório a alunos regularmente matriculados na UNIVATES e que venham frequentando efetivamente o curso de graduação em Medicina preservando, primeiramente, o interesse do Hospital Universitário de Santa Maria - HUSM/EBSERH.</t>
  </si>
  <si>
    <t>23081.024023/2022-76</t>
  </si>
  <si>
    <t>SEARA ALIMENTOS - SC</t>
  </si>
  <si>
    <t>02.914.460/0018-07</t>
  </si>
  <si>
    <t>23081.001211/2022-26</t>
  </si>
  <si>
    <t>MUNICÍPIO DE SANTA MARIA (RESIDÊNCIA DE MEDICINA DE FAMÍLIA E COMUNIDADE)</t>
  </si>
  <si>
    <t>Conv. 08 - 2022</t>
  </si>
  <si>
    <t>Formação de especialistas em nível de excelência em Atenção Primária à Saúde - APS, visando a inserção efetiva e respeitosa dos médicos do Programa de Residência em Medicina de Família e Comunidade nas comunidades sob seus cuidados, assim como o desenvolvimento do senso de responsabilidade pela saúde da população, voltada à construção da cidadania e às ações em bases epidemiológicas.</t>
  </si>
  <si>
    <t>23081.098609/2021-96</t>
  </si>
  <si>
    <t>Município de Tiradentes do Sul (RS)</t>
  </si>
  <si>
    <t>94.726.320/0001-77</t>
  </si>
  <si>
    <t>FATEC - Convênio nº - 775370/2012 – Projeto Adequação do HUSM às Políticas de Saúde com Recurso REHUF - 6º Termo Aditivo</t>
  </si>
  <si>
    <t>Prorrogar a vigência até 06 de dezembro de 2022.</t>
  </si>
  <si>
    <t>23081.043642/2022-60</t>
  </si>
  <si>
    <t>Instituto Euvaldo Lodi - IEL Pernambuco</t>
  </si>
  <si>
    <t>11.000.361/0001-54</t>
  </si>
  <si>
    <t>O presente TERMO DE COOPERAÇÃO tem como objeto a prestação de serviços de Agência de Integração a fim de promover a intermediação entre a instituição de ensino, as concedentes e os postulantes à vaga de estágio</t>
  </si>
  <si>
    <t>23081.048236/2021-11</t>
  </si>
  <si>
    <t>Zeit Portabilidade Serviços de Análises Químicas LTDA</t>
  </si>
  <si>
    <t>36.845.297/0001-33</t>
  </si>
  <si>
    <t>Alterar o coordenador do convênio, função que passa a ser exercida pela servidora Liziany Muller Medeiros, mat. SIAPE 1857868, a partir de 02 de fevereiro de 2022.</t>
  </si>
  <si>
    <t>Liziany Muller Medeiros</t>
  </si>
  <si>
    <t>Instituto do Meio Ambiente do Mato Grosso do Sul - IMASUL</t>
  </si>
  <si>
    <t>Prorrogação por mais dois anos a partir de 26/10/2020</t>
  </si>
  <si>
    <t>Publico Nacional</t>
  </si>
  <si>
    <t>23081.058300/2019-49</t>
  </si>
  <si>
    <t>Trimble Europe B.V</t>
  </si>
  <si>
    <t xml:space="preserve">Acordo de Concessão de Produtos </t>
  </si>
  <si>
    <t>A Trimble concorda em fornecer os produtos de hardware, sem nenhum custo, sujeito aos termos e condições deste Acordo.</t>
  </si>
  <si>
    <t>Eno Darci Saatkamp</t>
  </si>
  <si>
    <t>23081.082440/2021-52</t>
  </si>
  <si>
    <t>UNIÃO - MINISTÉRIO DA DEFESA - MD/ SECRETARIA DE PESSOAL, ENSINO, SAÚDE E DESPORTO – SEPESD/ DEP. DE ENSINO – DEPENS - PROJETO RONDON</t>
  </si>
  <si>
    <t>Constitui objeto do presente ACORDO DE COOPERAÇÃO viabilizar a participação do PARCEIRO, seus docentes e estudantes universitários selecionados para a Operação AMAPÁ MAIS FORTE do Projeto Rondon, no Estado de AMAPÁ no mês de fevereiro, do ano de 2022, contribuindo para a formação do universitário como cidadão; integrando o universitário ao processo de desenvolvimento nacional, por meio de ações participativas sobre a realidade do país; consolidando, no universitário brasileiro, o sentido de responsabilidade social coletiva, em prol da cidadania, do desenvolvimento e da defesa dos interesses nacionais; estimulando no universitário a produção de projetos coletivos locais, em parceria com as comunidades desassistidas; e contribuindo para a melhoria das condições de vida e bem-estar da população do Município MAZAGÃO/AP, por meio de ações que tragam efeitos duradouros para a economia, a saúde, a educação e o meio ambiente, visando alcançar os resultados desejáveis, em consonância com a respectiva Proposta de Trabalho, que passa a integrar o Plano de Trabalho, conforme as condições de execução prescritas no Edital 02/2021 - DIPRES, de 09 de junho de 2021, publicado no Diário Oficial da União (DOU) - Seção 3, no107, 10 de junho 2021.</t>
  </si>
  <si>
    <t>23081.033432/2022-63</t>
  </si>
  <si>
    <t>Grupo Hospitalar Conceição - GHC</t>
  </si>
  <si>
    <t>Curso de Medicina/ Curso de Odontologia/ Curso de Terapia Ocupacional/Curso de Fisioterapia/ Curso de Farmácia</t>
  </si>
  <si>
    <t>O presente Termo de Cooperação Técnica tem como objeto a concessão de vagas para campo de estágio curricular e práticas supervisionadas de alunos indicados pela UFSM, conforme disponibilidade do GHC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</si>
</sst>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R$&quot;\ #,##0.00;[Red]\-&quot;R$&quot;\ #,##0.00"/>
    <numFmt numFmtId="44" formatCode="_-&quot;R$&quot;\ * #,##0.00_-;\-&quot;R$&quot;\ * #,##0.00_-;_-&quot;R$&quot;\ * &quot;-&quot;??_-;_-@_-"/>
    <numFmt numFmtId="164" formatCode="_(&quot;R$ &quot;* #,##0.00_);_(&quot;R$ &quot;* \(#,##0.00\);_(&quot;R$ &quot;* &quot;-&quot;??_);_(@_)"/>
    <numFmt numFmtId="165" formatCode="_(&quot;R$ &quot;* #,##0_);_(&quot;R$ &quot;* \(#,##0\);_(&quot;R$ &quot;* &quot;-&quot;_);_(@_)"/>
    <numFmt numFmtId="166" formatCode="&quot;R$ &quot;#,##0.00"/>
    <numFmt numFmtId="167" formatCode="[$-F800]dddd\,\ mmmm\ dd\,\ yyyy"/>
    <numFmt numFmtId="168" formatCode="&quot;R$&quot;\ #,##0.00"/>
    <numFmt numFmtId="169" formatCode="#,##0.00;[Red]#,##0.00"/>
    <numFmt numFmtId="170" formatCode="dd/mm/yy"/>
    <numFmt numFmtId="171" formatCode="d/m/yyyy"/>
    <numFmt numFmtId="172" formatCode="&quot;R$ &quot;#,##0.00;[Red]&quot;-R$ &quot;#,##0.00"/>
  </numFmts>
  <fonts count="57">
    <font>
      <sz val="10"/>
      <color theme="1"/>
      <name val="Arial"/>
    </font>
    <font>
      <sz val="11"/>
      <color theme="1"/>
      <name val="Calibri"/>
      <family val="2"/>
      <scheme val="minor"/>
    </font>
    <font>
      <u/>
      <sz val="10"/>
      <color indexed="4"/>
      <name val="Arial"/>
      <family val="2"/>
    </font>
    <font>
      <sz val="10"/>
      <name val="Arial"/>
      <family val="2"/>
    </font>
    <font>
      <sz val="11"/>
      <name val="Arial"/>
      <family val="2"/>
    </font>
    <font>
      <b/>
      <sz val="11"/>
      <name val="Arial"/>
      <family val="2"/>
    </font>
    <font>
      <sz val="12"/>
      <name val="Arial"/>
      <family val="2"/>
    </font>
    <font>
      <b/>
      <sz val="12"/>
      <name val="Arial"/>
      <family val="2"/>
    </font>
    <font>
      <u/>
      <sz val="10"/>
      <name val="Arial"/>
      <family val="2"/>
    </font>
    <font>
      <i/>
      <sz val="16"/>
      <name val="Arial"/>
      <family val="2"/>
    </font>
    <font>
      <i/>
      <sz val="11"/>
      <name val="Arial"/>
      <family val="2"/>
    </font>
    <font>
      <u/>
      <sz val="11"/>
      <name val="Arial"/>
      <family val="2"/>
    </font>
    <font>
      <sz val="11"/>
      <color theme="1"/>
      <name val="Arial"/>
      <family val="2"/>
    </font>
    <font>
      <b/>
      <sz val="10"/>
      <name val="Arial"/>
      <family val="2"/>
    </font>
    <font>
      <sz val="10"/>
      <name val="Inherit"/>
    </font>
    <font>
      <sz val="10"/>
      <color theme="1"/>
      <name val="Calibri"/>
      <family val="2"/>
      <scheme val="minor"/>
    </font>
    <font>
      <sz val="10"/>
      <color theme="1"/>
      <name val="Arial"/>
      <family val="2"/>
    </font>
    <font>
      <sz val="10"/>
      <color indexed="2"/>
      <name val="Arial"/>
      <family val="2"/>
    </font>
    <font>
      <sz val="12"/>
      <name val="Calibri"/>
      <family val="2"/>
    </font>
    <font>
      <sz val="10"/>
      <color rgb="FF0D0D0D"/>
      <name val="Arial"/>
      <family val="2"/>
    </font>
    <font>
      <sz val="12"/>
      <name val="Arial Narrow"/>
      <family val="2"/>
    </font>
    <font>
      <sz val="10"/>
      <color rgb="FF4D4D4D"/>
      <name val="Arial"/>
      <family val="2"/>
    </font>
    <font>
      <sz val="9"/>
      <name val="Arial"/>
      <family val="2"/>
    </font>
    <font>
      <sz val="10"/>
      <name val="Calibri"/>
      <family val="2"/>
    </font>
    <font>
      <sz val="10"/>
      <color rgb="FF00000A"/>
      <name val="Arial"/>
      <family val="2"/>
    </font>
    <font>
      <sz val="10"/>
      <name val="Times New Roman"/>
      <family val="1"/>
    </font>
    <font>
      <sz val="11"/>
      <name val="Calibri"/>
      <family val="2"/>
    </font>
    <font>
      <sz val="12"/>
      <name val="Times New Roman"/>
      <family val="1"/>
    </font>
    <font>
      <sz val="10"/>
      <name val="Calibri"/>
      <family val="2"/>
      <scheme val="minor"/>
    </font>
    <font>
      <sz val="12"/>
      <name val="Calibri"/>
      <family val="2"/>
      <scheme val="minor"/>
    </font>
    <font>
      <sz val="10"/>
      <color theme="1"/>
      <name val="Calibri"/>
      <family val="2"/>
    </font>
    <font>
      <sz val="10"/>
      <color rgb="FF0D0D0D"/>
      <name val="Calibri"/>
      <family val="2"/>
    </font>
    <font>
      <sz val="10"/>
      <color rgb="FF202124"/>
      <name val="Calibri"/>
      <family val="2"/>
    </font>
    <font>
      <sz val="10"/>
      <color rgb="FF1C1C1C"/>
      <name val="Calibri"/>
      <family val="2"/>
    </font>
    <font>
      <sz val="11"/>
      <name val="Calibri"/>
      <family val="2"/>
      <scheme val="minor"/>
    </font>
    <font>
      <b/>
      <sz val="10"/>
      <name val="Calibri"/>
      <family val="2"/>
      <scheme val="minor"/>
    </font>
    <font>
      <sz val="11"/>
      <color indexed="2"/>
      <name val="Calibri"/>
      <family val="2"/>
    </font>
    <font>
      <sz val="10"/>
      <color theme="1"/>
      <name val="Arial"/>
      <family val="2"/>
    </font>
    <font>
      <b/>
      <sz val="12"/>
      <name val="Arial Narrow"/>
      <family val="2"/>
    </font>
    <font>
      <i/>
      <sz val="10"/>
      <name val="Arial"/>
      <family val="2"/>
    </font>
    <font>
      <b/>
      <sz val="9"/>
      <name val="Arial"/>
      <family val="2"/>
    </font>
    <font>
      <b/>
      <sz val="12"/>
      <name val="Calibri"/>
      <family val="2"/>
    </font>
    <font>
      <sz val="7"/>
      <name val="Times New Roman"/>
      <family val="1"/>
    </font>
    <font>
      <b/>
      <sz val="11"/>
      <name val="Calibri"/>
      <family val="2"/>
    </font>
    <font>
      <b/>
      <sz val="12"/>
      <name val="Times New Roman"/>
      <family val="1"/>
    </font>
    <font>
      <b/>
      <sz val="9"/>
      <name val="Tahoma"/>
      <family val="2"/>
    </font>
    <font>
      <sz val="9"/>
      <name val="Tahoma"/>
      <family val="2"/>
    </font>
    <font>
      <sz val="10"/>
      <color rgb="FF000000"/>
      <name val="Inherit"/>
    </font>
    <font>
      <sz val="12"/>
      <color rgb="FF000000"/>
      <name val="Arial"/>
      <family val="2"/>
    </font>
    <font>
      <sz val="11"/>
      <color rgb="FF000000"/>
      <name val="Arial"/>
      <family val="2"/>
    </font>
    <font>
      <sz val="10"/>
      <color rgb="FF000000"/>
      <name val="Arial"/>
      <family val="2"/>
    </font>
    <font>
      <sz val="11"/>
      <color rgb="FFFA7D00"/>
      <name val="Calibri"/>
      <family val="2"/>
      <scheme val="minor"/>
    </font>
    <font>
      <sz val="10"/>
      <color indexed="64"/>
      <name val="Calibri"/>
      <family val="2"/>
    </font>
    <font>
      <sz val="10"/>
      <color indexed="64"/>
      <name val="Arial"/>
      <family val="2"/>
    </font>
    <font>
      <sz val="21"/>
      <name val="Arial"/>
      <family val="2"/>
    </font>
    <font>
      <b/>
      <sz val="10"/>
      <name val="Calibri"/>
      <family val="2"/>
    </font>
    <font>
      <sz val="10"/>
      <color indexed="64"/>
      <name val="Calibri"/>
      <family val="2"/>
      <scheme val="minor"/>
    </font>
  </fonts>
  <fills count="12">
    <fill>
      <patternFill patternType="none"/>
    </fill>
    <fill>
      <patternFill patternType="gray125"/>
    </fill>
    <fill>
      <patternFill patternType="solid">
        <fgColor indexed="26"/>
      </patternFill>
    </fill>
    <fill>
      <patternFill patternType="solid">
        <fgColor indexed="65"/>
      </patternFill>
    </fill>
    <fill>
      <patternFill patternType="solid">
        <fgColor indexed="44"/>
        <bgColor indexed="44"/>
      </patternFill>
    </fill>
    <fill>
      <patternFill patternType="solid">
        <fgColor theme="3" tint="0.39997558519241921"/>
        <bgColor theme="3" tint="0.39997558519241921"/>
      </patternFill>
    </fill>
    <fill>
      <patternFill patternType="solid">
        <fgColor theme="0"/>
        <bgColor theme="0"/>
      </patternFill>
    </fill>
    <fill>
      <patternFill patternType="solid">
        <fgColor rgb="FF7030A0"/>
        <bgColor rgb="FF7030A0"/>
      </patternFill>
    </fill>
    <fill>
      <patternFill patternType="solid">
        <fgColor indexed="5"/>
        <bgColor indexed="5"/>
      </patternFill>
    </fill>
    <fill>
      <patternFill patternType="solid">
        <fgColor theme="2" tint="-0.499984740745262"/>
        <bgColor theme="2" tint="-0.499984740745262"/>
      </patternFill>
    </fill>
    <fill>
      <patternFill patternType="solid">
        <fgColor rgb="FF0070C0"/>
        <bgColor rgb="FF0070C0"/>
      </patternFill>
    </fill>
    <fill>
      <patternFill patternType="solid">
        <fgColor indexed="2"/>
        <bgColor indexed="2"/>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rgb="FFCDCDCD"/>
      </bottom>
      <diagonal/>
    </border>
    <border>
      <left/>
      <right/>
      <top/>
      <bottom style="double">
        <color rgb="FFFF8001"/>
      </bottom>
      <diagonal/>
    </border>
  </borders>
  <cellStyleXfs count="9">
    <xf numFmtId="0" fontId="0" fillId="0" borderId="0"/>
    <xf numFmtId="0" fontId="2" fillId="0" borderId="0">
      <alignment vertical="top"/>
    </xf>
    <xf numFmtId="165" fontId="37" fillId="0" borderId="0"/>
    <xf numFmtId="0" fontId="3" fillId="0" borderId="0"/>
    <xf numFmtId="0" fontId="3" fillId="0" borderId="0"/>
    <xf numFmtId="0" fontId="1" fillId="0" borderId="0"/>
    <xf numFmtId="0" fontId="3" fillId="0" borderId="0"/>
    <xf numFmtId="0" fontId="3" fillId="2" borderId="1"/>
    <xf numFmtId="0" fontId="51" fillId="0" borderId="13" applyNumberFormat="0" applyFill="0" applyAlignment="0" applyProtection="0"/>
  </cellStyleXfs>
  <cellXfs count="552">
    <xf numFmtId="0" fontId="0" fillId="0" borderId="0" xfId="0"/>
    <xf numFmtId="0" fontId="3" fillId="0" borderId="0" xfId="0" applyFont="1" applyAlignment="1">
      <alignment vertical="center"/>
    </xf>
    <xf numFmtId="0" fontId="0" fillId="0" borderId="0" xfId="0" applyAlignment="1">
      <alignment horizontal="left"/>
    </xf>
    <xf numFmtId="0" fontId="0" fillId="0" borderId="0" xfId="0" applyAlignment="1">
      <alignment horizontal="left" wrapText="1"/>
    </xf>
    <xf numFmtId="166" fontId="0" fillId="0" borderId="0" xfId="0" applyNumberFormat="1" applyAlignment="1">
      <alignment horizontal="center" vertical="center"/>
    </xf>
    <xf numFmtId="0" fontId="0" fillId="0" borderId="0" xfId="0"/>
    <xf numFmtId="0" fontId="4" fillId="0" borderId="0" xfId="0" applyFont="1"/>
    <xf numFmtId="0" fontId="5" fillId="3" borderId="0" xfId="0" applyFont="1" applyFill="1" applyAlignment="1">
      <alignment horizontal="center" vertical="center"/>
    </xf>
    <xf numFmtId="0" fontId="7" fillId="3" borderId="0" xfId="0" applyFont="1" applyFill="1"/>
    <xf numFmtId="0" fontId="4" fillId="3" borderId="0" xfId="0" applyFont="1" applyFill="1" applyAlignment="1">
      <alignment horizontal="center" vertical="center"/>
    </xf>
    <xf numFmtId="0" fontId="4" fillId="3" borderId="0" xfId="0" applyFont="1" applyFill="1" applyAlignment="1">
      <alignment horizontal="left" wrapText="1"/>
    </xf>
    <xf numFmtId="0" fontId="4" fillId="3" borderId="0" xfId="0" applyFont="1" applyFill="1"/>
    <xf numFmtId="166" fontId="4" fillId="3" borderId="0" xfId="0" applyNumberFormat="1" applyFont="1" applyFill="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xf>
    <xf numFmtId="168" fontId="4" fillId="0" borderId="0" xfId="0" applyNumberFormat="1" applyFont="1"/>
    <xf numFmtId="0" fontId="8" fillId="3" borderId="0" xfId="0" applyFont="1" applyFill="1" applyAlignment="1">
      <alignment horizontal="left"/>
    </xf>
    <xf numFmtId="0" fontId="9" fillId="3" borderId="0" xfId="0" applyFont="1" applyFill="1" applyAlignment="1">
      <alignment horizontal="center" vertical="center"/>
    </xf>
    <xf numFmtId="0" fontId="10" fillId="3" borderId="0" xfId="0" applyFont="1" applyFill="1" applyAlignment="1">
      <alignment horizontal="center" vertical="center"/>
    </xf>
    <xf numFmtId="49" fontId="4" fillId="3" borderId="0" xfId="0" applyNumberFormat="1" applyFont="1" applyFill="1" applyAlignment="1">
      <alignment horizontal="center" vertical="center"/>
    </xf>
    <xf numFmtId="166" fontId="4" fillId="0" borderId="0" xfId="0" applyNumberFormat="1" applyFont="1"/>
    <xf numFmtId="168" fontId="4" fillId="3" borderId="0" xfId="0" applyNumberFormat="1" applyFont="1" applyFill="1"/>
    <xf numFmtId="0" fontId="11" fillId="3" borderId="0" xfId="0" applyFont="1" applyFill="1"/>
    <xf numFmtId="168" fontId="12" fillId="0" borderId="0" xfId="0" applyNumberFormat="1" applyFont="1" applyAlignment="1">
      <alignment horizontal="center" vertical="center"/>
    </xf>
    <xf numFmtId="0" fontId="5" fillId="3" borderId="2" xfId="0" applyFont="1" applyFill="1" applyBorder="1" applyAlignment="1">
      <alignment horizontal="center" vertical="center"/>
    </xf>
    <xf numFmtId="0" fontId="4" fillId="3" borderId="2" xfId="0" applyFont="1" applyFill="1" applyBorder="1" applyAlignment="1">
      <alignment horizontal="left"/>
    </xf>
    <xf numFmtId="0" fontId="4" fillId="3" borderId="2" xfId="0" applyFont="1" applyFill="1" applyBorder="1"/>
    <xf numFmtId="0" fontId="4" fillId="3" borderId="2" xfId="0" applyFont="1" applyFill="1" applyBorder="1" applyAlignment="1">
      <alignment horizontal="center" vertical="center"/>
    </xf>
    <xf numFmtId="0" fontId="4" fillId="3" borderId="2" xfId="0" applyFont="1" applyFill="1" applyBorder="1" applyAlignment="1">
      <alignment horizontal="left" wrapText="1"/>
    </xf>
    <xf numFmtId="0" fontId="13" fillId="4" borderId="3" xfId="0" applyFont="1" applyFill="1" applyBorder="1" applyAlignment="1">
      <alignment horizontal="center" vertical="center"/>
    </xf>
    <xf numFmtId="0" fontId="13" fillId="4" borderId="3" xfId="0" applyFont="1" applyFill="1" applyBorder="1" applyAlignment="1">
      <alignment horizontal="center"/>
    </xf>
    <xf numFmtId="0" fontId="13" fillId="4" borderId="3" xfId="0" applyFont="1" applyFill="1" applyBorder="1" applyAlignment="1">
      <alignment horizontal="left"/>
    </xf>
    <xf numFmtId="0" fontId="13" fillId="4" borderId="3" xfId="0" applyFont="1" applyFill="1" applyBorder="1" applyAlignment="1">
      <alignment horizontal="center" wrapText="1"/>
    </xf>
    <xf numFmtId="166" fontId="13" fillId="4" borderId="3" xfId="0" applyNumberFormat="1" applyFont="1" applyFill="1" applyBorder="1" applyAlignment="1">
      <alignment horizontal="center" vertical="center"/>
    </xf>
    <xf numFmtId="169" fontId="13" fillId="4" borderId="3" xfId="0" applyNumberFormat="1" applyFont="1" applyFill="1" applyBorder="1" applyAlignment="1">
      <alignment horizontal="center" vertical="center"/>
    </xf>
    <xf numFmtId="0" fontId="13" fillId="4" borderId="4" xfId="0" applyFont="1" applyFill="1" applyBorder="1" applyAlignment="1">
      <alignment horizontal="center"/>
    </xf>
    <xf numFmtId="0" fontId="4" fillId="5" borderId="4" xfId="0" applyFont="1" applyFill="1" applyBorder="1"/>
    <xf numFmtId="0" fontId="3" fillId="0" borderId="4" xfId="0" applyFont="1" applyBorder="1" applyAlignment="1">
      <alignment horizontal="center" vertical="center"/>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justify" vertical="center" wrapText="1"/>
    </xf>
    <xf numFmtId="166" fontId="0" fillId="0" borderId="4" xfId="0" applyNumberFormat="1" applyBorder="1"/>
    <xf numFmtId="0" fontId="0" fillId="0" borderId="4" xfId="0" applyBorder="1"/>
    <xf numFmtId="168" fontId="0" fillId="0" borderId="4" xfId="0" applyNumberFormat="1" applyBorder="1" applyAlignment="1">
      <alignment vertical="center"/>
    </xf>
    <xf numFmtId="0" fontId="14" fillId="0" borderId="4" xfId="0" applyFont="1" applyBorder="1" applyAlignment="1">
      <alignment horizontal="center" vertical="center" wrapText="1"/>
    </xf>
    <xf numFmtId="0" fontId="3" fillId="0" borderId="4" xfId="0" applyFont="1" applyBorder="1" applyAlignment="1">
      <alignment vertical="center"/>
    </xf>
    <xf numFmtId="166" fontId="0" fillId="0" borderId="4" xfId="0" applyNumberFormat="1" applyBorder="1" applyAlignment="1">
      <alignment horizontal="center" vertical="center"/>
    </xf>
    <xf numFmtId="0" fontId="3" fillId="0" borderId="4" xfId="0" applyFont="1" applyBorder="1" applyAlignment="1">
      <alignment vertical="center" wrapText="1"/>
    </xf>
    <xf numFmtId="0" fontId="14" fillId="0" borderId="4" xfId="0" applyFont="1" applyBorder="1" applyAlignment="1">
      <alignment vertical="center" wrapText="1"/>
    </xf>
    <xf numFmtId="14" fontId="15" fillId="0" borderId="4" xfId="0" applyNumberFormat="1" applyFont="1" applyBorder="1" applyAlignment="1">
      <alignment horizontal="center" vertical="center"/>
    </xf>
    <xf numFmtId="0" fontId="6" fillId="0" borderId="4"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3" fillId="0" borderId="4" xfId="0" applyFont="1" applyBorder="1" applyAlignment="1">
      <alignment horizontal="left" vertical="center"/>
    </xf>
    <xf numFmtId="14" fontId="0" fillId="0" borderId="4" xfId="0" applyNumberFormat="1" applyBorder="1" applyAlignment="1">
      <alignment horizontal="center" vertical="center" wrapText="1"/>
    </xf>
    <xf numFmtId="0" fontId="0" fillId="0" borderId="4" xfId="0" applyBorder="1" applyAlignment="1">
      <alignment vertical="center"/>
    </xf>
    <xf numFmtId="14" fontId="3" fillId="0" borderId="4" xfId="0" applyNumberFormat="1" applyFont="1" applyBorder="1" applyAlignment="1">
      <alignment horizontal="center" vertical="center" wrapText="1"/>
    </xf>
    <xf numFmtId="166" fontId="3" fillId="0" borderId="4" xfId="0" applyNumberFormat="1" applyFont="1" applyBorder="1" applyAlignment="1">
      <alignment horizontal="center" vertical="center"/>
    </xf>
    <xf numFmtId="0" fontId="3" fillId="0" borderId="4" xfId="0" applyFont="1" applyBorder="1"/>
    <xf numFmtId="0" fontId="6" fillId="0" borderId="4" xfId="0" applyFont="1" applyBorder="1" applyAlignment="1">
      <alignment horizontal="left" vertical="center" wrapText="1"/>
    </xf>
    <xf numFmtId="0" fontId="0" fillId="0" borderId="4" xfId="0" applyBorder="1" applyAlignment="1">
      <alignment wrapText="1"/>
    </xf>
    <xf numFmtId="0" fontId="0" fillId="0" borderId="4" xfId="0" applyBorder="1" applyAlignment="1">
      <alignment horizontal="left" vertical="center"/>
    </xf>
    <xf numFmtId="0" fontId="0" fillId="6" borderId="0" xfId="0" applyFill="1"/>
    <xf numFmtId="0" fontId="14" fillId="6" borderId="4" xfId="0" applyFont="1" applyFill="1" applyBorder="1" applyAlignment="1">
      <alignment horizontal="center" vertical="center" wrapText="1"/>
    </xf>
    <xf numFmtId="14" fontId="0" fillId="6" borderId="4" xfId="0" applyNumberFormat="1" applyFill="1" applyBorder="1" applyAlignment="1">
      <alignment horizontal="center" vertical="center"/>
    </xf>
    <xf numFmtId="0" fontId="6" fillId="6" borderId="4" xfId="0" applyFont="1" applyFill="1" applyBorder="1" applyAlignment="1">
      <alignment vertical="center"/>
    </xf>
    <xf numFmtId="0" fontId="0" fillId="6" borderId="4" xfId="0" applyFill="1" applyBorder="1"/>
    <xf numFmtId="0" fontId="3" fillId="6" borderId="4" xfId="0" applyFont="1" applyFill="1" applyBorder="1" applyAlignment="1">
      <alignment horizontal="center" vertical="center"/>
    </xf>
    <xf numFmtId="0" fontId="0" fillId="6" borderId="4" xfId="0" applyFill="1" applyBorder="1" applyAlignment="1">
      <alignment horizontal="center" vertical="center"/>
    </xf>
    <xf numFmtId="0" fontId="3" fillId="6" borderId="4" xfId="0" applyFont="1" applyFill="1" applyBorder="1" applyAlignment="1">
      <alignment horizontal="center" vertical="center" wrapText="1"/>
    </xf>
    <xf numFmtId="0" fontId="3" fillId="6" borderId="4" xfId="0" applyFont="1" applyFill="1" applyBorder="1" applyAlignment="1">
      <alignment horizontal="left" wrapText="1"/>
    </xf>
    <xf numFmtId="166" fontId="0" fillId="6" borderId="4" xfId="0" applyNumberFormat="1" applyFill="1" applyBorder="1" applyAlignment="1">
      <alignment horizontal="center" vertical="center"/>
    </xf>
    <xf numFmtId="0" fontId="6" fillId="6" borderId="4" xfId="0" applyFont="1" applyFill="1" applyBorder="1" applyAlignment="1">
      <alignment horizontal="center" vertical="center" wrapText="1"/>
    </xf>
    <xf numFmtId="168" fontId="0" fillId="6" borderId="4" xfId="0" applyNumberFormat="1" applyFill="1" applyBorder="1" applyAlignment="1">
      <alignment vertical="center"/>
    </xf>
    <xf numFmtId="0" fontId="6" fillId="0" borderId="4" xfId="0" applyFont="1" applyBorder="1" applyAlignment="1">
      <alignment vertical="center"/>
    </xf>
    <xf numFmtId="0" fontId="0" fillId="7" borderId="4" xfId="0" applyFill="1" applyBorder="1" applyAlignment="1">
      <alignment horizontal="center" vertical="center"/>
    </xf>
    <xf numFmtId="168" fontId="0" fillId="7" borderId="4" xfId="0" applyNumberFormat="1" applyFill="1" applyBorder="1" applyAlignment="1">
      <alignment vertical="center"/>
    </xf>
    <xf numFmtId="3" fontId="3" fillId="0" borderId="4" xfId="0" applyNumberFormat="1" applyFont="1" applyBorder="1" applyAlignment="1">
      <alignment horizontal="center" vertical="center"/>
    </xf>
    <xf numFmtId="0" fontId="0" fillId="0" borderId="4" xfId="0" applyBorder="1" applyAlignment="1">
      <alignment horizontal="left" wrapText="1"/>
    </xf>
    <xf numFmtId="0" fontId="3" fillId="0" borderId="4" xfId="0" applyFont="1" applyBorder="1" applyAlignment="1">
      <alignment vertical="top" wrapText="1"/>
    </xf>
    <xf numFmtId="0" fontId="16" fillId="0" borderId="4" xfId="0" applyFont="1" applyBorder="1" applyAlignment="1">
      <alignment horizontal="center" vertical="center"/>
    </xf>
    <xf numFmtId="14" fontId="16" fillId="0" borderId="4" xfId="0" applyNumberFormat="1" applyFont="1" applyBorder="1" applyAlignment="1">
      <alignment horizontal="center" vertical="center"/>
    </xf>
    <xf numFmtId="0" fontId="16" fillId="0" borderId="4" xfId="0" applyFont="1" applyBorder="1"/>
    <xf numFmtId="0" fontId="16" fillId="0" borderId="4" xfId="0" applyFont="1" applyBorder="1" applyAlignment="1">
      <alignment horizontal="center" vertical="center" wrapText="1"/>
    </xf>
    <xf numFmtId="14" fontId="0" fillId="0" borderId="4" xfId="0" applyNumberFormat="1" applyBorder="1" applyAlignment="1">
      <alignment vertical="center"/>
    </xf>
    <xf numFmtId="8" fontId="0" fillId="0" borderId="4" xfId="0" applyNumberFormat="1" applyBorder="1" applyAlignment="1">
      <alignment horizontal="center" vertical="center"/>
    </xf>
    <xf numFmtId="0" fontId="0" fillId="0" borderId="4" xfId="0" applyBorder="1" applyAlignment="1">
      <alignment horizontal="center"/>
    </xf>
    <xf numFmtId="0" fontId="3" fillId="0" borderId="4" xfId="0" applyFont="1" applyBorder="1" applyAlignment="1">
      <alignment horizontal="justify" vertical="top"/>
    </xf>
    <xf numFmtId="0" fontId="0" fillId="0" borderId="5" xfId="0" applyBorder="1"/>
    <xf numFmtId="168" fontId="0" fillId="0" borderId="4" xfId="0" applyNumberFormat="1" applyBorder="1" applyAlignment="1">
      <alignment horizontal="right" vertical="center"/>
    </xf>
    <xf numFmtId="0" fontId="3" fillId="0" borderId="4" xfId="7" applyFont="1" applyFill="1" applyBorder="1" applyAlignment="1">
      <alignment horizontal="left" vertical="center" wrapText="1"/>
    </xf>
    <xf numFmtId="14" fontId="3" fillId="0" borderId="4" xfId="0" applyNumberFormat="1" applyFont="1" applyBorder="1" applyAlignment="1">
      <alignment horizontal="center" vertical="center"/>
    </xf>
    <xf numFmtId="0" fontId="13" fillId="0" borderId="4" xfId="0" applyFont="1" applyBorder="1" applyAlignment="1">
      <alignment wrapText="1"/>
    </xf>
    <xf numFmtId="3" fontId="0" fillId="0" borderId="4" xfId="0" applyNumberFormat="1" applyBorder="1" applyAlignment="1">
      <alignment horizontal="center" vertical="center"/>
    </xf>
    <xf numFmtId="14" fontId="0" fillId="0" borderId="6" xfId="0" applyNumberForma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horizontal="left" wrapText="1"/>
    </xf>
    <xf numFmtId="0" fontId="6" fillId="0" borderId="4" xfId="0" applyFont="1" applyBorder="1" applyAlignment="1">
      <alignment horizontal="center" vertical="center" wrapText="1"/>
    </xf>
    <xf numFmtId="0" fontId="3" fillId="0" borderId="4" xfId="0" applyFont="1" applyBorder="1" applyAlignment="1">
      <alignment horizontal="justify" vertical="center"/>
    </xf>
    <xf numFmtId="0" fontId="17" fillId="0" borderId="0" xfId="0" applyFont="1"/>
    <xf numFmtId="166" fontId="3" fillId="0" borderId="4" xfId="0" applyNumberFormat="1" applyFont="1" applyBorder="1" applyAlignment="1">
      <alignment horizontal="center" vertical="center" wrapText="1"/>
    </xf>
    <xf numFmtId="0" fontId="0" fillId="0" borderId="4" xfId="0" applyBorder="1" applyAlignment="1">
      <alignment horizontal="justify" vertical="center" wrapText="1"/>
    </xf>
    <xf numFmtId="0" fontId="0" fillId="3" borderId="4" xfId="0" applyFill="1" applyBorder="1" applyAlignment="1">
      <alignment horizontal="center" vertical="center"/>
    </xf>
    <xf numFmtId="0" fontId="0" fillId="3" borderId="0" xfId="0" applyFill="1"/>
    <xf numFmtId="0" fontId="0" fillId="8" borderId="4" xfId="0" applyFill="1" applyBorder="1"/>
    <xf numFmtId="0" fontId="18" fillId="0" borderId="4" xfId="0" applyFont="1" applyBorder="1" applyAlignment="1">
      <alignment wrapText="1"/>
    </xf>
    <xf numFmtId="14" fontId="0" fillId="0" borderId="4" xfId="0" applyNumberFormat="1" applyBorder="1" applyAlignment="1">
      <alignment horizontal="right" vertical="center"/>
    </xf>
    <xf numFmtId="0" fontId="3" fillId="3" borderId="4" xfId="0" applyFont="1" applyFill="1" applyBorder="1" applyAlignment="1">
      <alignment horizontal="center" vertical="center"/>
    </xf>
    <xf numFmtId="0" fontId="3" fillId="3" borderId="4" xfId="0" applyFont="1" applyFill="1" applyBorder="1"/>
    <xf numFmtId="0" fontId="0" fillId="0" borderId="6" xfId="0" applyBorder="1" applyAlignment="1">
      <alignment horizontal="center" vertical="center"/>
    </xf>
    <xf numFmtId="0" fontId="3" fillId="0" borderId="4" xfId="0" applyFont="1" applyBorder="1" applyAlignment="1">
      <alignment horizontal="left" vertical="top" wrapText="1"/>
    </xf>
    <xf numFmtId="0" fontId="3" fillId="3" borderId="4" xfId="0" applyFont="1" applyFill="1" applyBorder="1" applyAlignment="1">
      <alignment vertical="center"/>
    </xf>
    <xf numFmtId="0" fontId="0" fillId="0" borderId="4" xfId="0" applyBorder="1" applyAlignment="1">
      <alignment horizontal="left" vertical="top" wrapText="1"/>
    </xf>
    <xf numFmtId="16" fontId="0" fillId="0" borderId="4" xfId="0" applyNumberFormat="1" applyBorder="1" applyAlignment="1">
      <alignment horizontal="center" vertical="center"/>
    </xf>
    <xf numFmtId="14" fontId="3" fillId="6" borderId="4" xfId="0" applyNumberFormat="1" applyFont="1" applyFill="1" applyBorder="1" applyAlignment="1">
      <alignment horizontal="center" vertical="center" wrapText="1"/>
    </xf>
    <xf numFmtId="0" fontId="3" fillId="6" borderId="4" xfId="0" applyFont="1" applyFill="1" applyBorder="1" applyAlignment="1">
      <alignment horizontal="justify" vertical="center" wrapText="1"/>
    </xf>
    <xf numFmtId="166" fontId="3" fillId="6" borderId="4" xfId="0" applyNumberFormat="1" applyFont="1" applyFill="1" applyBorder="1" applyAlignment="1">
      <alignment horizontal="center" vertical="center"/>
    </xf>
    <xf numFmtId="0" fontId="3" fillId="6" borderId="4" xfId="0" applyFont="1" applyFill="1" applyBorder="1"/>
    <xf numFmtId="0" fontId="0" fillId="6" borderId="4" xfId="0" applyFill="1" applyBorder="1" applyAlignment="1">
      <alignment horizontal="left" vertical="center"/>
    </xf>
    <xf numFmtId="0" fontId="0" fillId="6" borderId="4" xfId="0" applyFill="1" applyBorder="1" applyAlignment="1">
      <alignment vertical="center" wrapText="1"/>
    </xf>
    <xf numFmtId="0" fontId="0" fillId="6" borderId="4" xfId="0" applyFill="1" applyBorder="1" applyAlignment="1">
      <alignment horizontal="center" vertical="center" wrapText="1"/>
    </xf>
    <xf numFmtId="0" fontId="0" fillId="0" borderId="7" xfId="0" applyBorder="1" applyAlignment="1">
      <alignment horizontal="center" vertical="center"/>
    </xf>
    <xf numFmtId="0" fontId="3" fillId="6" borderId="4" xfId="0" applyFont="1" applyFill="1" applyBorder="1" applyAlignment="1">
      <alignment vertical="center"/>
    </xf>
    <xf numFmtId="0" fontId="3" fillId="6" borderId="4" xfId="0" applyFont="1" applyFill="1" applyBorder="1" applyAlignment="1">
      <alignment wrapText="1"/>
    </xf>
    <xf numFmtId="166" fontId="0" fillId="6" borderId="4" xfId="0" applyNumberFormat="1" applyFill="1" applyBorder="1"/>
    <xf numFmtId="0" fontId="3" fillId="9" borderId="4" xfId="0" applyFont="1" applyFill="1" applyBorder="1" applyAlignment="1">
      <alignment horizontal="center" vertical="center"/>
    </xf>
    <xf numFmtId="14" fontId="0" fillId="9" borderId="4" xfId="0" applyNumberFormat="1" applyFill="1" applyBorder="1" applyAlignment="1">
      <alignment horizontal="center" vertical="center"/>
    </xf>
    <xf numFmtId="0" fontId="3" fillId="9" borderId="4" xfId="0" applyFont="1" applyFill="1" applyBorder="1" applyAlignment="1">
      <alignment horizontal="left" vertical="center"/>
    </xf>
    <xf numFmtId="0" fontId="0" fillId="9" borderId="4" xfId="0" applyFill="1" applyBorder="1" applyAlignment="1">
      <alignment horizontal="center" vertical="center"/>
    </xf>
    <xf numFmtId="0" fontId="0" fillId="9" borderId="4" xfId="0" applyFill="1" applyBorder="1"/>
    <xf numFmtId="0" fontId="3" fillId="9" borderId="4" xfId="0" applyFont="1" applyFill="1" applyBorder="1" applyAlignment="1">
      <alignment horizontal="center" vertical="center" wrapText="1"/>
    </xf>
    <xf numFmtId="0" fontId="0" fillId="9" borderId="4" xfId="0" applyFill="1" applyBorder="1" applyAlignment="1">
      <alignment horizontal="center" vertical="center" wrapText="1"/>
    </xf>
    <xf numFmtId="14" fontId="3" fillId="9" borderId="4" xfId="0" applyNumberFormat="1" applyFont="1" applyFill="1" applyBorder="1" applyAlignment="1">
      <alignment horizontal="center" vertical="center" wrapText="1"/>
    </xf>
    <xf numFmtId="0" fontId="0" fillId="9" borderId="4" xfId="0" applyFill="1" applyBorder="1" applyAlignment="1">
      <alignment horizontal="left" wrapText="1"/>
    </xf>
    <xf numFmtId="166" fontId="0" fillId="9" borderId="4" xfId="0" applyNumberFormat="1" applyFill="1" applyBorder="1" applyAlignment="1">
      <alignment horizontal="center" vertical="center"/>
    </xf>
    <xf numFmtId="0" fontId="3" fillId="9" borderId="4" xfId="0" applyFont="1" applyFill="1" applyBorder="1" applyAlignment="1">
      <alignment vertical="center"/>
    </xf>
    <xf numFmtId="0" fontId="0" fillId="9" borderId="4" xfId="0" applyFill="1" applyBorder="1" applyAlignment="1">
      <alignment vertical="center" wrapText="1"/>
    </xf>
    <xf numFmtId="166" fontId="0" fillId="9" borderId="4" xfId="0" applyNumberFormat="1" applyFill="1" applyBorder="1"/>
    <xf numFmtId="0" fontId="3" fillId="0" borderId="0" xfId="0" applyFont="1"/>
    <xf numFmtId="3" fontId="3" fillId="0" borderId="4" xfId="0" applyNumberFormat="1" applyFont="1" applyBorder="1" applyAlignment="1">
      <alignment horizontal="center" vertical="center" wrapText="1"/>
    </xf>
    <xf numFmtId="0" fontId="3" fillId="0" borderId="4" xfId="0" applyFont="1" applyBorder="1" applyAlignment="1">
      <alignment horizontal="justify" vertical="top" wrapText="1"/>
    </xf>
    <xf numFmtId="44" fontId="0" fillId="0" borderId="4" xfId="0" applyNumberFormat="1" applyBorder="1" applyAlignment="1">
      <alignment horizontal="center" vertical="center"/>
    </xf>
    <xf numFmtId="0" fontId="4" fillId="0" borderId="4" xfId="0" applyFont="1" applyBorder="1" applyAlignment="1">
      <alignment horizontal="justify" vertical="center"/>
    </xf>
    <xf numFmtId="0" fontId="0" fillId="6" borderId="4" xfId="0" applyFill="1" applyBorder="1" applyAlignment="1">
      <alignment horizontal="justify" vertical="center" wrapText="1"/>
    </xf>
    <xf numFmtId="164" fontId="3" fillId="6" borderId="4" xfId="2" applyNumberFormat="1" applyFont="1" applyFill="1" applyBorder="1" applyAlignment="1">
      <alignment vertical="center"/>
    </xf>
    <xf numFmtId="164" fontId="37" fillId="6" borderId="4" xfId="2" applyNumberFormat="1" applyFill="1" applyBorder="1" applyAlignment="1">
      <alignment vertical="center"/>
    </xf>
    <xf numFmtId="0" fontId="3" fillId="0" borderId="3" xfId="0" applyFont="1" applyBorder="1" applyAlignment="1">
      <alignment horizontal="justify" vertical="center" wrapText="1"/>
    </xf>
    <xf numFmtId="0" fontId="3" fillId="3" borderId="4" xfId="0" applyFont="1" applyFill="1" applyBorder="1" applyAlignment="1">
      <alignment horizontal="center" vertical="center" wrapText="1"/>
    </xf>
    <xf numFmtId="14" fontId="0" fillId="3" borderId="4" xfId="0" applyNumberFormat="1" applyFill="1" applyBorder="1" applyAlignment="1">
      <alignment horizontal="center" vertical="center" wrapText="1"/>
    </xf>
    <xf numFmtId="0" fontId="0" fillId="3" borderId="4" xfId="0" applyFill="1" applyBorder="1" applyAlignment="1">
      <alignment horizontal="justify" vertical="center" wrapText="1"/>
    </xf>
    <xf numFmtId="14" fontId="3" fillId="3" borderId="4" xfId="0" applyNumberFormat="1" applyFont="1" applyFill="1" applyBorder="1" applyAlignment="1">
      <alignment horizontal="center" vertical="center" wrapText="1"/>
    </xf>
    <xf numFmtId="0" fontId="0" fillId="3" borderId="4" xfId="0" applyFill="1" applyBorder="1" applyAlignment="1">
      <alignment horizontal="center" vertical="center" wrapText="1"/>
    </xf>
    <xf numFmtId="0" fontId="3" fillId="3" borderId="4" xfId="0" applyFont="1" applyFill="1" applyBorder="1" applyAlignment="1">
      <alignment horizontal="justify" vertical="center" wrapText="1"/>
    </xf>
    <xf numFmtId="166" fontId="0" fillId="3" borderId="4" xfId="0" applyNumberFormat="1" applyFill="1" applyBorder="1" applyAlignment="1">
      <alignment horizontal="center" vertical="center"/>
    </xf>
    <xf numFmtId="0" fontId="0" fillId="3" borderId="4" xfId="0" applyFill="1" applyBorder="1"/>
    <xf numFmtId="166" fontId="3" fillId="3" borderId="4" xfId="0" applyNumberFormat="1" applyFont="1" applyFill="1" applyBorder="1" applyAlignment="1">
      <alignment horizontal="center" vertical="center" wrapText="1"/>
    </xf>
    <xf numFmtId="166" fontId="3" fillId="3" borderId="4" xfId="0" applyNumberFormat="1" applyFont="1" applyFill="1" applyBorder="1" applyAlignment="1">
      <alignment horizontal="center" vertical="center"/>
    </xf>
    <xf numFmtId="168" fontId="16" fillId="0" borderId="4" xfId="0" applyNumberFormat="1" applyFont="1" applyBorder="1" applyAlignment="1">
      <alignment horizontal="center" vertical="center"/>
    </xf>
    <xf numFmtId="0" fontId="0" fillId="7" borderId="0" xfId="0" applyFill="1"/>
    <xf numFmtId="0" fontId="19" fillId="0" borderId="4" xfId="0" applyFont="1" applyBorder="1" applyAlignment="1">
      <alignment horizontal="center" vertical="center" wrapText="1"/>
    </xf>
    <xf numFmtId="168" fontId="19" fillId="0" borderId="4" xfId="0" applyNumberFormat="1" applyFont="1" applyBorder="1" applyAlignment="1">
      <alignment horizontal="center" vertical="center"/>
    </xf>
    <xf numFmtId="164" fontId="37" fillId="0" borderId="4" xfId="2" applyNumberFormat="1" applyBorder="1" applyAlignment="1">
      <alignment horizontal="center" vertical="center"/>
    </xf>
    <xf numFmtId="0" fontId="20" fillId="0" borderId="4" xfId="0" applyFont="1" applyBorder="1" applyAlignment="1">
      <alignment horizontal="justify" vertical="center"/>
    </xf>
    <xf numFmtId="8" fontId="3" fillId="0" borderId="4" xfId="0" applyNumberFormat="1" applyFont="1" applyBorder="1" applyAlignment="1">
      <alignment horizontal="center" vertical="center"/>
    </xf>
    <xf numFmtId="14" fontId="0" fillId="0" borderId="4" xfId="0" applyNumberFormat="1" applyBorder="1"/>
    <xf numFmtId="0" fontId="21" fillId="0" borderId="4" xfId="0" applyFont="1" applyBorder="1" applyAlignment="1">
      <alignment horizontal="center" vertical="center" wrapText="1"/>
    </xf>
    <xf numFmtId="14" fontId="0" fillId="3" borderId="4" xfId="0" applyNumberFormat="1" applyFill="1" applyBorder="1" applyAlignment="1">
      <alignment horizontal="center" vertical="center"/>
    </xf>
    <xf numFmtId="0" fontId="3" fillId="3" borderId="4" xfId="0" applyFont="1" applyFill="1" applyBorder="1" applyAlignment="1">
      <alignment horizontal="left" vertical="center"/>
    </xf>
    <xf numFmtId="0" fontId="0" fillId="3" borderId="4" xfId="0" applyFill="1" applyBorder="1" applyAlignment="1">
      <alignment horizontal="left" vertical="center" wrapText="1"/>
    </xf>
    <xf numFmtId="166" fontId="0" fillId="3" borderId="4" xfId="0" applyNumberFormat="1" applyFill="1" applyBorder="1"/>
    <xf numFmtId="14" fontId="0" fillId="0" borderId="4" xfId="0" applyNumberFormat="1" applyBorder="1" applyAlignment="1">
      <alignment horizontal="center"/>
    </xf>
    <xf numFmtId="0" fontId="13" fillId="0" borderId="4" xfId="0" applyFont="1" applyBorder="1" applyAlignment="1">
      <alignment vertical="top" wrapText="1"/>
    </xf>
    <xf numFmtId="0" fontId="16" fillId="0" borderId="4" xfId="0" applyFont="1" applyBorder="1" applyAlignment="1">
      <alignment vertical="center"/>
    </xf>
    <xf numFmtId="0" fontId="16" fillId="0" borderId="4" xfId="0" applyFont="1" applyBorder="1" applyAlignment="1">
      <alignment wrapText="1"/>
    </xf>
    <xf numFmtId="0" fontId="3" fillId="0" borderId="6" xfId="0" applyFont="1" applyBorder="1" applyAlignment="1">
      <alignment horizontal="center" vertical="center"/>
    </xf>
    <xf numFmtId="168" fontId="0" fillId="3" borderId="4" xfId="0" applyNumberFormat="1" applyFill="1" applyBorder="1" applyAlignment="1">
      <alignment vertical="center"/>
    </xf>
    <xf numFmtId="0" fontId="22" fillId="0" borderId="4" xfId="0" applyFont="1" applyBorder="1" applyAlignment="1">
      <alignment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horizontal="center" vertical="center"/>
    </xf>
    <xf numFmtId="0" fontId="3" fillId="0" borderId="3" xfId="0" applyFont="1" applyBorder="1" applyAlignment="1">
      <alignment horizontal="center" vertical="center" wrapText="1"/>
    </xf>
    <xf numFmtId="0" fontId="0" fillId="0" borderId="3" xfId="0" applyBorder="1"/>
    <xf numFmtId="0" fontId="6" fillId="0" borderId="4" xfId="0" applyFont="1" applyBorder="1" applyAlignment="1">
      <alignment horizontal="left" vertical="center"/>
    </xf>
    <xf numFmtId="0" fontId="6" fillId="0" borderId="4" xfId="0" applyFont="1" applyBorder="1" applyAlignment="1">
      <alignment horizontal="center" vertical="center"/>
    </xf>
    <xf numFmtId="166" fontId="0" fillId="0" borderId="4" xfId="0" applyNumberFormat="1" applyBorder="1" applyAlignment="1">
      <alignment horizontal="center" vertical="center" wrapText="1"/>
    </xf>
    <xf numFmtId="14" fontId="0" fillId="0" borderId="9" xfId="0" applyNumberFormat="1" applyBorder="1" applyAlignment="1">
      <alignment horizontal="center" vertical="center"/>
    </xf>
    <xf numFmtId="0" fontId="0" fillId="0" borderId="7" xfId="0" applyBorder="1"/>
    <xf numFmtId="0" fontId="3" fillId="0" borderId="3" xfId="0" applyFont="1" applyBorder="1" applyAlignment="1">
      <alignment vertical="center"/>
    </xf>
    <xf numFmtId="166" fontId="0" fillId="0" borderId="3" xfId="0" applyNumberFormat="1" applyBorder="1"/>
    <xf numFmtId="168" fontId="0" fillId="0" borderId="3" xfId="0" applyNumberFormat="1" applyBorder="1" applyAlignment="1">
      <alignment vertical="center"/>
    </xf>
    <xf numFmtId="14" fontId="3" fillId="0" borderId="3" xfId="0" applyNumberFormat="1" applyFont="1" applyBorder="1" applyAlignment="1">
      <alignment horizontal="center" vertical="center" wrapText="1"/>
    </xf>
    <xf numFmtId="166" fontId="3" fillId="0" borderId="3" xfId="0" applyNumberFormat="1" applyFont="1" applyBorder="1" applyAlignment="1">
      <alignment horizontal="center" vertical="center"/>
    </xf>
    <xf numFmtId="0" fontId="0" fillId="0" borderId="3" xfId="0" applyBorder="1" applyAlignment="1">
      <alignment vertical="center"/>
    </xf>
    <xf numFmtId="0" fontId="0" fillId="0" borderId="8" xfId="0" applyBorder="1" applyAlignment="1">
      <alignment horizontal="center" vertical="center"/>
    </xf>
    <xf numFmtId="0" fontId="6" fillId="0" borderId="0" xfId="0" applyFont="1"/>
    <xf numFmtId="0" fontId="3" fillId="0" borderId="8" xfId="0" applyFont="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center" vertical="center" wrapText="1"/>
    </xf>
    <xf numFmtId="0" fontId="15" fillId="0" borderId="4" xfId="0" applyFont="1" applyBorder="1" applyAlignment="1">
      <alignment vertical="center" wrapText="1"/>
    </xf>
    <xf numFmtId="0" fontId="6" fillId="0" borderId="4" xfId="0" applyFont="1" applyBorder="1" applyAlignment="1">
      <alignment horizontal="justify" vertical="center"/>
    </xf>
    <xf numFmtId="0" fontId="14" fillId="0" borderId="5" xfId="0" applyFont="1" applyBorder="1" applyAlignment="1">
      <alignment horizontal="center" vertical="center" wrapText="1"/>
    </xf>
    <xf numFmtId="0" fontId="24" fillId="0" borderId="4" xfId="0" applyFont="1" applyBorder="1" applyAlignment="1">
      <alignment horizontal="center" vertical="center"/>
    </xf>
    <xf numFmtId="17" fontId="3" fillId="0" borderId="4" xfId="0" applyNumberFormat="1" applyFont="1" applyBorder="1" applyAlignment="1">
      <alignment horizontal="center" vertical="center"/>
    </xf>
    <xf numFmtId="0" fontId="0" fillId="0" borderId="0" xfId="0" applyAlignment="1">
      <alignment vertical="center"/>
    </xf>
    <xf numFmtId="17" fontId="0" fillId="0" borderId="4" xfId="0" applyNumberFormat="1" applyBorder="1" applyAlignment="1">
      <alignment horizontal="center" vertical="center"/>
    </xf>
    <xf numFmtId="0" fontId="16" fillId="0" borderId="4" xfId="0" applyFont="1" applyBorder="1" applyAlignment="1">
      <alignment horizontal="justify" vertical="top"/>
    </xf>
    <xf numFmtId="0" fontId="0" fillId="0" borderId="0" xfId="0" applyAlignment="1">
      <alignment wrapText="1"/>
    </xf>
    <xf numFmtId="14" fontId="3" fillId="0" borderId="4" xfId="0" applyNumberFormat="1" applyFont="1" applyBorder="1" applyAlignment="1">
      <alignment horizontal="left" vertical="center" wrapText="1"/>
    </xf>
    <xf numFmtId="0" fontId="3" fillId="0" borderId="4" xfId="0" applyFont="1" applyBorder="1" applyAlignment="1">
      <alignment horizontal="right" vertical="center"/>
    </xf>
    <xf numFmtId="0" fontId="14" fillId="0" borderId="6" xfId="0" applyFont="1" applyBorder="1" applyAlignment="1">
      <alignment horizontal="center" vertical="center" wrapText="1"/>
    </xf>
    <xf numFmtId="166" fontId="0" fillId="0" borderId="3" xfId="0" applyNumberFormat="1" applyBorder="1" applyAlignment="1">
      <alignment horizontal="center" vertical="center"/>
    </xf>
    <xf numFmtId="0" fontId="4" fillId="0" borderId="4" xfId="0" applyFont="1" applyBorder="1" applyAlignment="1">
      <alignment vertical="center"/>
    </xf>
    <xf numFmtId="0" fontId="0" fillId="0" borderId="5" xfId="0" applyBorder="1" applyAlignment="1">
      <alignment horizontal="center" vertical="center"/>
    </xf>
    <xf numFmtId="0" fontId="3" fillId="0" borderId="10" xfId="0" applyFont="1" applyBorder="1" applyAlignment="1">
      <alignment horizontal="center" vertical="center"/>
    </xf>
    <xf numFmtId="168" fontId="0" fillId="0" borderId="11" xfId="0" applyNumberFormat="1" applyBorder="1" applyAlignment="1">
      <alignment vertical="center"/>
    </xf>
    <xf numFmtId="0" fontId="0" fillId="0" borderId="11" xfId="0" applyBorder="1"/>
    <xf numFmtId="0" fontId="14" fillId="0" borderId="10" xfId="0" applyFont="1" applyBorder="1" applyAlignment="1">
      <alignment horizontal="center" vertical="center" wrapText="1"/>
    </xf>
    <xf numFmtId="14" fontId="0" fillId="0" borderId="5" xfId="0" applyNumberFormat="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166" fontId="0" fillId="0" borderId="5" xfId="0" applyNumberFormat="1" applyBorder="1" applyAlignment="1">
      <alignment horizontal="center" vertical="center"/>
    </xf>
    <xf numFmtId="0" fontId="3" fillId="0" borderId="5" xfId="0" applyFont="1" applyBorder="1" applyAlignment="1">
      <alignment horizontal="left" vertical="center" wrapText="1"/>
    </xf>
    <xf numFmtId="166" fontId="3" fillId="0" borderId="5" xfId="0" applyNumberFormat="1" applyFont="1" applyBorder="1" applyAlignment="1">
      <alignment horizontal="center" vertical="center"/>
    </xf>
    <xf numFmtId="0" fontId="3" fillId="0" borderId="5" xfId="0" applyFont="1" applyBorder="1"/>
    <xf numFmtId="168" fontId="0" fillId="0" borderId="5" xfId="0" applyNumberFormat="1" applyBorder="1" applyAlignment="1">
      <alignment vertical="center"/>
    </xf>
    <xf numFmtId="0" fontId="0" fillId="0" borderId="5" xfId="0" applyBorder="1" applyAlignment="1">
      <alignment vertical="center"/>
    </xf>
    <xf numFmtId="166" fontId="0" fillId="0" borderId="5" xfId="0" applyNumberFormat="1" applyBorder="1"/>
    <xf numFmtId="0" fontId="0" fillId="0" borderId="5" xfId="0" applyBorder="1" applyAlignment="1">
      <alignment horizontal="center" vertical="center" wrapText="1"/>
    </xf>
    <xf numFmtId="0" fontId="0" fillId="0" borderId="5" xfId="0" applyBorder="1" applyAlignment="1">
      <alignment wrapText="1"/>
    </xf>
    <xf numFmtId="0" fontId="3" fillId="0" borderId="5" xfId="0" applyFont="1" applyBorder="1" applyAlignment="1">
      <alignment horizontal="justify" vertical="center" wrapText="1"/>
    </xf>
    <xf numFmtId="14" fontId="0" fillId="0" borderId="8" xfId="0" applyNumberFormat="1" applyBorder="1" applyAlignment="1">
      <alignment horizontal="center" vertical="center"/>
    </xf>
    <xf numFmtId="0" fontId="0" fillId="0" borderId="8" xfId="0" applyBorder="1"/>
    <xf numFmtId="0" fontId="4" fillId="0" borderId="4" xfId="0" applyFont="1" applyBorder="1" applyAlignment="1">
      <alignment horizontal="center" vertical="center"/>
    </xf>
    <xf numFmtId="0" fontId="4" fillId="0" borderId="4" xfId="0" applyFont="1" applyBorder="1" applyAlignment="1">
      <alignment vertical="top" wrapText="1"/>
    </xf>
    <xf numFmtId="0" fontId="3" fillId="0" borderId="7" xfId="0" applyFont="1" applyBorder="1" applyAlignment="1">
      <alignment horizontal="center" vertical="center"/>
    </xf>
    <xf numFmtId="0" fontId="3" fillId="0" borderId="4" xfId="0" applyFont="1" applyBorder="1" applyAlignment="1">
      <alignment horizontal="left"/>
    </xf>
    <xf numFmtId="0" fontId="0" fillId="6" borderId="4" xfId="0" applyFill="1" applyBorder="1" applyAlignment="1">
      <alignment horizontal="left" vertical="center" wrapText="1"/>
    </xf>
    <xf numFmtId="0" fontId="15" fillId="0" borderId="4" xfId="0" applyFont="1" applyBorder="1" applyAlignment="1">
      <alignment horizontal="center" vertical="center" wrapText="1"/>
    </xf>
    <xf numFmtId="14" fontId="16" fillId="6" borderId="4" xfId="0" applyNumberFormat="1" applyFont="1" applyFill="1" applyBorder="1" applyAlignment="1">
      <alignment horizontal="center" vertical="center"/>
    </xf>
    <xf numFmtId="0" fontId="3" fillId="6" borderId="4" xfId="0" applyFont="1" applyFill="1" applyBorder="1" applyAlignment="1">
      <alignment vertical="center" wrapText="1"/>
    </xf>
    <xf numFmtId="0" fontId="16" fillId="6" borderId="4" xfId="0" applyFont="1" applyFill="1" applyBorder="1"/>
    <xf numFmtId="0" fontId="16" fillId="6" borderId="4" xfId="0" applyFont="1" applyFill="1" applyBorder="1" applyAlignment="1">
      <alignment horizontal="center" vertical="center"/>
    </xf>
    <xf numFmtId="0" fontId="16" fillId="6" borderId="4" xfId="0" applyFont="1" applyFill="1" applyBorder="1" applyAlignment="1">
      <alignment horizontal="center" vertical="center" wrapText="1"/>
    </xf>
    <xf numFmtId="0" fontId="3" fillId="6" borderId="4" xfId="7" applyFont="1" applyFill="1" applyBorder="1" applyAlignment="1">
      <alignment horizontal="center" vertical="center" wrapText="1"/>
    </xf>
    <xf numFmtId="0" fontId="16" fillId="6" borderId="4" xfId="0" applyFont="1" applyFill="1" applyBorder="1" applyAlignment="1">
      <alignment vertical="center" wrapText="1"/>
    </xf>
    <xf numFmtId="164" fontId="16" fillId="6" borderId="4" xfId="2" applyNumberFormat="1" applyFont="1" applyFill="1" applyBorder="1" applyAlignment="1">
      <alignment horizontal="center" vertical="center"/>
    </xf>
    <xf numFmtId="0" fontId="17" fillId="0" borderId="4" xfId="0" applyFont="1" applyBorder="1" applyAlignment="1">
      <alignment horizontal="center" vertical="center"/>
    </xf>
    <xf numFmtId="168" fontId="17" fillId="0" borderId="4" xfId="0" applyNumberFormat="1" applyFont="1" applyBorder="1" applyAlignment="1">
      <alignment vertical="center"/>
    </xf>
    <xf numFmtId="0" fontId="0" fillId="10" borderId="4" xfId="0" applyFill="1" applyBorder="1" applyAlignment="1">
      <alignment horizontal="center" vertical="center"/>
    </xf>
    <xf numFmtId="168" fontId="0" fillId="10" borderId="4" xfId="0" applyNumberFormat="1" applyFill="1" applyBorder="1" applyAlignment="1">
      <alignment vertical="center"/>
    </xf>
    <xf numFmtId="0" fontId="23" fillId="0" borderId="4" xfId="0" applyFont="1" applyBorder="1" applyAlignment="1">
      <alignment vertical="center" wrapText="1"/>
    </xf>
    <xf numFmtId="14" fontId="3" fillId="3" borderId="4" xfId="0" applyNumberFormat="1" applyFont="1" applyFill="1" applyBorder="1" applyAlignment="1">
      <alignment horizontal="center" vertical="center"/>
    </xf>
    <xf numFmtId="0" fontId="0" fillId="0" borderId="3" xfId="0" applyBorder="1" applyAlignment="1">
      <alignment horizontal="left" vertical="center"/>
    </xf>
    <xf numFmtId="0" fontId="0" fillId="0" borderId="3" xfId="0" applyBorder="1" applyAlignment="1">
      <alignment vertical="center" wrapText="1"/>
    </xf>
    <xf numFmtId="14" fontId="0" fillId="6" borderId="4" xfId="0" applyNumberFormat="1" applyFill="1" applyBorder="1" applyAlignment="1">
      <alignment horizontal="center" vertical="center" wrapText="1"/>
    </xf>
    <xf numFmtId="0" fontId="13" fillId="0" borderId="4" xfId="0" applyFont="1" applyBorder="1" applyAlignment="1">
      <alignment vertical="center" wrapText="1"/>
    </xf>
    <xf numFmtId="0" fontId="26" fillId="0" borderId="4" xfId="0" applyFont="1" applyBorder="1" applyAlignment="1">
      <alignment vertical="center" wrapText="1"/>
    </xf>
    <xf numFmtId="0" fontId="27" fillId="0" borderId="4" xfId="0" applyFont="1" applyBorder="1" applyAlignment="1">
      <alignment horizontal="justify" vertical="center"/>
    </xf>
    <xf numFmtId="168" fontId="3" fillId="0" borderId="4" xfId="0" applyNumberFormat="1" applyFont="1" applyBorder="1" applyAlignment="1">
      <alignment horizontal="center" vertical="center"/>
    </xf>
    <xf numFmtId="0" fontId="0" fillId="11" borderId="4" xfId="0" applyFill="1" applyBorder="1" applyAlignment="1">
      <alignment horizontal="center" vertical="center"/>
    </xf>
    <xf numFmtId="168" fontId="0" fillId="11" borderId="4" xfId="0" applyNumberFormat="1" applyFill="1" applyBorder="1" applyAlignment="1">
      <alignment vertical="center"/>
    </xf>
    <xf numFmtId="0" fontId="17" fillId="0" borderId="4" xfId="0" applyFont="1" applyBorder="1"/>
    <xf numFmtId="0" fontId="3" fillId="6" borderId="4" xfId="0" applyFont="1" applyFill="1" applyBorder="1" applyAlignment="1">
      <alignment horizontal="left" vertical="center" wrapText="1"/>
    </xf>
    <xf numFmtId="3" fontId="3" fillId="6" borderId="4" xfId="0" applyNumberFormat="1" applyFont="1" applyFill="1" applyBorder="1" applyAlignment="1">
      <alignment horizontal="center" vertical="center"/>
    </xf>
    <xf numFmtId="0" fontId="28" fillId="0" borderId="4" xfId="0" applyFont="1" applyBorder="1" applyAlignment="1">
      <alignment horizontal="center" vertical="center" wrapText="1"/>
    </xf>
    <xf numFmtId="14" fontId="28" fillId="0" borderId="4" xfId="0" applyNumberFormat="1" applyFont="1" applyBorder="1" applyAlignment="1">
      <alignment horizontal="center" vertical="center"/>
    </xf>
    <xf numFmtId="0" fontId="29" fillId="0" borderId="4" xfId="0" applyFont="1" applyBorder="1" applyAlignment="1">
      <alignment horizontal="left" vertical="center"/>
    </xf>
    <xf numFmtId="0" fontId="28" fillId="0" borderId="4" xfId="0" applyFont="1" applyBorder="1" applyAlignment="1">
      <alignment horizontal="center" vertical="center"/>
    </xf>
    <xf numFmtId="0" fontId="28" fillId="0" borderId="4" xfId="0" applyFont="1" applyBorder="1" applyAlignment="1">
      <alignment horizontal="center"/>
    </xf>
    <xf numFmtId="0" fontId="29" fillId="0" borderId="4" xfId="0" applyFont="1" applyBorder="1" applyAlignment="1">
      <alignment horizontal="center" wrapText="1"/>
    </xf>
    <xf numFmtId="0" fontId="28" fillId="0" borderId="4" xfId="0" applyFont="1" applyBorder="1" applyAlignment="1">
      <alignment horizontal="center" wrapText="1"/>
    </xf>
    <xf numFmtId="166" fontId="28" fillId="0" borderId="4" xfId="0" applyNumberFormat="1" applyFont="1" applyBorder="1" applyAlignment="1">
      <alignment horizontal="center" vertical="center"/>
    </xf>
    <xf numFmtId="0" fontId="29" fillId="0" borderId="4" xfId="0" applyFont="1" applyBorder="1" applyAlignment="1">
      <alignment horizontal="center" vertical="center"/>
    </xf>
    <xf numFmtId="0" fontId="15" fillId="0" borderId="4" xfId="0" applyFont="1" applyBorder="1" applyAlignment="1">
      <alignment horizontal="center" vertical="center"/>
    </xf>
    <xf numFmtId="0" fontId="3" fillId="0" borderId="4" xfId="7" applyFont="1" applyFill="1" applyBorder="1" applyAlignment="1">
      <alignment horizontal="center" vertical="center"/>
    </xf>
    <xf numFmtId="0" fontId="3" fillId="0" borderId="4" xfId="7" applyFont="1" applyFill="1" applyBorder="1" applyAlignment="1">
      <alignment horizontal="center" vertical="center" wrapText="1"/>
    </xf>
    <xf numFmtId="0" fontId="15" fillId="0" borderId="4" xfId="0" applyFont="1" applyBorder="1" applyAlignment="1">
      <alignment horizontal="left" vertical="center"/>
    </xf>
    <xf numFmtId="17" fontId="15" fillId="0" borderId="4" xfId="0" applyNumberFormat="1" applyFont="1" applyBorder="1" applyAlignment="1">
      <alignment horizontal="center" vertical="center"/>
    </xf>
    <xf numFmtId="0" fontId="15" fillId="0" borderId="4" xfId="0" applyFont="1" applyBorder="1" applyAlignment="1">
      <alignment horizontal="left" wrapText="1"/>
    </xf>
    <xf numFmtId="0" fontId="15" fillId="0" borderId="4" xfId="0" applyFont="1" applyBorder="1"/>
    <xf numFmtId="0" fontId="23" fillId="0" borderId="4" xfId="0" applyFont="1" applyBorder="1" applyAlignment="1">
      <alignment horizontal="center" vertical="center" wrapText="1"/>
    </xf>
    <xf numFmtId="0" fontId="30" fillId="0" borderId="4" xfId="0" applyFont="1" applyBorder="1" applyAlignment="1">
      <alignment horizontal="center" vertical="center"/>
    </xf>
    <xf numFmtId="0" fontId="23" fillId="0" borderId="4" xfId="0" applyFont="1" applyBorder="1" applyAlignment="1">
      <alignment horizontal="left" vertical="center" wrapText="1"/>
    </xf>
    <xf numFmtId="0" fontId="28" fillId="0" borderId="4" xfId="0" applyFont="1" applyBorder="1" applyAlignment="1">
      <alignment wrapText="1"/>
    </xf>
    <xf numFmtId="0" fontId="0" fillId="0" borderId="4" xfId="0" applyBorder="1" applyAlignment="1">
      <alignment horizontal="center" vertical="center"/>
    </xf>
    <xf numFmtId="14" fontId="3" fillId="0" borderId="5" xfId="0" applyNumberFormat="1" applyFont="1" applyBorder="1" applyAlignment="1">
      <alignment horizontal="center" vertical="center" wrapText="1"/>
    </xf>
    <xf numFmtId="0" fontId="3" fillId="0" borderId="3" xfId="0" applyFont="1" applyBorder="1"/>
    <xf numFmtId="166" fontId="0" fillId="0" borderId="4" xfId="0" applyNumberFormat="1" applyBorder="1" applyAlignment="1">
      <alignment vertical="center"/>
    </xf>
    <xf numFmtId="0" fontId="3" fillId="0" borderId="3" xfId="0" applyFont="1" applyBorder="1" applyAlignment="1">
      <alignment horizontal="left" vertical="center" wrapText="1"/>
    </xf>
    <xf numFmtId="0" fontId="47"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1" fillId="0" borderId="4" xfId="5" applyFill="1" applyBorder="1" applyAlignment="1">
      <alignment horizontal="center" vertical="center"/>
    </xf>
    <xf numFmtId="0" fontId="0" fillId="0" borderId="4" xfId="0" applyFill="1" applyBorder="1"/>
    <xf numFmtId="0" fontId="3" fillId="0" borderId="4" xfId="6" applyFont="1" applyFill="1" applyBorder="1" applyAlignment="1">
      <alignment horizontal="center" vertical="center"/>
    </xf>
    <xf numFmtId="0" fontId="48" fillId="0" borderId="4" xfId="0" applyFont="1" applyFill="1" applyBorder="1" applyAlignment="1">
      <alignment horizontal="center" vertical="center" wrapText="1"/>
    </xf>
    <xf numFmtId="0" fontId="3" fillId="0" borderId="4" xfId="6" applyFont="1" applyFill="1" applyBorder="1" applyAlignment="1">
      <alignment horizontal="center" vertical="center" wrapText="1"/>
    </xf>
    <xf numFmtId="0" fontId="3" fillId="0" borderId="4" xfId="0" applyFont="1" applyFill="1" applyBorder="1" applyAlignment="1">
      <alignment wrapText="1"/>
    </xf>
    <xf numFmtId="14" fontId="0" fillId="0" borderId="4" xfId="0" applyNumberFormat="1" applyFill="1" applyBorder="1" applyAlignment="1">
      <alignment horizontal="center" vertical="center"/>
    </xf>
    <xf numFmtId="166" fontId="0" fillId="0" borderId="4" xfId="0" applyNumberFormat="1" applyFill="1" applyBorder="1" applyAlignment="1">
      <alignment horizontal="center" vertical="center"/>
    </xf>
    <xf numFmtId="0" fontId="0" fillId="0" borderId="4" xfId="0" applyFill="1" applyBorder="1" applyAlignment="1">
      <alignment horizontal="center" vertical="center"/>
    </xf>
    <xf numFmtId="0" fontId="47" fillId="0" borderId="4" xfId="0" applyFont="1" applyBorder="1" applyAlignment="1">
      <alignment horizontal="center" vertical="center" wrapText="1"/>
    </xf>
    <xf numFmtId="0" fontId="49" fillId="0" borderId="4" xfId="0" applyFont="1" applyBorder="1" applyAlignment="1">
      <alignment horizontal="center" vertical="center" wrapText="1"/>
    </xf>
    <xf numFmtId="0" fontId="3" fillId="0" borderId="4" xfId="6" applyBorder="1" applyAlignment="1">
      <alignment horizontal="left" vertical="center" wrapText="1"/>
    </xf>
    <xf numFmtId="0" fontId="3" fillId="0" borderId="4" xfId="0" applyFont="1" applyFill="1" applyBorder="1" applyAlignment="1">
      <alignment horizontal="center" vertical="center" wrapText="1"/>
    </xf>
    <xf numFmtId="0" fontId="48" fillId="0" borderId="4" xfId="0" applyFont="1" applyBorder="1" applyAlignment="1">
      <alignment vertical="center"/>
    </xf>
    <xf numFmtId="0" fontId="50" fillId="0" borderId="4" xfId="0" applyFont="1" applyBorder="1" applyAlignment="1">
      <alignment horizontal="center" vertical="center" wrapText="1"/>
    </xf>
    <xf numFmtId="0" fontId="0" fillId="0" borderId="4" xfId="0" applyFill="1" applyBorder="1" applyAlignment="1">
      <alignment horizontal="center" vertical="center" wrapText="1"/>
    </xf>
    <xf numFmtId="0" fontId="48" fillId="0" borderId="4" xfId="0" applyFont="1" applyBorder="1" applyAlignment="1">
      <alignment vertical="center" wrapText="1"/>
    </xf>
    <xf numFmtId="0" fontId="3" fillId="0" borderId="4" xfId="0" applyFont="1" applyFill="1" applyBorder="1" applyAlignment="1">
      <alignment vertical="center"/>
    </xf>
    <xf numFmtId="0" fontId="3" fillId="0" borderId="4" xfId="6" applyFill="1" applyBorder="1" applyAlignment="1">
      <alignment horizontal="left" vertical="center" wrapText="1"/>
    </xf>
    <xf numFmtId="14" fontId="3" fillId="0" borderId="4"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horizontal="center" vertical="center" wrapText="1"/>
      <protection locked="0"/>
    </xf>
    <xf numFmtId="14" fontId="0" fillId="0" borderId="4" xfId="0" applyNumberFormat="1" applyFill="1" applyBorder="1" applyAlignment="1" applyProtection="1">
      <alignment horizontal="center" vertical="center"/>
      <protection locked="0"/>
    </xf>
    <xf numFmtId="44" fontId="0" fillId="0" borderId="4" xfId="0" applyNumberFormat="1" applyFill="1" applyBorder="1" applyAlignment="1" applyProtection="1">
      <alignment horizontal="center" vertical="center"/>
      <protection locked="0"/>
    </xf>
    <xf numFmtId="0" fontId="0" fillId="0" borderId="4" xfId="0" applyFill="1" applyBorder="1" applyProtection="1">
      <protection locked="0"/>
    </xf>
    <xf numFmtId="0" fontId="0" fillId="0" borderId="4" xfId="0" applyFill="1" applyBorder="1" applyAlignment="1">
      <alignment vertical="center" wrapText="1"/>
    </xf>
    <xf numFmtId="0" fontId="0" fillId="0" borderId="4" xfId="0" applyFill="1" applyBorder="1" applyAlignment="1" applyProtection="1">
      <alignment horizontal="left" vertical="center"/>
      <protection locked="0"/>
    </xf>
    <xf numFmtId="0" fontId="3" fillId="0" borderId="4" xfId="0" applyFont="1" applyFill="1" applyBorder="1" applyAlignment="1" applyProtection="1">
      <alignment horizontal="center" vertical="center"/>
      <protection locked="0"/>
    </xf>
    <xf numFmtId="0" fontId="0" fillId="0" borderId="4" xfId="0" applyFill="1" applyBorder="1" applyAlignment="1">
      <alignment vertical="center"/>
    </xf>
    <xf numFmtId="0" fontId="3" fillId="0" borderId="4" xfId="0" applyFont="1" applyFill="1" applyBorder="1" applyAlignment="1">
      <alignment vertical="center" wrapText="1"/>
    </xf>
    <xf numFmtId="0" fontId="50" fillId="0" borderId="4" xfId="0" applyFont="1" applyFill="1" applyBorder="1" applyAlignment="1">
      <alignment horizontal="left" vertical="center"/>
    </xf>
    <xf numFmtId="0" fontId="50" fillId="0" borderId="4" xfId="0" applyFont="1" applyFill="1" applyBorder="1" applyAlignment="1">
      <alignment horizontal="center" vertical="center" wrapText="1"/>
    </xf>
    <xf numFmtId="0" fontId="15" fillId="0" borderId="4" xfId="0" applyFont="1" applyFill="1" applyBorder="1" applyAlignment="1">
      <alignment wrapText="1"/>
    </xf>
    <xf numFmtId="0" fontId="0" fillId="0" borderId="4" xfId="0" applyFont="1" applyFill="1" applyBorder="1" applyAlignment="1">
      <alignment horizontal="center" vertical="center"/>
    </xf>
    <xf numFmtId="0" fontId="50" fillId="0" borderId="4" xfId="0" applyFont="1" applyFill="1" applyBorder="1" applyAlignment="1">
      <alignment vertical="center" wrapText="1"/>
    </xf>
    <xf numFmtId="0" fontId="49" fillId="0" borderId="4" xfId="0" applyFont="1" applyFill="1" applyBorder="1" applyAlignment="1">
      <alignment horizontal="center" vertical="center" wrapText="1"/>
    </xf>
    <xf numFmtId="0" fontId="0" fillId="0" borderId="4" xfId="0" applyFill="1" applyBorder="1" applyAlignment="1">
      <alignment horizontal="left" vertical="center"/>
    </xf>
    <xf numFmtId="0" fontId="0" fillId="0" borderId="4" xfId="0" applyFont="1" applyFill="1" applyBorder="1" applyAlignment="1">
      <alignment horizontal="center" vertical="center" wrapText="1"/>
    </xf>
    <xf numFmtId="0" fontId="0" fillId="0" borderId="4" xfId="0" applyFill="1" applyBorder="1" applyAlignment="1">
      <alignment wrapText="1"/>
    </xf>
    <xf numFmtId="0" fontId="14" fillId="0" borderId="4" xfId="0" applyFont="1" applyFill="1" applyBorder="1" applyAlignment="1">
      <alignment horizontal="center" vertical="center" wrapText="1"/>
    </xf>
    <xf numFmtId="0" fontId="6" fillId="0" borderId="4" xfId="0" applyFont="1" applyFill="1" applyBorder="1" applyAlignment="1">
      <alignment vertical="center"/>
    </xf>
    <xf numFmtId="0" fontId="3" fillId="0" borderId="4" xfId="0" applyFont="1" applyFill="1" applyBorder="1" applyAlignment="1">
      <alignment horizontal="justify" vertical="center" wrapText="1"/>
    </xf>
    <xf numFmtId="0" fontId="0" fillId="0" borderId="0" xfId="0" applyFill="1"/>
    <xf numFmtId="0" fontId="28" fillId="0" borderId="4" xfId="0" applyFont="1" applyFill="1" applyBorder="1" applyAlignment="1">
      <alignment horizontal="center" vertical="center" wrapText="1"/>
    </xf>
    <xf numFmtId="14" fontId="15" fillId="0" borderId="4" xfId="0" applyNumberFormat="1" applyFont="1" applyFill="1" applyBorder="1" applyAlignment="1">
      <alignment horizontal="center" vertical="center"/>
    </xf>
    <xf numFmtId="0" fontId="15" fillId="0" borderId="4" xfId="0" applyFont="1" applyFill="1" applyBorder="1" applyAlignment="1">
      <alignment horizontal="left" vertical="center"/>
    </xf>
    <xf numFmtId="0" fontId="15" fillId="0" borderId="4" xfId="0" applyFont="1" applyFill="1" applyBorder="1" applyAlignment="1">
      <alignment horizontal="center" vertical="center"/>
    </xf>
    <xf numFmtId="17" fontId="15" fillId="0" borderId="4" xfId="0" applyNumberFormat="1"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4" xfId="0" applyFont="1" applyFill="1" applyBorder="1"/>
    <xf numFmtId="0" fontId="28"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0" fillId="0" borderId="4" xfId="0" applyFont="1" applyFill="1" applyBorder="1" applyAlignment="1">
      <alignment horizontal="center" vertical="center"/>
    </xf>
    <xf numFmtId="0" fontId="23" fillId="0" borderId="4" xfId="0" applyFont="1" applyFill="1" applyBorder="1" applyAlignment="1">
      <alignment horizontal="left" wrapText="1"/>
    </xf>
    <xf numFmtId="0" fontId="23" fillId="0" borderId="4" xfId="0" applyFont="1" applyFill="1" applyBorder="1" applyAlignment="1">
      <alignment horizontal="left" vertical="center" wrapText="1"/>
    </xf>
    <xf numFmtId="14" fontId="30" fillId="0" borderId="4" xfId="0" applyNumberFormat="1" applyFont="1" applyFill="1" applyBorder="1" applyAlignment="1">
      <alignment horizontal="center" vertical="center"/>
    </xf>
    <xf numFmtId="0" fontId="31"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30" fillId="0" borderId="4"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15" fillId="0" borderId="4" xfId="0" applyFont="1" applyFill="1" applyBorder="1" applyAlignment="1">
      <alignment vertical="center"/>
    </xf>
    <xf numFmtId="0" fontId="15" fillId="0" borderId="4" xfId="0" applyFont="1" applyFill="1" applyBorder="1" applyAlignment="1">
      <alignment vertical="center" wrapText="1"/>
    </xf>
    <xf numFmtId="0" fontId="23" fillId="0" borderId="4" xfId="0" applyFont="1" applyFill="1" applyBorder="1" applyAlignment="1">
      <alignment vertical="center" wrapText="1"/>
    </xf>
    <xf numFmtId="171" fontId="52" fillId="0" borderId="4" xfId="0" applyNumberFormat="1" applyFont="1" applyBorder="1" applyAlignment="1">
      <alignment horizontal="center" vertical="center"/>
    </xf>
    <xf numFmtId="0" fontId="52" fillId="0" borderId="4" xfId="0" applyFont="1" applyBorder="1" applyAlignment="1">
      <alignment horizontal="center" vertical="center"/>
    </xf>
    <xf numFmtId="0" fontId="52" fillId="0" borderId="4" xfId="0" applyFont="1" applyBorder="1" applyAlignment="1">
      <alignment horizontal="center"/>
    </xf>
    <xf numFmtId="0" fontId="23" fillId="0" borderId="4" xfId="0" applyFont="1" applyBorder="1" applyAlignment="1">
      <alignment horizontal="center" vertical="center"/>
    </xf>
    <xf numFmtId="0" fontId="52" fillId="0" borderId="4" xfId="0" applyFont="1" applyBorder="1" applyAlignment="1">
      <alignment horizontal="center" vertical="center" wrapText="1"/>
    </xf>
    <xf numFmtId="0" fontId="52" fillId="0" borderId="4" xfId="0" applyFont="1" applyBorder="1" applyAlignment="1">
      <alignment horizontal="left" wrapText="1"/>
    </xf>
    <xf numFmtId="0" fontId="23" fillId="0" borderId="4" xfId="0" applyFont="1" applyBorder="1" applyAlignment="1">
      <alignment vertical="center"/>
    </xf>
    <xf numFmtId="171" fontId="0" fillId="0" borderId="4" xfId="0" applyNumberFormat="1" applyBorder="1" applyAlignment="1">
      <alignment horizontal="center" vertical="center"/>
    </xf>
    <xf numFmtId="0" fontId="52" fillId="0" borderId="4" xfId="0" applyFont="1" applyBorder="1" applyAlignment="1">
      <alignment wrapText="1"/>
    </xf>
    <xf numFmtId="0" fontId="52" fillId="0" borderId="4" xfId="0" applyFont="1" applyBorder="1" applyAlignment="1">
      <alignment vertical="center" wrapText="1"/>
    </xf>
    <xf numFmtId="0" fontId="52" fillId="0" borderId="4" xfId="0" applyFont="1" applyBorder="1"/>
    <xf numFmtId="0" fontId="52" fillId="0" borderId="4" xfId="0" applyFont="1" applyBorder="1" applyAlignment="1">
      <alignment vertical="center"/>
    </xf>
    <xf numFmtId="0" fontId="23" fillId="0" borderId="4" xfId="0" applyFont="1" applyBorder="1" applyAlignment="1">
      <alignment wrapText="1"/>
    </xf>
    <xf numFmtId="0" fontId="23" fillId="0" borderId="4" xfId="0" applyFont="1" applyBorder="1" applyAlignment="1">
      <alignment horizontal="left" vertical="center"/>
    </xf>
    <xf numFmtId="0" fontId="3" fillId="0" borderId="4" xfId="0" applyFont="1" applyBorder="1" applyAlignment="1">
      <alignment horizontal="justify" wrapText="1"/>
    </xf>
    <xf numFmtId="0" fontId="53" fillId="0" borderId="4" xfId="0" applyFont="1" applyBorder="1" applyAlignment="1">
      <alignment vertical="center" wrapText="1"/>
    </xf>
    <xf numFmtId="171" fontId="18" fillId="0" borderId="4" xfId="0" applyNumberFormat="1" applyFont="1" applyBorder="1" applyAlignment="1">
      <alignment horizontal="center" vertical="center"/>
    </xf>
    <xf numFmtId="0" fontId="18" fillId="0" borderId="4" xfId="0" applyFont="1" applyBorder="1"/>
    <xf numFmtId="0" fontId="27" fillId="0" borderId="4" xfId="0" applyFont="1" applyBorder="1"/>
    <xf numFmtId="0" fontId="53" fillId="0" borderId="4" xfId="0" applyFont="1" applyBorder="1" applyAlignment="1">
      <alignment wrapText="1"/>
    </xf>
    <xf numFmtId="171" fontId="52" fillId="0" borderId="4" xfId="0" applyNumberFormat="1" applyFont="1" applyBorder="1"/>
    <xf numFmtId="0" fontId="52" fillId="0" borderId="4" xfId="0" applyFont="1" applyBorder="1" applyAlignment="1">
      <alignment horizontal="left" vertical="center" wrapText="1"/>
    </xf>
    <xf numFmtId="0" fontId="52" fillId="0" borderId="4" xfId="0" applyFont="1" applyFill="1" applyBorder="1" applyAlignment="1">
      <alignment horizontal="center" vertical="center"/>
    </xf>
    <xf numFmtId="171" fontId="52" fillId="0" borderId="4" xfId="0" applyNumberFormat="1" applyFont="1" applyBorder="1" applyAlignment="1">
      <alignment vertical="center"/>
    </xf>
    <xf numFmtId="0" fontId="55" fillId="0" borderId="4" xfId="0" applyFont="1" applyBorder="1" applyAlignment="1">
      <alignment horizontal="center" vertical="center" wrapText="1"/>
    </xf>
    <xf numFmtId="171" fontId="23" fillId="0" borderId="4" xfId="0" applyNumberFormat="1" applyFont="1" applyBorder="1" applyAlignment="1">
      <alignment horizontal="center" vertical="center"/>
    </xf>
    <xf numFmtId="0" fontId="23" fillId="0" borderId="4" xfId="0" applyFont="1" applyBorder="1"/>
    <xf numFmtId="0" fontId="23" fillId="0" borderId="4" xfId="6" applyFont="1" applyBorder="1" applyAlignment="1">
      <alignment horizontal="center" vertical="center"/>
    </xf>
    <xf numFmtId="166" fontId="23" fillId="0" borderId="4" xfId="0" applyNumberFormat="1" applyFont="1" applyBorder="1" applyAlignment="1">
      <alignment horizontal="center" vertical="center"/>
    </xf>
    <xf numFmtId="171" fontId="23" fillId="0" borderId="4" xfId="0" applyNumberFormat="1" applyFont="1" applyBorder="1" applyAlignment="1">
      <alignment horizontal="center" vertical="center" wrapText="1"/>
    </xf>
    <xf numFmtId="0" fontId="23" fillId="0" borderId="4" xfId="0" applyFont="1" applyBorder="1" applyAlignment="1">
      <alignment horizontal="justify" vertical="center" wrapText="1"/>
    </xf>
    <xf numFmtId="172" fontId="52" fillId="0" borderId="4" xfId="0" applyNumberFormat="1" applyFont="1" applyBorder="1" applyAlignment="1">
      <alignment horizontal="center" vertical="center"/>
    </xf>
    <xf numFmtId="166" fontId="52" fillId="0" borderId="4" xfId="0" applyNumberFormat="1" applyFont="1" applyBorder="1" applyAlignment="1">
      <alignment vertical="center"/>
    </xf>
    <xf numFmtId="170" fontId="23" fillId="0" borderId="4" xfId="0" applyNumberFormat="1" applyFont="1" applyFill="1" applyBorder="1" applyAlignment="1">
      <alignment horizontal="center" vertical="center" wrapText="1"/>
    </xf>
    <xf numFmtId="170" fontId="23" fillId="0" borderId="4" xfId="0" applyNumberFormat="1" applyFont="1" applyFill="1" applyBorder="1" applyAlignment="1">
      <alignment horizontal="center" vertical="center"/>
    </xf>
    <xf numFmtId="14" fontId="23" fillId="0" borderId="4" xfId="0" applyNumberFormat="1" applyFont="1" applyFill="1" applyBorder="1" applyAlignment="1">
      <alignment horizontal="center" vertical="center"/>
    </xf>
    <xf numFmtId="0" fontId="23" fillId="0" borderId="4" xfId="0" applyFont="1" applyFill="1" applyBorder="1" applyAlignment="1">
      <alignment horizontal="left" vertical="center"/>
    </xf>
    <xf numFmtId="0" fontId="26" fillId="0" borderId="4" xfId="0" applyFont="1" applyFill="1" applyBorder="1" applyAlignment="1">
      <alignment horizontal="center" vertical="center"/>
    </xf>
    <xf numFmtId="0" fontId="0" fillId="0" borderId="4" xfId="0" applyFill="1" applyBorder="1" applyAlignment="1">
      <alignment horizontal="left" vertical="center" wrapText="1"/>
    </xf>
    <xf numFmtId="0" fontId="52" fillId="0" borderId="4" xfId="0" applyFont="1" applyFill="1" applyBorder="1" applyAlignment="1">
      <alignment horizontal="center" vertical="center" wrapText="1"/>
    </xf>
    <xf numFmtId="170" fontId="52" fillId="0" borderId="4" xfId="0" applyNumberFormat="1" applyFont="1" applyFill="1" applyBorder="1" applyAlignment="1">
      <alignment horizontal="center" vertical="center" wrapText="1"/>
    </xf>
    <xf numFmtId="0" fontId="52" fillId="0" borderId="4" xfId="0" applyFont="1" applyFill="1" applyBorder="1" applyAlignment="1">
      <alignment horizontal="left" vertical="center"/>
    </xf>
    <xf numFmtId="0" fontId="52" fillId="0" borderId="4" xfId="0" applyFont="1" applyFill="1" applyBorder="1" applyAlignment="1">
      <alignment horizontal="left" vertical="center" wrapText="1"/>
    </xf>
    <xf numFmtId="170" fontId="52" fillId="0" borderId="4" xfId="0" applyNumberFormat="1" applyFont="1" applyFill="1" applyBorder="1" applyAlignment="1">
      <alignment horizontal="center" vertical="center"/>
    </xf>
    <xf numFmtId="0" fontId="56" fillId="0" borderId="4" xfId="0" applyFont="1" applyFill="1" applyBorder="1" applyAlignment="1">
      <alignment horizontal="center" vertical="center" wrapText="1"/>
    </xf>
    <xf numFmtId="0" fontId="56" fillId="0" borderId="4" xfId="0" applyFont="1" applyFill="1" applyBorder="1" applyAlignment="1">
      <alignment vertical="center" wrapText="1"/>
    </xf>
    <xf numFmtId="0" fontId="56" fillId="0" borderId="4" xfId="0" applyFont="1" applyFill="1" applyBorder="1" applyAlignment="1">
      <alignment horizontal="center" vertical="center"/>
    </xf>
    <xf numFmtId="0" fontId="56" fillId="0" borderId="4" xfId="0" applyFont="1" applyFill="1" applyBorder="1" applyAlignment="1">
      <alignment wrapText="1"/>
    </xf>
    <xf numFmtId="14" fontId="56" fillId="0" borderId="4" xfId="0" applyNumberFormat="1" applyFont="1" applyFill="1" applyBorder="1" applyAlignment="1">
      <alignment horizontal="center" vertical="center"/>
    </xf>
    <xf numFmtId="0" fontId="23" fillId="0" borderId="3" xfId="0" applyFont="1" applyFill="1" applyBorder="1" applyAlignment="1">
      <alignment horizontal="left" vertical="center" wrapText="1"/>
    </xf>
    <xf numFmtId="14" fontId="23" fillId="0" borderId="4" xfId="0" applyNumberFormat="1" applyFont="1" applyFill="1" applyBorder="1" applyAlignment="1">
      <alignment horizontal="center" vertical="center" wrapText="1"/>
    </xf>
    <xf numFmtId="14" fontId="28" fillId="0" borderId="4" xfId="0" applyNumberFormat="1" applyFont="1" applyFill="1" applyBorder="1" applyAlignment="1">
      <alignment horizontal="center" vertical="center"/>
    </xf>
    <xf numFmtId="0" fontId="28" fillId="0" borderId="4" xfId="0" applyFont="1" applyFill="1" applyBorder="1" applyAlignment="1">
      <alignment vertical="center" wrapText="1"/>
    </xf>
    <xf numFmtId="0" fontId="28" fillId="0" borderId="4" xfId="0" applyFont="1" applyFill="1" applyBorder="1"/>
    <xf numFmtId="0" fontId="28" fillId="0" borderId="4" xfId="0" applyFont="1" applyFill="1" applyBorder="1" applyAlignment="1">
      <alignment wrapText="1"/>
    </xf>
    <xf numFmtId="0" fontId="23" fillId="0" borderId="4" xfId="0" applyFont="1" applyFill="1" applyBorder="1"/>
    <xf numFmtId="0" fontId="23" fillId="0" borderId="4" xfId="0" applyFont="1" applyFill="1" applyBorder="1" applyAlignment="1">
      <alignment wrapText="1"/>
    </xf>
    <xf numFmtId="171" fontId="0" fillId="0" borderId="4" xfId="0" applyNumberFormat="1" applyFill="1" applyBorder="1" applyAlignment="1">
      <alignment horizontal="center" vertical="center"/>
    </xf>
    <xf numFmtId="164" fontId="3" fillId="0" borderId="4" xfId="2" applyNumberFormat="1" applyFont="1" applyFill="1" applyBorder="1" applyAlignment="1">
      <alignment vertical="center"/>
    </xf>
    <xf numFmtId="0" fontId="56" fillId="0" borderId="4" xfId="0" applyFont="1" applyFill="1" applyBorder="1"/>
    <xf numFmtId="171" fontId="23" fillId="0" borderId="4" xfId="0" applyNumberFormat="1" applyFont="1" applyFill="1" applyBorder="1" applyAlignment="1">
      <alignment horizontal="center" vertical="center"/>
    </xf>
    <xf numFmtId="164" fontId="3" fillId="0" borderId="4" xfId="2" applyNumberFormat="1" applyFont="1" applyFill="1" applyBorder="1" applyAlignment="1">
      <alignment horizontal="center" vertical="center"/>
    </xf>
    <xf numFmtId="0" fontId="28" fillId="0" borderId="4" xfId="0" applyFont="1" applyFill="1" applyBorder="1" applyAlignment="1">
      <alignment horizontal="left" vertical="center" wrapText="1"/>
    </xf>
    <xf numFmtId="0" fontId="28" fillId="0" borderId="4" xfId="0" applyFont="1" applyFill="1" applyBorder="1" applyAlignment="1">
      <alignment horizontal="center"/>
    </xf>
    <xf numFmtId="0" fontId="34" fillId="0" borderId="4" xfId="0" applyFont="1" applyFill="1" applyBorder="1" applyAlignment="1">
      <alignment horizontal="center" vertical="center"/>
    </xf>
    <xf numFmtId="14" fontId="34" fillId="0" borderId="4" xfId="0" applyNumberFormat="1" applyFont="1" applyFill="1" applyBorder="1" applyAlignment="1">
      <alignment horizontal="center" vertical="center"/>
    </xf>
    <xf numFmtId="0" fontId="34" fillId="0" borderId="4" xfId="0" applyFont="1" applyFill="1" applyBorder="1" applyAlignment="1">
      <alignment horizontal="left" vertical="center" wrapText="1"/>
    </xf>
    <xf numFmtId="14" fontId="28" fillId="0" borderId="4" xfId="0" applyNumberFormat="1" applyFont="1" applyFill="1" applyBorder="1" applyAlignment="1">
      <alignment horizontal="center" vertical="center" wrapText="1"/>
    </xf>
    <xf numFmtId="0" fontId="28" fillId="0" borderId="4" xfId="0" applyFont="1" applyFill="1" applyBorder="1" applyAlignment="1">
      <alignment horizontal="justify" vertical="center" wrapText="1"/>
    </xf>
    <xf numFmtId="8" fontId="34" fillId="0" borderId="4" xfId="0" applyNumberFormat="1" applyFont="1" applyFill="1" applyBorder="1" applyAlignment="1">
      <alignment horizontal="center" vertical="center"/>
    </xf>
    <xf numFmtId="168" fontId="15" fillId="0" borderId="4" xfId="0" applyNumberFormat="1" applyFont="1" applyFill="1" applyBorder="1" applyAlignment="1">
      <alignment horizontal="center" vertical="center"/>
    </xf>
    <xf numFmtId="0" fontId="35" fillId="0" borderId="4" xfId="0" applyFont="1" applyFill="1" applyBorder="1" applyAlignment="1">
      <alignment horizontal="center" vertical="center" wrapText="1"/>
    </xf>
    <xf numFmtId="166" fontId="28" fillId="0" borderId="4" xfId="0" applyNumberFormat="1" applyFont="1" applyFill="1" applyBorder="1" applyAlignment="1">
      <alignment horizontal="center" vertical="center" wrapText="1"/>
    </xf>
    <xf numFmtId="0" fontId="28" fillId="0" borderId="4" xfId="0" applyFont="1" applyFill="1" applyBorder="1" applyAlignment="1">
      <alignment horizontal="left" wrapText="1"/>
    </xf>
    <xf numFmtId="0" fontId="23" fillId="0" borderId="4" xfId="0" applyFont="1" applyFill="1" applyBorder="1" applyAlignment="1">
      <alignment horizontal="center"/>
    </xf>
    <xf numFmtId="0" fontId="28" fillId="0" borderId="4" xfId="0" applyFont="1" applyFill="1" applyBorder="1" applyAlignment="1">
      <alignment horizontal="left" vertical="center"/>
    </xf>
    <xf numFmtId="8" fontId="28" fillId="0" borderId="4" xfId="0" applyNumberFormat="1" applyFont="1" applyFill="1" applyBorder="1" applyAlignment="1">
      <alignment horizontal="center" vertical="center"/>
    </xf>
    <xf numFmtId="0" fontId="28" fillId="0" borderId="4" xfId="0" applyFont="1" applyFill="1" applyBorder="1" applyAlignment="1">
      <alignment horizontal="justify" vertical="center"/>
    </xf>
    <xf numFmtId="14" fontId="28" fillId="0" borderId="4" xfId="0" applyNumberFormat="1" applyFont="1" applyFill="1" applyBorder="1" applyAlignment="1">
      <alignment vertical="center"/>
    </xf>
    <xf numFmtId="170" fontId="28" fillId="0" borderId="4" xfId="0" applyNumberFormat="1" applyFont="1" applyFill="1" applyBorder="1" applyAlignment="1">
      <alignment horizontal="center" vertical="center" wrapText="1"/>
    </xf>
    <xf numFmtId="170" fontId="28" fillId="0" borderId="4" xfId="0" applyNumberFormat="1" applyFont="1" applyFill="1" applyBorder="1" applyAlignment="1">
      <alignment horizontal="center" vertical="center"/>
    </xf>
    <xf numFmtId="0" fontId="28" fillId="0" borderId="4" xfId="0" applyFont="1" applyFill="1" applyBorder="1" applyAlignment="1">
      <alignment vertical="center"/>
    </xf>
    <xf numFmtId="0" fontId="28" fillId="0" borderId="5" xfId="0" applyFont="1" applyFill="1" applyBorder="1" applyAlignment="1">
      <alignment horizontal="center" vertical="center" wrapText="1"/>
    </xf>
    <xf numFmtId="14" fontId="28" fillId="0" borderId="5" xfId="0" applyNumberFormat="1" applyFont="1" applyFill="1" applyBorder="1" applyAlignment="1">
      <alignment horizontal="center" vertical="center"/>
    </xf>
    <xf numFmtId="0" fontId="28" fillId="0" borderId="5" xfId="0" applyFont="1" applyFill="1" applyBorder="1"/>
    <xf numFmtId="0" fontId="28" fillId="0" borderId="5" xfId="0" applyFont="1" applyFill="1" applyBorder="1" applyAlignment="1">
      <alignment horizontal="center" vertical="center"/>
    </xf>
    <xf numFmtId="0" fontId="36" fillId="0" borderId="4" xfId="0" applyFont="1" applyFill="1" applyBorder="1"/>
    <xf numFmtId="0" fontId="26" fillId="0" borderId="4" xfId="0" applyFont="1" applyFill="1" applyBorder="1" applyAlignment="1">
      <alignment vertical="center" wrapText="1"/>
    </xf>
    <xf numFmtId="0" fontId="26" fillId="0" borderId="4" xfId="0" applyFont="1" applyFill="1" applyBorder="1" applyAlignment="1">
      <alignment horizontal="center" vertical="center" wrapText="1"/>
    </xf>
    <xf numFmtId="0" fontId="3" fillId="0" borderId="4" xfId="0" applyFont="1" applyFill="1" applyBorder="1" applyAlignment="1">
      <alignment horizontal="left" vertical="center"/>
    </xf>
    <xf numFmtId="168" fontId="0" fillId="0" borderId="4" xfId="0" applyNumberFormat="1" applyFill="1" applyBorder="1" applyAlignment="1">
      <alignment vertical="center"/>
    </xf>
    <xf numFmtId="0" fontId="52" fillId="0" borderId="4" xfId="0" applyFont="1" applyFill="1" applyBorder="1" applyAlignment="1">
      <alignment wrapText="1"/>
    </xf>
    <xf numFmtId="0" fontId="3" fillId="0" borderId="4" xfId="0" applyFont="1" applyFill="1" applyBorder="1" applyAlignment="1">
      <alignment horizontal="left" wrapText="1"/>
    </xf>
    <xf numFmtId="0" fontId="51" fillId="0" borderId="4" xfId="8" applyBorder="1"/>
    <xf numFmtId="0" fontId="29" fillId="0" borderId="4" xfId="0" applyFont="1" applyFill="1" applyBorder="1" applyAlignment="1">
      <alignment vertical="center"/>
    </xf>
    <xf numFmtId="0" fontId="28" fillId="0" borderId="4" xfId="7" applyFont="1" applyFill="1" applyBorder="1" applyAlignment="1">
      <alignment horizontal="center" vertical="center"/>
    </xf>
    <xf numFmtId="0" fontId="34" fillId="0" borderId="4" xfId="0" applyFont="1" applyFill="1" applyBorder="1" applyAlignment="1">
      <alignment horizontal="center" wrapText="1"/>
    </xf>
    <xf numFmtId="0" fontId="28" fillId="0" borderId="4" xfId="7" applyFont="1" applyFill="1" applyBorder="1" applyAlignment="1">
      <alignment horizontal="center" vertical="center" wrapText="1"/>
    </xf>
    <xf numFmtId="0" fontId="28" fillId="0" borderId="4" xfId="7" applyFont="1" applyFill="1" applyBorder="1" applyAlignment="1">
      <alignment horizontal="left" vertical="center" wrapText="1"/>
    </xf>
    <xf numFmtId="166" fontId="28" fillId="0" borderId="4" xfId="0" applyNumberFormat="1" applyFont="1" applyFill="1" applyBorder="1" applyAlignment="1">
      <alignment horizontal="center" vertical="center"/>
    </xf>
    <xf numFmtId="0" fontId="0" fillId="0" borderId="10" xfId="0" applyBorder="1" applyAlignment="1">
      <alignment horizontal="center" vertical="center"/>
    </xf>
    <xf numFmtId="0" fontId="52" fillId="0" borderId="10" xfId="0" applyFont="1" applyFill="1" applyBorder="1" applyAlignment="1">
      <alignment horizontal="center" vertical="center"/>
    </xf>
    <xf numFmtId="0" fontId="3" fillId="0" borderId="0" xfId="0" applyFont="1" applyBorder="1" applyAlignment="1">
      <alignment horizontal="center" vertical="center"/>
    </xf>
    <xf numFmtId="0" fontId="14" fillId="0" borderId="12" xfId="0" applyFont="1" applyBorder="1" applyAlignment="1">
      <alignment horizontal="center" vertical="center" wrapText="1"/>
    </xf>
    <xf numFmtId="0" fontId="15" fillId="0" borderId="7" xfId="0" applyFont="1" applyFill="1" applyBorder="1" applyAlignment="1">
      <alignment horizontal="center" vertical="center"/>
    </xf>
    <xf numFmtId="0" fontId="23" fillId="0" borderId="10" xfId="0" applyFont="1" applyFill="1" applyBorder="1" applyAlignment="1">
      <alignment horizontal="center" vertical="center" wrapText="1"/>
    </xf>
    <xf numFmtId="0" fontId="0" fillId="0" borderId="0" xfId="0" applyBorder="1" applyAlignment="1">
      <alignment horizontal="center" vertical="center"/>
    </xf>
    <xf numFmtId="0" fontId="15" fillId="0" borderId="5" xfId="0" applyFont="1" applyFill="1" applyBorder="1" applyAlignment="1">
      <alignment horizontal="center" vertical="center"/>
    </xf>
    <xf numFmtId="0" fontId="14" fillId="0" borderId="3" xfId="0" applyFont="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xf>
    <xf numFmtId="0" fontId="23" fillId="0"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5" fillId="0" borderId="10" xfId="0" applyFont="1" applyFill="1" applyBorder="1" applyAlignment="1">
      <alignment horizontal="center" vertical="center"/>
    </xf>
    <xf numFmtId="14" fontId="0" fillId="0" borderId="0" xfId="0" applyNumberFormat="1" applyBorder="1" applyAlignment="1">
      <alignment horizontal="center" vertical="center"/>
    </xf>
    <xf numFmtId="171" fontId="52" fillId="0" borderId="0" xfId="0" applyNumberFormat="1" applyFont="1" applyBorder="1" applyAlignment="1">
      <alignment horizontal="center" vertical="center"/>
    </xf>
    <xf numFmtId="170" fontId="23" fillId="0" borderId="5" xfId="0" applyNumberFormat="1" applyFont="1" applyFill="1" applyBorder="1" applyAlignment="1">
      <alignment horizontal="center" vertical="center" wrapText="1"/>
    </xf>
    <xf numFmtId="14" fontId="0" fillId="6" borderId="5" xfId="0" applyNumberFormat="1" applyFill="1" applyBorder="1" applyAlignment="1">
      <alignment horizontal="center" vertical="center" wrapText="1"/>
    </xf>
    <xf numFmtId="14" fontId="0" fillId="0" borderId="5" xfId="0" applyNumberFormat="1" applyBorder="1" applyAlignment="1">
      <alignment horizontal="center" vertical="center" wrapText="1"/>
    </xf>
    <xf numFmtId="0" fontId="23" fillId="0" borderId="5" xfId="0" applyFont="1" applyBorder="1" applyAlignment="1">
      <alignment horizontal="left" vertical="center" wrapText="1"/>
    </xf>
    <xf numFmtId="0" fontId="3" fillId="0" borderId="8" xfId="0" applyFont="1" applyBorder="1" applyAlignment="1">
      <alignment vertical="center"/>
    </xf>
    <xf numFmtId="0" fontId="6" fillId="0" borderId="5" xfId="0" applyFont="1" applyBorder="1" applyAlignment="1">
      <alignment vertical="center" wrapText="1"/>
    </xf>
    <xf numFmtId="0" fontId="28" fillId="0" borderId="5" xfId="0" applyFont="1" applyFill="1" applyBorder="1" applyAlignment="1">
      <alignment vertical="center" wrapText="1"/>
    </xf>
    <xf numFmtId="0" fontId="23" fillId="0" borderId="5" xfId="0" applyFont="1" applyFill="1" applyBorder="1" applyAlignment="1">
      <alignment horizontal="left" vertical="center" wrapText="1"/>
    </xf>
    <xf numFmtId="0" fontId="3" fillId="6" borderId="5" xfId="0" applyFont="1" applyFill="1" applyBorder="1" applyAlignment="1">
      <alignment horizontal="justify" vertical="center" wrapText="1"/>
    </xf>
    <xf numFmtId="0" fontId="0" fillId="0" borderId="5" xfId="0" applyBorder="1" applyAlignment="1">
      <alignment horizontal="justify" vertical="center" wrapText="1"/>
    </xf>
    <xf numFmtId="0" fontId="1" fillId="0" borderId="4" xfId="0" applyFont="1" applyFill="1"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wrapText="1"/>
    </xf>
    <xf numFmtId="0" fontId="52" fillId="0" borderId="5" xfId="0" applyFont="1" applyBorder="1" applyAlignment="1">
      <alignment horizontal="center" vertical="center"/>
    </xf>
    <xf numFmtId="0" fontId="0" fillId="0" borderId="0" xfId="0" applyFill="1" applyBorder="1" applyAlignment="1">
      <alignment horizontal="center" vertical="center"/>
    </xf>
    <xf numFmtId="0" fontId="52" fillId="0" borderId="0" xfId="0" applyFont="1" applyBorder="1" applyAlignment="1">
      <alignment horizontal="center" vertical="center"/>
    </xf>
    <xf numFmtId="0" fontId="0" fillId="6" borderId="5" xfId="0" applyFill="1" applyBorder="1" applyAlignment="1">
      <alignment horizontal="center" vertical="center"/>
    </xf>
    <xf numFmtId="0" fontId="34" fillId="0" borderId="6" xfId="0" applyFont="1" applyFill="1" applyBorder="1" applyAlignment="1">
      <alignment horizontal="center" vertical="center"/>
    </xf>
    <xf numFmtId="0" fontId="3" fillId="6" borderId="0" xfId="0" applyFont="1" applyFill="1" applyBorder="1" applyAlignment="1">
      <alignment horizontal="center" vertical="center"/>
    </xf>
    <xf numFmtId="0" fontId="0" fillId="0" borderId="0" xfId="0" applyBorder="1"/>
    <xf numFmtId="0" fontId="23" fillId="0" borderId="5" xfId="0" applyFont="1" applyFill="1" applyBorder="1" applyAlignment="1">
      <alignment horizontal="center" vertical="center"/>
    </xf>
    <xf numFmtId="17" fontId="52" fillId="0" borderId="4" xfId="0" applyNumberFormat="1" applyFont="1" applyBorder="1" applyAlignment="1">
      <alignment horizontal="center" vertical="center"/>
    </xf>
    <xf numFmtId="0" fontId="3" fillId="6" borderId="5" xfId="0" applyFont="1" applyFill="1" applyBorder="1" applyAlignment="1">
      <alignment horizontal="center" vertical="center"/>
    </xf>
    <xf numFmtId="0" fontId="3" fillId="0" borderId="0" xfId="0" applyFont="1" applyBorder="1" applyAlignment="1">
      <alignment horizontal="center" vertical="center" wrapText="1"/>
    </xf>
    <xf numFmtId="0" fontId="0" fillId="0" borderId="8" xfId="0" applyBorder="1" applyAlignment="1">
      <alignment horizontal="center" vertical="center" wrapText="1"/>
    </xf>
    <xf numFmtId="14" fontId="3" fillId="6" borderId="5" xfId="0" applyNumberFormat="1" applyFont="1" applyFill="1" applyBorder="1" applyAlignment="1">
      <alignment horizontal="center" vertical="center" wrapText="1"/>
    </xf>
    <xf numFmtId="0" fontId="0" fillId="0" borderId="0" xfId="0" applyBorder="1" applyAlignment="1">
      <alignment horizontal="left" vertical="center" wrapText="1"/>
    </xf>
    <xf numFmtId="0" fontId="3" fillId="0" borderId="0" xfId="0" applyFont="1" applyBorder="1" applyAlignment="1">
      <alignment horizontal="justify" vertical="center" wrapText="1"/>
    </xf>
    <xf numFmtId="0" fontId="25" fillId="0" borderId="3" xfId="0" applyFont="1" applyBorder="1" applyAlignment="1">
      <alignment horizontal="justify" vertical="center"/>
    </xf>
    <xf numFmtId="0" fontId="52" fillId="0" borderId="0" xfId="0" applyFont="1" applyBorder="1" applyAlignment="1">
      <alignment wrapText="1"/>
    </xf>
    <xf numFmtId="0" fontId="3" fillId="0" borderId="0" xfId="0" applyFont="1" applyBorder="1" applyAlignment="1">
      <alignment vertical="top" wrapText="1"/>
    </xf>
    <xf numFmtId="0" fontId="23" fillId="0" borderId="0" xfId="0" applyFont="1" applyBorder="1" applyAlignment="1">
      <alignment wrapText="1"/>
    </xf>
    <xf numFmtId="0" fontId="18" fillId="0" borderId="5" xfId="0" applyFont="1" applyBorder="1" applyAlignment="1">
      <alignment horizontal="justify" vertical="center"/>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xf>
    <xf numFmtId="0" fontId="0" fillId="0" borderId="0" xfId="0" applyBorder="1" applyAlignment="1">
      <alignment horizontal="left" wrapText="1"/>
    </xf>
    <xf numFmtId="0" fontId="0" fillId="0" borderId="3" xfId="0" applyBorder="1" applyAlignment="1">
      <alignment wrapText="1"/>
    </xf>
    <xf numFmtId="0" fontId="3" fillId="0" borderId="0" xfId="0" applyFont="1" applyBorder="1" applyAlignment="1">
      <alignment horizontal="justify" vertical="top"/>
    </xf>
    <xf numFmtId="0" fontId="15" fillId="0" borderId="5" xfId="0" applyFont="1" applyBorder="1" applyAlignment="1">
      <alignment vertical="center" wrapText="1"/>
    </xf>
    <xf numFmtId="0" fontId="0" fillId="0" borderId="0" xfId="0" applyBorder="1" applyAlignment="1">
      <alignment wrapText="1"/>
    </xf>
    <xf numFmtId="0" fontId="16" fillId="0" borderId="4" xfId="0" applyFont="1" applyBorder="1" applyAlignment="1">
      <alignment horizontal="left" vertical="center" wrapText="1"/>
    </xf>
    <xf numFmtId="0" fontId="3" fillId="0" borderId="0" xfId="0" applyFont="1" applyBorder="1" applyAlignment="1">
      <alignment horizontal="left" vertical="center" wrapText="1"/>
    </xf>
    <xf numFmtId="0" fontId="0" fillId="0" borderId="3" xfId="0" applyBorder="1" applyAlignment="1">
      <alignment horizontal="left" wrapText="1"/>
    </xf>
    <xf numFmtId="0" fontId="28" fillId="0" borderId="0" xfId="0" applyFont="1" applyFill="1" applyBorder="1" applyAlignment="1">
      <alignment wrapText="1"/>
    </xf>
    <xf numFmtId="0" fontId="3" fillId="0" borderId="0" xfId="0" applyFont="1" applyBorder="1" applyAlignment="1">
      <alignment wrapText="1"/>
    </xf>
    <xf numFmtId="0" fontId="28" fillId="0" borderId="5" xfId="0" applyFont="1" applyFill="1" applyBorder="1" applyAlignment="1">
      <alignment wrapText="1"/>
    </xf>
    <xf numFmtId="0" fontId="3" fillId="0" borderId="8" xfId="0" applyFont="1" applyBorder="1" applyAlignment="1">
      <alignment wrapText="1"/>
    </xf>
    <xf numFmtId="0" fontId="16" fillId="0" borderId="4" xfId="0" applyFont="1" applyBorder="1" applyAlignment="1">
      <alignment vertical="top" wrapText="1"/>
    </xf>
    <xf numFmtId="170" fontId="23" fillId="0" borderId="5" xfId="0" applyNumberFormat="1" applyFont="1" applyFill="1" applyBorder="1" applyAlignment="1">
      <alignment horizontal="center" vertical="center"/>
    </xf>
    <xf numFmtId="166" fontId="0" fillId="0" borderId="0" xfId="0" applyNumberFormat="1" applyBorder="1" applyAlignment="1">
      <alignment horizontal="center" vertical="center"/>
    </xf>
    <xf numFmtId="166" fontId="0" fillId="0" borderId="8" xfId="0" applyNumberFormat="1" applyBorder="1"/>
    <xf numFmtId="166" fontId="0" fillId="6" borderId="5" xfId="0" applyNumberFormat="1" applyFill="1" applyBorder="1" applyAlignment="1">
      <alignment horizontal="center" vertical="center"/>
    </xf>
    <xf numFmtId="0" fontId="0" fillId="0" borderId="0" xfId="0" applyBorder="1" applyAlignment="1">
      <alignment horizontal="center" vertical="center" wrapText="1"/>
    </xf>
    <xf numFmtId="0" fontId="28"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0" fillId="6" borderId="5" xfId="0" applyFill="1" applyBorder="1"/>
    <xf numFmtId="0" fontId="28" fillId="0" borderId="0" xfId="0" applyFont="1" applyFill="1" applyBorder="1"/>
    <xf numFmtId="0" fontId="3" fillId="3" borderId="7" xfId="0" applyFont="1" applyFill="1" applyBorder="1" applyAlignment="1">
      <alignment horizontal="center" vertical="center"/>
    </xf>
    <xf numFmtId="0" fontId="0" fillId="0" borderId="3" xfId="0" applyBorder="1" applyAlignment="1">
      <alignment horizontal="center"/>
    </xf>
    <xf numFmtId="0" fontId="23" fillId="0" borderId="7" xfId="0" applyFont="1" applyFill="1" applyBorder="1" applyAlignment="1">
      <alignment horizontal="center" vertical="center"/>
    </xf>
    <xf numFmtId="0" fontId="0" fillId="0" borderId="13" xfId="0" applyBorder="1" applyAlignment="1">
      <alignment horizontal="center" vertical="center"/>
    </xf>
    <xf numFmtId="0" fontId="0" fillId="7" borderId="5" xfId="0" applyFill="1" applyBorder="1" applyAlignment="1">
      <alignment horizontal="center" vertical="center"/>
    </xf>
    <xf numFmtId="0" fontId="0" fillId="0" borderId="0" xfId="0" applyFill="1" applyBorder="1"/>
    <xf numFmtId="0" fontId="15" fillId="0" borderId="11" xfId="0" applyFont="1" applyFill="1" applyBorder="1" applyAlignment="1">
      <alignment vertical="center"/>
    </xf>
    <xf numFmtId="168" fontId="0" fillId="0" borderId="5" xfId="0" applyNumberFormat="1" applyBorder="1" applyAlignment="1">
      <alignment horizontal="right" vertical="center"/>
    </xf>
    <xf numFmtId="0" fontId="28" fillId="0" borderId="0" xfId="0" applyFont="1" applyFill="1" applyBorder="1" applyAlignment="1">
      <alignment horizontal="center" vertical="center"/>
    </xf>
    <xf numFmtId="0" fontId="15" fillId="0" borderId="5" xfId="0" applyFont="1" applyFill="1" applyBorder="1" applyAlignment="1">
      <alignment vertical="center"/>
    </xf>
    <xf numFmtId="168" fontId="0" fillId="7" borderId="5" xfId="0" applyNumberFormat="1" applyFill="1" applyBorder="1" applyAlignment="1">
      <alignment vertical="center"/>
    </xf>
    <xf numFmtId="0" fontId="15" fillId="0" borderId="11" xfId="0" applyFont="1" applyFill="1" applyBorder="1"/>
    <xf numFmtId="0" fontId="6" fillId="3" borderId="0" xfId="0"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xf numFmtId="167" fontId="7" fillId="3" borderId="0" xfId="0" applyNumberFormat="1" applyFont="1" applyFill="1" applyAlignment="1">
      <alignment horizontal="left" vertical="center"/>
    </xf>
  </cellXfs>
  <cellStyles count="9">
    <cellStyle name="Célula Vinculada" xfId="8" builtinId="24"/>
    <cellStyle name="Hiperlink 2" xfId="1" xr:uid="{00000000-0005-0000-0000-000001000000}"/>
    <cellStyle name="Moeda [0]" xfId="2" builtinId="7"/>
    <cellStyle name="Normal" xfId="0" builtinId="0"/>
    <cellStyle name="Normal 2" xfId="3" xr:uid="{00000000-0005-0000-0000-000004000000}"/>
    <cellStyle name="Normal 2 2" xfId="4" xr:uid="{00000000-0005-0000-0000-000005000000}"/>
    <cellStyle name="Normal 3" xfId="5" xr:uid="{00000000-0005-0000-0000-000006000000}"/>
    <cellStyle name="Normal 4" xfId="6" xr:uid="{00000000-0005-0000-0000-000007000000}"/>
    <cellStyle name="Nota" xfId="7" builtinId="10"/>
  </cellStyles>
  <dxfs count="4">
    <dxf>
      <font>
        <color indexed="20"/>
      </font>
      <fill>
        <patternFill patternType="solid">
          <fgColor indexed="45"/>
          <bgColor indexed="45"/>
        </patternFill>
      </fill>
    </dxf>
    <dxf>
      <font>
        <b/>
        <i val="0"/>
      </font>
      <fill>
        <patternFill patternType="solid">
          <fgColor indexed="60"/>
          <bgColor indexed="60"/>
        </patternFill>
      </fill>
    </dxf>
    <dxf>
      <font>
        <b/>
        <i val="0"/>
      </font>
    </dxf>
    <dxf>
      <font>
        <b/>
        <i val="0"/>
      </font>
      <fill>
        <patternFill patternType="solid">
          <fgColor indexed="60"/>
          <bgColor indexed="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249723</xdr:colOff>
      <xdr:row>0</xdr:row>
      <xdr:rowOff>9376</xdr:rowOff>
    </xdr:from>
    <xdr:to>
      <xdr:col>3</xdr:col>
      <xdr:colOff>273527</xdr:colOff>
      <xdr:row>5</xdr:row>
      <xdr:rowOff>123452</xdr:rowOff>
    </xdr:to>
    <xdr:sp macro="" textlink="">
      <xdr:nvSpPr>
        <xdr:cNvPr id="78656" name="Text Box 1">
          <a:extLst>
            <a:ext uri="{FF2B5EF4-FFF2-40B4-BE49-F238E27FC236}">
              <a16:creationId xmlns:a16="http://schemas.microsoft.com/office/drawing/2014/main" id="{00000000-0008-0000-0000-000040330100}"/>
            </a:ext>
          </a:extLst>
        </xdr:cNvPr>
        <xdr:cNvSpPr txBox="1"/>
      </xdr:nvSpPr>
      <xdr:spPr bwMode="auto">
        <a:xfrm>
          <a:off x="0" y="0"/>
          <a:ext cx="0" cy="0"/>
        </a:xfrm>
        <a:prstGeom prst="rect">
          <a:avLst/>
        </a:prstGeom>
        <a:noFill/>
      </xdr:spPr>
      <xdr:txBody>
        <a:bodyPr vertOverflow="clip" horzOverflow="clip" lIns="36576" tIns="22860" rIns="0" bIns="0" anchor="t"/>
        <a:lstStyle/>
        <a:p>
          <a:pPr algn="l">
            <a:defRPr/>
          </a:pPr>
          <a:r>
            <a:rPr sz="1200" b="0" i="0">
              <a:solidFill>
                <a:srgbClr val="000000"/>
              </a:solidFill>
              <a:latin typeface="ZapfHumnst BT"/>
              <a:ea typeface="ZapfHumnst BT"/>
              <a:cs typeface="ZapfHumnst BT"/>
            </a:rPr>
            <a:t>Ministério da Educação</a:t>
          </a:r>
          <a:br>
            <a:rPr sz="1200" b="0" i="0">
              <a:solidFill>
                <a:srgbClr val="000000"/>
              </a:solidFill>
              <a:latin typeface="ZapfHumnst BT"/>
              <a:ea typeface="ZapfHumnst BT"/>
              <a:cs typeface="ZapfHumnst BT"/>
            </a:rPr>
          </a:br>
          <a:r>
            <a:rPr sz="1200" b="0" i="0">
              <a:solidFill>
                <a:srgbClr val="000000"/>
              </a:solidFill>
              <a:latin typeface="ZapfHumnst BT"/>
              <a:ea typeface="ZapfHumnst BT"/>
              <a:cs typeface="ZapfHumnst BT"/>
            </a:rPr>
            <a:t>Universidade Federal de Santa Maria</a:t>
          </a:r>
          <a:br>
            <a:rPr sz="1200" b="0" i="0">
              <a:solidFill>
                <a:srgbClr val="000000"/>
              </a:solidFill>
              <a:latin typeface="ZapfHumnst BT"/>
              <a:ea typeface="ZapfHumnst BT"/>
              <a:cs typeface="ZapfHumnst BT"/>
            </a:rPr>
          </a:br>
          <a:r>
            <a:rPr sz="1200" b="0" i="0">
              <a:solidFill>
                <a:srgbClr val="000000"/>
              </a:solidFill>
              <a:latin typeface="ZapfHumnst BT"/>
              <a:ea typeface="ZapfHumnst BT"/>
              <a:cs typeface="ZapfHumnst BT"/>
            </a:rPr>
            <a:t>Pró-Reitoria de Planejamento</a:t>
          </a:r>
          <a:br>
            <a:rPr sz="1200" b="0" i="0">
              <a:solidFill>
                <a:srgbClr val="000000"/>
              </a:solidFill>
              <a:latin typeface="ZapfHumnst BT"/>
              <a:ea typeface="ZapfHumnst BT"/>
              <a:cs typeface="ZapfHumnst BT"/>
            </a:rPr>
          </a:br>
          <a:r>
            <a:rPr sz="1200" b="1" i="0">
              <a:solidFill>
                <a:srgbClr val="000000"/>
              </a:solidFill>
              <a:latin typeface="Times New Roman"/>
              <a:ea typeface="Times New Roman"/>
              <a:cs typeface="Times New Roman"/>
            </a:rPr>
            <a:t>Coordenadoria de Projetos e Convênios-COPROC</a:t>
          </a:r>
          <a:br>
            <a:rPr sz="1200" b="1" i="0">
              <a:solidFill>
                <a:srgbClr val="000000"/>
              </a:solidFill>
              <a:latin typeface="Times New Roman"/>
              <a:ea typeface="Times New Roman"/>
              <a:cs typeface="Times New Roman"/>
            </a:rPr>
          </a:br>
          <a:r>
            <a:rPr sz="1200" b="1" i="0">
              <a:solidFill>
                <a:srgbClr val="000000"/>
              </a:solidFill>
              <a:latin typeface="Times New Roman"/>
              <a:ea typeface="Times New Roman"/>
              <a:cs typeface="Times New Roman"/>
            </a:rPr>
            <a:t>Controle de Convênios</a:t>
          </a:r>
          <a:br>
            <a:rPr sz="1200" b="0" i="0">
              <a:solidFill>
                <a:srgbClr val="000000"/>
              </a:solidFill>
              <a:latin typeface="Times New Roman"/>
              <a:ea typeface="Times New Roman"/>
              <a:cs typeface="Times New Roman"/>
            </a:rPr>
          </a:br>
          <a:endParaRPr/>
        </a:p>
      </xdr:txBody>
    </xdr:sp>
    <xdr:clientData/>
  </xdr:twoCellAnchor>
  <xdr:twoCellAnchor>
    <xdr:from>
      <xdr:col>0</xdr:col>
      <xdr:colOff>75902</xdr:colOff>
      <xdr:row>0</xdr:row>
      <xdr:rowOff>47662</xdr:rowOff>
    </xdr:from>
    <xdr:to>
      <xdr:col>1</xdr:col>
      <xdr:colOff>385269</xdr:colOff>
      <xdr:row>5</xdr:row>
      <xdr:rowOff>142986</xdr:rowOff>
    </xdr:to>
    <xdr:pic>
      <xdr:nvPicPr>
        <xdr:cNvPr id="78657" name="Picture 2" descr="assinaturas para word">
          <a:extLst>
            <a:ext uri="{FF2B5EF4-FFF2-40B4-BE49-F238E27FC236}">
              <a16:creationId xmlns:a16="http://schemas.microsoft.com/office/drawing/2014/main" id="{00000000-0008-0000-0000-000041330100}"/>
            </a:ext>
          </a:extLst>
        </xdr:cNvPr>
        <xdr:cNvPicPr>
          <a:picLocks noChangeAspect="1"/>
        </xdr:cNvPicPr>
      </xdr:nvPicPr>
      <xdr:blipFill>
        <a:blip xmlns:r="http://schemas.openxmlformats.org/officeDocument/2006/relationships" r:embed="rId1"/>
        <a:stretch/>
      </xdr:blipFill>
      <xdr:spPr bwMode="auto">
        <a:xfrm>
          <a:off x="0" y="0"/>
          <a:ext cx="0"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gost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s>
    <sheetDataSet>
      <sheetData sheetId="0" refreshError="1"/>
      <sheetData sheetId="1">
        <row r="11">
          <cell r="K11">
            <v>42593</v>
          </cell>
        </row>
      </sheetData>
    </sheetDataSet>
  </externalBook>
</externalLink>
</file>

<file path=xl/persons/person.xml><?xml version="1.0" encoding="utf-8"?>
<personList xmlns="http://schemas.microsoft.com/office/spreadsheetml/2018/threadedcomments" xmlns:x="http://schemas.openxmlformats.org/spreadsheetml/2006/main">
  <person displayName="PROPLAN" id="{6A079663-6769-57C8-2105-6035FE2EE50B}"/>
</personList>
</file>

<file path=xl/theme/theme1.xml><?xml version="1.0" encoding="utf-8"?>
<a:theme xmlns:a="http://schemas.openxmlformats.org/drawingml/2006/main" name="Theme Office">
  <a:themeElements>
    <a:clrScheme name="Standard">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Cambria"/>
        <a:ea typeface="Arial"/>
        <a:cs typeface="Arial"/>
      </a:majorFont>
      <a:minorFont>
        <a:latin typeface="Calibri"/>
        <a:ea typeface="Arial"/>
        <a:cs typeface="Arial"/>
      </a:minorFont>
    </a:fontScheme>
    <a:fmtScheme name="Standard">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7" personId="{6A079663-6769-57C8-2105-6035FE2EE50B}" id="{003B0088-00B2-469D-9630-007C00EC008D}" done="0">
    <text xml:space="preserve">CO = Convênio original
TA1 = 1° Termo Aditivo
TA2 = 2° Termo Aditivo
...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Plan1">
    <tabColor indexed="51"/>
    <pageSetUpPr fitToPage="1"/>
  </sheetPr>
  <dimension ref="A1:IV1069"/>
  <sheetViews>
    <sheetView showGridLines="0" tabSelected="1" zoomScale="82" workbookViewId="0">
      <pane xSplit="1" ySplit="7" topLeftCell="B923" activePane="bottomRight" state="frozen"/>
      <selection activeCell="A16" sqref="A16:XFD16"/>
      <selection pane="topRight"/>
      <selection pane="bottomLeft"/>
      <selection pane="bottomRight" activeCell="D10" sqref="D10"/>
    </sheetView>
  </sheetViews>
  <sheetFormatPr defaultRowHeight="12.75" customHeight="1"/>
  <cols>
    <col min="1" max="1" width="24.5703125" style="1" customWidth="1"/>
    <col min="2" max="2" width="13.7109375" customWidth="1"/>
    <col min="3" max="3" width="69.140625" style="2" customWidth="1"/>
    <col min="4" max="4" width="25.140625" customWidth="1"/>
    <col min="5" max="5" width="32" customWidth="1"/>
    <col min="6" max="6" width="21" customWidth="1"/>
    <col min="7" max="7" width="34.85546875" customWidth="1"/>
    <col min="8" max="8" width="32.5703125" customWidth="1"/>
    <col min="9" max="9" width="29.42578125" customWidth="1"/>
    <col min="10" max="10" width="56.140625" style="3" customWidth="1"/>
    <col min="11" max="11" width="12.5703125" customWidth="1"/>
    <col min="12" max="12" width="13.85546875" bestFit="1" customWidth="1"/>
    <col min="13" max="13" width="21.7109375" style="4" customWidth="1"/>
    <col min="14" max="14" width="31.5703125" style="5" bestFit="1" customWidth="1"/>
    <col min="15" max="15" width="29.85546875" bestFit="1" customWidth="1"/>
    <col min="16" max="16" width="21.140625" bestFit="1" customWidth="1"/>
    <col min="17" max="17" width="15.5703125" bestFit="1" customWidth="1"/>
    <col min="18" max="18" width="10.7109375" customWidth="1"/>
    <col min="19" max="19" width="23.7109375" bestFit="1" customWidth="1"/>
  </cols>
  <sheetData>
    <row r="1" spans="1:19" s="6" customFormat="1" ht="15.75">
      <c r="A1" s="7"/>
      <c r="B1" s="7"/>
      <c r="C1" s="548"/>
      <c r="D1" s="8" t="s">
        <v>0</v>
      </c>
      <c r="E1" s="551">
        <f ca="1">TODAY()</f>
        <v>44859</v>
      </c>
      <c r="F1" s="551"/>
      <c r="G1" s="551"/>
      <c r="H1" s="9"/>
      <c r="I1" s="9"/>
      <c r="J1" s="10"/>
      <c r="K1" s="11"/>
      <c r="L1" s="11"/>
      <c r="M1" s="12"/>
      <c r="O1" s="11"/>
      <c r="P1" s="11"/>
      <c r="Q1" s="11"/>
    </row>
    <row r="2" spans="1:19" s="6" customFormat="1" ht="15">
      <c r="A2" s="7"/>
      <c r="B2" s="7"/>
      <c r="C2" s="549"/>
      <c r="D2" s="11"/>
      <c r="E2" s="9"/>
      <c r="F2" s="9"/>
      <c r="G2" s="9"/>
      <c r="H2" s="13"/>
      <c r="I2" s="9"/>
      <c r="J2" s="10"/>
      <c r="K2" s="11"/>
      <c r="L2" s="11"/>
      <c r="M2" s="12"/>
      <c r="O2" s="14"/>
      <c r="P2" s="11"/>
      <c r="Q2" s="11"/>
    </row>
    <row r="3" spans="1:19" s="6" customFormat="1" ht="15">
      <c r="A3" s="7"/>
      <c r="B3" s="7"/>
      <c r="C3" s="549"/>
      <c r="D3" s="11"/>
      <c r="E3" s="9"/>
      <c r="F3" s="9"/>
      <c r="G3" s="9"/>
      <c r="I3" s="9"/>
      <c r="J3" s="10"/>
      <c r="K3" s="11"/>
      <c r="L3" s="11"/>
      <c r="M3" s="12"/>
      <c r="O3" s="11"/>
      <c r="P3" s="11"/>
      <c r="Q3" s="11"/>
      <c r="S3" s="15"/>
    </row>
    <row r="4" spans="1:19" s="6" customFormat="1" ht="20.25">
      <c r="A4" s="7"/>
      <c r="B4" s="7"/>
      <c r="C4" s="550"/>
      <c r="D4" s="16" t="s">
        <v>1</v>
      </c>
      <c r="E4" s="9"/>
      <c r="F4" s="9" t="s">
        <v>1</v>
      </c>
      <c r="G4" s="17"/>
      <c r="H4" s="18"/>
      <c r="I4" s="19"/>
      <c r="J4" s="10"/>
      <c r="K4" s="11"/>
      <c r="L4" s="11"/>
      <c r="M4" s="12"/>
      <c r="N4" s="20"/>
      <c r="O4" s="21"/>
      <c r="P4" s="11"/>
      <c r="Q4" s="11"/>
      <c r="S4" s="15"/>
    </row>
    <row r="5" spans="1:19" s="6" customFormat="1" ht="15">
      <c r="A5" s="7"/>
      <c r="B5" s="7"/>
      <c r="C5" s="549"/>
      <c r="D5" s="11"/>
      <c r="E5" s="9"/>
      <c r="F5" s="9"/>
      <c r="G5" s="9"/>
      <c r="H5" s="9"/>
      <c r="I5" s="9"/>
      <c r="J5" s="10"/>
      <c r="K5" s="22"/>
      <c r="L5" s="11"/>
      <c r="M5" s="23"/>
      <c r="O5" s="11"/>
      <c r="P5" s="11"/>
      <c r="Q5" s="11"/>
    </row>
    <row r="6" spans="1:19" s="6" customFormat="1" ht="15">
      <c r="A6" s="24"/>
      <c r="B6" s="24"/>
      <c r="C6" s="25"/>
      <c r="D6" s="26"/>
      <c r="E6" s="27"/>
      <c r="F6" s="27"/>
      <c r="G6" s="27"/>
      <c r="J6" s="28"/>
      <c r="K6" s="11"/>
      <c r="L6" s="11"/>
      <c r="M6" s="12"/>
      <c r="O6" s="11"/>
      <c r="P6" s="11"/>
      <c r="Q6" s="11"/>
    </row>
    <row r="7" spans="1:19" s="6" customFormat="1" ht="14.25">
      <c r="A7" s="29" t="s">
        <v>2</v>
      </c>
      <c r="B7" s="30" t="s">
        <v>3</v>
      </c>
      <c r="C7" s="30" t="s">
        <v>4</v>
      </c>
      <c r="D7" s="30" t="s">
        <v>5</v>
      </c>
      <c r="E7" s="30" t="s">
        <v>6</v>
      </c>
      <c r="F7" s="31" t="s">
        <v>7</v>
      </c>
      <c r="G7" s="30" t="s">
        <v>8</v>
      </c>
      <c r="H7" s="30" t="s">
        <v>9</v>
      </c>
      <c r="I7" s="30" t="s">
        <v>10</v>
      </c>
      <c r="J7" s="32" t="s">
        <v>11</v>
      </c>
      <c r="K7" s="31" t="s">
        <v>12</v>
      </c>
      <c r="L7" s="31" t="s">
        <v>13</v>
      </c>
      <c r="M7" s="33" t="s">
        <v>14</v>
      </c>
      <c r="N7" s="34" t="s">
        <v>15</v>
      </c>
      <c r="O7" s="30" t="s">
        <v>16</v>
      </c>
      <c r="P7" s="30" t="s">
        <v>17</v>
      </c>
      <c r="Q7" s="35" t="s">
        <v>18</v>
      </c>
      <c r="R7" s="36" t="s">
        <v>19</v>
      </c>
      <c r="S7" s="36" t="s">
        <v>20</v>
      </c>
    </row>
    <row r="8" spans="1:19" ht="51">
      <c r="A8" s="355" t="s">
        <v>3708</v>
      </c>
      <c r="B8" s="397">
        <v>44799</v>
      </c>
      <c r="C8" s="64" t="s">
        <v>3709</v>
      </c>
      <c r="D8" s="355" t="s">
        <v>3710</v>
      </c>
      <c r="E8" s="436"/>
      <c r="F8" s="355" t="s">
        <v>2715</v>
      </c>
      <c r="G8" s="355" t="s">
        <v>139</v>
      </c>
      <c r="H8" s="348" t="s">
        <v>3711</v>
      </c>
      <c r="I8" s="355" t="s">
        <v>100</v>
      </c>
      <c r="J8" s="352" t="s">
        <v>3389</v>
      </c>
      <c r="K8" s="397">
        <v>44832</v>
      </c>
      <c r="L8" s="397">
        <v>46658</v>
      </c>
      <c r="M8" s="436"/>
      <c r="N8" s="355" t="s">
        <v>102</v>
      </c>
      <c r="O8" s="436"/>
      <c r="P8" s="436"/>
      <c r="Q8" s="355" t="s">
        <v>103</v>
      </c>
      <c r="R8" s="436"/>
      <c r="S8" s="436"/>
    </row>
    <row r="9" spans="1:19" ht="89.25">
      <c r="A9" s="294" t="s">
        <v>3835</v>
      </c>
      <c r="B9" s="295" t="s">
        <v>3836</v>
      </c>
      <c r="C9" s="64" t="s">
        <v>3837</v>
      </c>
      <c r="D9" s="296" t="s">
        <v>3838</v>
      </c>
      <c r="E9" s="297"/>
      <c r="F9" s="298" t="s">
        <v>24</v>
      </c>
      <c r="G9" s="298" t="s">
        <v>42</v>
      </c>
      <c r="H9" s="299" t="s">
        <v>3839</v>
      </c>
      <c r="I9" s="300" t="s">
        <v>64</v>
      </c>
      <c r="J9" s="301" t="s">
        <v>3840</v>
      </c>
      <c r="K9" s="302">
        <v>44378</v>
      </c>
      <c r="L9" s="302">
        <v>46022</v>
      </c>
      <c r="M9" s="303">
        <v>21156</v>
      </c>
      <c r="N9" s="304" t="s">
        <v>3841</v>
      </c>
      <c r="O9" s="297"/>
      <c r="P9" s="298" t="s">
        <v>30</v>
      </c>
      <c r="Q9" s="297"/>
      <c r="R9" s="297"/>
      <c r="S9" s="297"/>
    </row>
    <row r="10" spans="1:19" ht="51" customHeight="1">
      <c r="A10" s="294" t="s">
        <v>3913</v>
      </c>
      <c r="B10" s="302">
        <v>44349</v>
      </c>
      <c r="C10" s="64" t="s">
        <v>3914</v>
      </c>
      <c r="D10" s="295" t="s">
        <v>3915</v>
      </c>
      <c r="E10" s="297"/>
      <c r="F10" s="298" t="s">
        <v>24</v>
      </c>
      <c r="G10" s="298" t="s">
        <v>98</v>
      </c>
      <c r="H10" s="308" t="s">
        <v>99</v>
      </c>
      <c r="I10" s="300" t="s">
        <v>27</v>
      </c>
      <c r="J10" s="314" t="s">
        <v>73</v>
      </c>
      <c r="K10" s="302">
        <v>44470</v>
      </c>
      <c r="L10" s="302">
        <v>46296</v>
      </c>
      <c r="M10" s="303"/>
      <c r="N10" s="295" t="s">
        <v>29</v>
      </c>
      <c r="O10" s="297"/>
      <c r="P10" s="298" t="s">
        <v>30</v>
      </c>
      <c r="Q10" s="297"/>
      <c r="R10" s="455"/>
      <c r="S10" s="43"/>
    </row>
    <row r="11" spans="1:19" ht="51" customHeight="1">
      <c r="A11" s="45" t="s">
        <v>31</v>
      </c>
      <c r="B11" s="38">
        <v>44385</v>
      </c>
      <c r="C11" s="64" t="s">
        <v>32</v>
      </c>
      <c r="D11" s="43"/>
      <c r="E11" s="43"/>
      <c r="F11" s="37" t="s">
        <v>24</v>
      </c>
      <c r="G11" s="39" t="s">
        <v>33</v>
      </c>
      <c r="H11" s="37" t="s">
        <v>34</v>
      </c>
      <c r="I11" s="40" t="s">
        <v>35</v>
      </c>
      <c r="J11" s="41" t="s">
        <v>36</v>
      </c>
      <c r="K11" s="38">
        <v>44546</v>
      </c>
      <c r="L11" s="38">
        <v>46372</v>
      </c>
      <c r="M11" s="47"/>
      <c r="N11" s="37" t="s">
        <v>37</v>
      </c>
      <c r="O11" s="43"/>
      <c r="P11" s="37" t="s">
        <v>38</v>
      </c>
      <c r="Q11" s="43"/>
      <c r="R11" s="43"/>
      <c r="S11" s="43"/>
    </row>
    <row r="12" spans="1:19" ht="51">
      <c r="A12" s="45" t="s">
        <v>39</v>
      </c>
      <c r="B12" s="38">
        <v>44603</v>
      </c>
      <c r="C12" s="64" t="s">
        <v>40</v>
      </c>
      <c r="D12" s="37" t="s">
        <v>41</v>
      </c>
      <c r="E12" s="43"/>
      <c r="F12" s="37" t="s">
        <v>24</v>
      </c>
      <c r="G12" s="39" t="s">
        <v>42</v>
      </c>
      <c r="H12" s="37" t="s">
        <v>43</v>
      </c>
      <c r="I12" s="40" t="s">
        <v>27</v>
      </c>
      <c r="J12" s="48" t="s">
        <v>44</v>
      </c>
      <c r="K12" s="38">
        <v>44624</v>
      </c>
      <c r="L12" s="38">
        <v>46450</v>
      </c>
      <c r="M12" s="47"/>
      <c r="N12" s="37" t="s">
        <v>29</v>
      </c>
      <c r="O12" s="43"/>
      <c r="P12" s="37" t="s">
        <v>45</v>
      </c>
      <c r="Q12" s="43"/>
      <c r="R12" s="43"/>
      <c r="S12" s="43"/>
    </row>
    <row r="13" spans="1:19" ht="51">
      <c r="A13" s="340" t="s">
        <v>3584</v>
      </c>
      <c r="B13" s="413">
        <v>44767</v>
      </c>
      <c r="C13" s="64" t="s">
        <v>3585</v>
      </c>
      <c r="D13" s="347" t="s">
        <v>3586</v>
      </c>
      <c r="E13" s="415"/>
      <c r="F13" s="347" t="s">
        <v>24</v>
      </c>
      <c r="G13" s="347" t="s">
        <v>42</v>
      </c>
      <c r="H13" s="347" t="s">
        <v>660</v>
      </c>
      <c r="I13" s="347" t="s">
        <v>27</v>
      </c>
      <c r="J13" s="414" t="s">
        <v>3587</v>
      </c>
      <c r="K13" s="413">
        <v>44789</v>
      </c>
      <c r="L13" s="413">
        <v>46434</v>
      </c>
      <c r="M13" s="415"/>
      <c r="N13" s="347" t="s">
        <v>660</v>
      </c>
      <c r="O13" s="347"/>
      <c r="P13" s="347" t="s">
        <v>30</v>
      </c>
      <c r="Q13" s="415"/>
      <c r="R13" s="355"/>
      <c r="S13" s="359"/>
    </row>
    <row r="14" spans="1:19" ht="102">
      <c r="A14" s="49" t="s">
        <v>46</v>
      </c>
      <c r="B14" s="50">
        <v>44218</v>
      </c>
      <c r="C14" s="64" t="s">
        <v>47</v>
      </c>
      <c r="D14" s="39" t="s">
        <v>48</v>
      </c>
      <c r="E14" s="43"/>
      <c r="F14" s="37" t="s">
        <v>24</v>
      </c>
      <c r="G14" s="39" t="s">
        <v>49</v>
      </c>
      <c r="H14" s="40" t="s">
        <v>50</v>
      </c>
      <c r="I14" s="40" t="s">
        <v>51</v>
      </c>
      <c r="J14" s="52" t="s">
        <v>52</v>
      </c>
      <c r="K14" s="38">
        <v>44232</v>
      </c>
      <c r="L14" s="38">
        <v>46058</v>
      </c>
      <c r="M14" s="43"/>
      <c r="N14" s="37" t="s">
        <v>29</v>
      </c>
      <c r="O14" s="43"/>
      <c r="P14" s="37" t="s">
        <v>53</v>
      </c>
      <c r="Q14" s="43"/>
      <c r="R14" s="289">
        <f>YEAR(K14)</f>
        <v>2021</v>
      </c>
      <c r="S14" s="44">
        <f>IF($F14="CO",SUMIFS($M:$M,$A:$A,$A14)/COUNTIFS($A:$A,$A14,$F:$F,"CO"),0)</f>
        <v>0</v>
      </c>
    </row>
    <row r="15" spans="1:19" ht="51">
      <c r="A15" s="37" t="s">
        <v>4062</v>
      </c>
      <c r="B15" s="369">
        <v>44634</v>
      </c>
      <c r="C15" s="64" t="s">
        <v>4063</v>
      </c>
      <c r="D15" s="37" t="s">
        <v>4064</v>
      </c>
      <c r="E15" s="43"/>
      <c r="F15" s="289" t="s">
        <v>24</v>
      </c>
      <c r="G15" s="289" t="s">
        <v>85</v>
      </c>
      <c r="H15" s="289" t="s">
        <v>710</v>
      </c>
      <c r="I15" s="289" t="s">
        <v>3421</v>
      </c>
      <c r="J15" s="52" t="s">
        <v>3394</v>
      </c>
      <c r="K15" s="369">
        <v>44665</v>
      </c>
      <c r="L15" s="369">
        <v>46491</v>
      </c>
      <c r="M15" s="58"/>
      <c r="N15" s="289" t="s">
        <v>168</v>
      </c>
      <c r="O15" s="43"/>
      <c r="P15" s="289" t="s">
        <v>124</v>
      </c>
      <c r="Q15" s="43"/>
      <c r="R15" s="43"/>
      <c r="S15" s="43"/>
    </row>
    <row r="16" spans="1:19" ht="38.25">
      <c r="A16" s="45" t="s">
        <v>54</v>
      </c>
      <c r="B16" s="38">
        <v>44373</v>
      </c>
      <c r="C16" s="64" t="s">
        <v>55</v>
      </c>
      <c r="D16" s="37" t="s">
        <v>56</v>
      </c>
      <c r="E16" s="43"/>
      <c r="F16" s="37" t="s">
        <v>24</v>
      </c>
      <c r="G16" s="289" t="s">
        <v>25</v>
      </c>
      <c r="H16" s="40" t="s">
        <v>57</v>
      </c>
      <c r="I16" s="40" t="s">
        <v>27</v>
      </c>
      <c r="J16" s="52" t="s">
        <v>58</v>
      </c>
      <c r="K16" s="38">
        <v>44559</v>
      </c>
      <c r="L16" s="38">
        <v>46385</v>
      </c>
      <c r="M16" s="47"/>
      <c r="N16" s="37" t="s">
        <v>29</v>
      </c>
      <c r="O16" s="43"/>
      <c r="P16" s="37" t="s">
        <v>30</v>
      </c>
      <c r="Q16" s="43"/>
      <c r="R16" s="43"/>
      <c r="S16" s="43"/>
    </row>
    <row r="17" spans="1:19" ht="76.5">
      <c r="A17" s="45" t="s">
        <v>59</v>
      </c>
      <c r="B17" s="38">
        <v>44159</v>
      </c>
      <c r="C17" s="489" t="s">
        <v>60</v>
      </c>
      <c r="D17" s="37" t="s">
        <v>61</v>
      </c>
      <c r="E17" s="37" t="s">
        <v>62</v>
      </c>
      <c r="F17" s="37" t="s">
        <v>24</v>
      </c>
      <c r="G17" s="289" t="s">
        <v>42</v>
      </c>
      <c r="H17" s="40" t="s">
        <v>63</v>
      </c>
      <c r="I17" s="40" t="s">
        <v>64</v>
      </c>
      <c r="J17" s="53" t="s">
        <v>65</v>
      </c>
      <c r="K17" s="38">
        <v>44543</v>
      </c>
      <c r="L17" s="38">
        <v>45275</v>
      </c>
      <c r="M17" s="47"/>
      <c r="N17" s="37" t="s">
        <v>66</v>
      </c>
      <c r="O17" s="43"/>
      <c r="P17" s="37" t="s">
        <v>67</v>
      </c>
      <c r="Q17" s="43"/>
      <c r="R17" s="43"/>
      <c r="S17" s="43"/>
    </row>
    <row r="18" spans="1:19" ht="60" customHeight="1">
      <c r="A18" s="45" t="s">
        <v>68</v>
      </c>
      <c r="B18" s="38">
        <v>44203</v>
      </c>
      <c r="C18" s="51" t="s">
        <v>69</v>
      </c>
      <c r="D18" s="39" t="s">
        <v>70</v>
      </c>
      <c r="E18" s="43"/>
      <c r="F18" s="37" t="s">
        <v>24</v>
      </c>
      <c r="G18" s="39" t="s">
        <v>71</v>
      </c>
      <c r="H18" s="54" t="s">
        <v>72</v>
      </c>
      <c r="I18" s="37" t="s">
        <v>27</v>
      </c>
      <c r="J18" s="55" t="s">
        <v>73</v>
      </c>
      <c r="K18" s="38">
        <v>44238</v>
      </c>
      <c r="L18" s="38">
        <v>46064</v>
      </c>
      <c r="M18" s="43"/>
      <c r="N18" s="54" t="s">
        <v>29</v>
      </c>
      <c r="O18" s="43"/>
      <c r="P18" s="37" t="s">
        <v>30</v>
      </c>
      <c r="Q18" s="43"/>
      <c r="R18" s="43"/>
      <c r="S18" s="43"/>
    </row>
    <row r="19" spans="1:19" ht="60" customHeight="1">
      <c r="A19" s="355" t="s">
        <v>3599</v>
      </c>
      <c r="B19" s="397">
        <v>44580</v>
      </c>
      <c r="C19" s="316" t="s">
        <v>3600</v>
      </c>
      <c r="D19" s="355" t="s">
        <v>3601</v>
      </c>
      <c r="E19" s="417"/>
      <c r="F19" s="355" t="s">
        <v>24</v>
      </c>
      <c r="G19" s="348" t="s">
        <v>293</v>
      </c>
      <c r="H19" s="355" t="s">
        <v>3602</v>
      </c>
      <c r="I19" s="340" t="s">
        <v>64</v>
      </c>
      <c r="J19" s="418" t="s">
        <v>3603</v>
      </c>
      <c r="K19" s="397">
        <v>44803</v>
      </c>
      <c r="L19" s="397">
        <v>46629</v>
      </c>
      <c r="M19" s="355"/>
      <c r="N19" s="348" t="s">
        <v>3602</v>
      </c>
      <c r="O19" s="417"/>
      <c r="P19" s="355" t="s">
        <v>30</v>
      </c>
      <c r="Q19" s="417"/>
      <c r="R19" s="355"/>
      <c r="S19" s="359"/>
    </row>
    <row r="20" spans="1:19" ht="75" customHeight="1">
      <c r="A20" s="305" t="s">
        <v>3904</v>
      </c>
      <c r="B20" s="38">
        <v>44182</v>
      </c>
      <c r="C20" s="46" t="s">
        <v>3905</v>
      </c>
      <c r="D20" s="37" t="s">
        <v>3906</v>
      </c>
      <c r="E20" s="43"/>
      <c r="F20" s="298" t="s">
        <v>24</v>
      </c>
      <c r="G20" s="298" t="s">
        <v>49</v>
      </c>
      <c r="H20" s="308" t="s">
        <v>3907</v>
      </c>
      <c r="I20" s="300" t="s">
        <v>51</v>
      </c>
      <c r="J20" s="53" t="s">
        <v>52</v>
      </c>
      <c r="K20" s="38">
        <v>44378</v>
      </c>
      <c r="L20" s="38">
        <v>46204</v>
      </c>
      <c r="M20" s="47"/>
      <c r="N20" s="295" t="s">
        <v>29</v>
      </c>
      <c r="O20" s="43"/>
      <c r="P20" s="298" t="s">
        <v>30</v>
      </c>
      <c r="Q20" s="43"/>
      <c r="R20" s="43"/>
      <c r="S20" s="43"/>
    </row>
    <row r="21" spans="1:19" ht="75" customHeight="1">
      <c r="A21" s="37" t="s">
        <v>74</v>
      </c>
      <c r="B21" s="38">
        <v>43265</v>
      </c>
      <c r="C21" s="56" t="s">
        <v>75</v>
      </c>
      <c r="D21" s="37" t="s">
        <v>76</v>
      </c>
      <c r="E21" s="289"/>
      <c r="F21" s="37" t="s">
        <v>24</v>
      </c>
      <c r="G21" s="37" t="s">
        <v>77</v>
      </c>
      <c r="H21" s="40" t="s">
        <v>78</v>
      </c>
      <c r="I21" s="37" t="s">
        <v>79</v>
      </c>
      <c r="J21" s="53" t="s">
        <v>80</v>
      </c>
      <c r="K21" s="38">
        <v>43571</v>
      </c>
      <c r="L21" s="38">
        <v>45398</v>
      </c>
      <c r="M21" s="42"/>
      <c r="N21" s="40" t="s">
        <v>78</v>
      </c>
      <c r="O21" s="43"/>
      <c r="P21" s="37" t="s">
        <v>81</v>
      </c>
      <c r="Q21" s="43"/>
      <c r="R21" s="39">
        <f>YEAR(K21)</f>
        <v>2019</v>
      </c>
      <c r="S21" s="44">
        <f>IF($F21="CO",SUMIFS($M:$M,$A:$A,$A21)/COUNTIFS($A:$A,$A21,$F:$F,"CO"),0)</f>
        <v>0</v>
      </c>
    </row>
    <row r="22" spans="1:19" ht="102">
      <c r="A22" s="45" t="s">
        <v>82</v>
      </c>
      <c r="B22" s="38">
        <v>44277</v>
      </c>
      <c r="C22" s="52" t="s">
        <v>83</v>
      </c>
      <c r="D22" s="39" t="s">
        <v>84</v>
      </c>
      <c r="E22" s="43"/>
      <c r="F22" s="37" t="s">
        <v>24</v>
      </c>
      <c r="G22" s="37" t="s">
        <v>85</v>
      </c>
      <c r="H22" s="40" t="s">
        <v>86</v>
      </c>
      <c r="I22" s="37" t="s">
        <v>51</v>
      </c>
      <c r="J22" s="48" t="s">
        <v>87</v>
      </c>
      <c r="K22" s="38">
        <v>44292</v>
      </c>
      <c r="L22" s="38">
        <v>46118</v>
      </c>
      <c r="M22" s="47"/>
      <c r="N22" s="37" t="s">
        <v>29</v>
      </c>
      <c r="O22" s="43"/>
      <c r="P22" s="37" t="s">
        <v>30</v>
      </c>
      <c r="Q22" s="43"/>
      <c r="R22" s="43"/>
      <c r="S22" s="43"/>
    </row>
    <row r="23" spans="1:19" s="5" customFormat="1" ht="76.5">
      <c r="A23" s="37" t="s">
        <v>88</v>
      </c>
      <c r="B23" s="38">
        <v>42933</v>
      </c>
      <c r="C23" s="56" t="s">
        <v>89</v>
      </c>
      <c r="D23" s="37" t="s">
        <v>90</v>
      </c>
      <c r="E23" s="39"/>
      <c r="F23" s="37" t="s">
        <v>24</v>
      </c>
      <c r="G23" s="37" t="s">
        <v>85</v>
      </c>
      <c r="H23" s="37" t="s">
        <v>91</v>
      </c>
      <c r="I23" s="57" t="s">
        <v>92</v>
      </c>
      <c r="J23" s="52" t="s">
        <v>93</v>
      </c>
      <c r="K23" s="38">
        <v>43014</v>
      </c>
      <c r="L23" s="38">
        <v>44840</v>
      </c>
      <c r="M23" s="42"/>
      <c r="N23" s="40" t="s">
        <v>29</v>
      </c>
      <c r="O23" s="43"/>
      <c r="P23" s="37" t="s">
        <v>94</v>
      </c>
      <c r="Q23" s="43"/>
      <c r="R23" s="289">
        <v>2019</v>
      </c>
      <c r="S23" s="43"/>
    </row>
    <row r="24" spans="1:19" ht="65.099999999999994" customHeight="1">
      <c r="A24" s="37" t="s">
        <v>95</v>
      </c>
      <c r="B24" s="38">
        <v>43595</v>
      </c>
      <c r="C24" s="58" t="s">
        <v>96</v>
      </c>
      <c r="D24" s="289" t="s">
        <v>97</v>
      </c>
      <c r="E24" s="39"/>
      <c r="F24" s="289" t="s">
        <v>24</v>
      </c>
      <c r="G24" s="39" t="s">
        <v>98</v>
      </c>
      <c r="H24" s="54" t="s">
        <v>99</v>
      </c>
      <c r="I24" s="289" t="s">
        <v>100</v>
      </c>
      <c r="J24" s="41" t="s">
        <v>101</v>
      </c>
      <c r="K24" s="38">
        <v>43616</v>
      </c>
      <c r="L24" s="38">
        <v>45443</v>
      </c>
      <c r="M24" s="42"/>
      <c r="N24" s="37" t="s">
        <v>102</v>
      </c>
      <c r="O24" s="43"/>
      <c r="P24" s="37" t="s">
        <v>103</v>
      </c>
      <c r="Q24" s="43"/>
      <c r="R24" s="39">
        <f>YEAR(K24)</f>
        <v>2019</v>
      </c>
      <c r="S24" s="44">
        <f>IF($F24="CO",SUMIFS($M:$M,$A:$A,$A24)/COUNTIFS($A:$A,$A24,$F:$F,"CO"),0)</f>
        <v>0</v>
      </c>
    </row>
    <row r="25" spans="1:19" ht="38.25">
      <c r="A25" s="37" t="s">
        <v>104</v>
      </c>
      <c r="B25" s="38">
        <v>43186</v>
      </c>
      <c r="C25" s="46" t="s">
        <v>105</v>
      </c>
      <c r="D25" s="37" t="s">
        <v>106</v>
      </c>
      <c r="E25" s="39"/>
      <c r="F25" s="39" t="s">
        <v>24</v>
      </c>
      <c r="G25" s="40" t="s">
        <v>98</v>
      </c>
      <c r="H25" s="40" t="s">
        <v>99</v>
      </c>
      <c r="I25" s="37" t="s">
        <v>100</v>
      </c>
      <c r="J25" s="41" t="s">
        <v>28</v>
      </c>
      <c r="K25" s="38">
        <v>43209</v>
      </c>
      <c r="L25" s="38">
        <v>45035</v>
      </c>
      <c r="M25" s="42"/>
      <c r="N25" s="37" t="s">
        <v>29</v>
      </c>
      <c r="O25" s="43"/>
      <c r="P25" s="37" t="s">
        <v>53</v>
      </c>
      <c r="Q25" s="43"/>
      <c r="R25" s="289">
        <f>YEAR(K25)</f>
        <v>2018</v>
      </c>
      <c r="S25" s="44">
        <f>IF($F25="CO",SUMIFS($M:$M,$A:$A,$A25)/COUNTIFS($A:$A,$A25,$F:$F,"CO"),0)</f>
        <v>0</v>
      </c>
    </row>
    <row r="26" spans="1:19" ht="38.25">
      <c r="A26" s="37" t="s">
        <v>107</v>
      </c>
      <c r="B26" s="38">
        <v>43467</v>
      </c>
      <c r="C26" s="48" t="s">
        <v>108</v>
      </c>
      <c r="D26" s="37" t="s">
        <v>109</v>
      </c>
      <c r="E26" s="43"/>
      <c r="F26" s="37" t="s">
        <v>24</v>
      </c>
      <c r="G26" s="37" t="s">
        <v>98</v>
      </c>
      <c r="H26" s="40" t="s">
        <v>110</v>
      </c>
      <c r="I26" s="37" t="s">
        <v>100</v>
      </c>
      <c r="J26" s="41" t="s">
        <v>28</v>
      </c>
      <c r="K26" s="38">
        <v>43523</v>
      </c>
      <c r="L26" s="38">
        <v>45349</v>
      </c>
      <c r="M26" s="42"/>
      <c r="N26" s="37" t="s">
        <v>29</v>
      </c>
      <c r="O26" s="43"/>
      <c r="P26" s="46" t="s">
        <v>30</v>
      </c>
      <c r="Q26" s="40"/>
      <c r="R26" s="43"/>
      <c r="S26" s="43"/>
    </row>
    <row r="27" spans="1:19" s="65" customFormat="1" ht="51">
      <c r="A27" s="40" t="s">
        <v>111</v>
      </c>
      <c r="B27" s="59">
        <v>43202</v>
      </c>
      <c r="C27" s="41" t="s">
        <v>112</v>
      </c>
      <c r="D27" s="289"/>
      <c r="E27" s="37"/>
      <c r="F27" s="40" t="s">
        <v>24</v>
      </c>
      <c r="G27" s="40" t="s">
        <v>113</v>
      </c>
      <c r="H27" s="54" t="s">
        <v>114</v>
      </c>
      <c r="I27" s="40" t="s">
        <v>115</v>
      </c>
      <c r="J27" s="41" t="s">
        <v>36</v>
      </c>
      <c r="K27" s="59">
        <v>43293</v>
      </c>
      <c r="L27" s="59">
        <v>45119</v>
      </c>
      <c r="M27" s="60"/>
      <c r="N27" s="40" t="s">
        <v>116</v>
      </c>
      <c r="O27" s="61"/>
      <c r="P27" s="40" t="s">
        <v>38</v>
      </c>
      <c r="Q27" s="40"/>
      <c r="R27" s="289">
        <f>YEAR(K27)</f>
        <v>2018</v>
      </c>
      <c r="S27" s="44">
        <f>IF($F27="CO",SUMIFS($M:$M,$A:$A,$A27)/COUNTIFS($A:$A,$A27,$F:$F,"CO"),0)</f>
        <v>0</v>
      </c>
    </row>
    <row r="28" spans="1:19" ht="38.25">
      <c r="A28" s="336" t="s">
        <v>3737</v>
      </c>
      <c r="B28" s="302">
        <v>44358</v>
      </c>
      <c r="C28" s="313" t="s">
        <v>3738</v>
      </c>
      <c r="D28" s="295" t="s">
        <v>3739</v>
      </c>
      <c r="E28" s="297"/>
      <c r="F28" s="279" t="s">
        <v>24</v>
      </c>
      <c r="G28" s="279" t="s">
        <v>98</v>
      </c>
      <c r="H28" s="308" t="s">
        <v>99</v>
      </c>
      <c r="I28" s="280" t="s">
        <v>27</v>
      </c>
      <c r="J28" s="326" t="s">
        <v>2783</v>
      </c>
      <c r="K28" s="302">
        <v>44476</v>
      </c>
      <c r="L28" s="302">
        <v>46302</v>
      </c>
      <c r="M28" s="303"/>
      <c r="N28" s="295" t="s">
        <v>29</v>
      </c>
      <c r="O28" s="297"/>
      <c r="P28" s="279" t="s">
        <v>30</v>
      </c>
      <c r="Q28" s="297"/>
      <c r="R28" s="297"/>
      <c r="S28" s="297"/>
    </row>
    <row r="29" spans="1:19" ht="38.25">
      <c r="A29" s="45" t="s">
        <v>117</v>
      </c>
      <c r="B29" s="38">
        <v>44118</v>
      </c>
      <c r="C29" s="62" t="s">
        <v>118</v>
      </c>
      <c r="D29" s="289" t="s">
        <v>119</v>
      </c>
      <c r="E29" s="43"/>
      <c r="F29" s="37" t="s">
        <v>24</v>
      </c>
      <c r="G29" s="37" t="s">
        <v>98</v>
      </c>
      <c r="H29" s="40" t="s">
        <v>99</v>
      </c>
      <c r="I29" s="37" t="s">
        <v>100</v>
      </c>
      <c r="J29" s="55" t="s">
        <v>73</v>
      </c>
      <c r="K29" s="38">
        <v>44291</v>
      </c>
      <c r="L29" s="38">
        <v>46117</v>
      </c>
      <c r="M29" s="47"/>
      <c r="N29" s="37" t="s">
        <v>29</v>
      </c>
      <c r="O29" s="43"/>
      <c r="P29" s="37" t="s">
        <v>30</v>
      </c>
      <c r="Q29" s="43"/>
      <c r="R29" s="289">
        <f>YEAR(K29)</f>
        <v>2021</v>
      </c>
      <c r="S29" s="44">
        <f>IF($F29="CO",SUMIFS($M:$M,$A:$A,$A29)/COUNTIFS($A:$A,$A29,$F:$F,"CO"),0)</f>
        <v>0</v>
      </c>
    </row>
    <row r="30" spans="1:19" ht="65.099999999999994" customHeight="1">
      <c r="A30" s="348" t="s">
        <v>3534</v>
      </c>
      <c r="B30" s="395">
        <v>43839</v>
      </c>
      <c r="C30" s="398" t="s">
        <v>3535</v>
      </c>
      <c r="D30" s="355"/>
      <c r="E30" s="355"/>
      <c r="F30" s="355"/>
      <c r="G30" s="355" t="s">
        <v>42</v>
      </c>
      <c r="H30" s="355" t="s">
        <v>3536</v>
      </c>
      <c r="I30" s="348" t="s">
        <v>3508</v>
      </c>
      <c r="J30" s="352" t="s">
        <v>3537</v>
      </c>
      <c r="K30" s="395">
        <v>44694</v>
      </c>
      <c r="L30" s="396">
        <v>46520</v>
      </c>
      <c r="M30" s="355"/>
      <c r="N30" s="399" t="s">
        <v>1038</v>
      </c>
      <c r="O30" s="355"/>
      <c r="P30" s="355" t="s">
        <v>38</v>
      </c>
      <c r="Q30" s="355" t="s">
        <v>2932</v>
      </c>
      <c r="R30" s="355"/>
      <c r="S30" s="359"/>
    </row>
    <row r="31" spans="1:19" ht="38.25">
      <c r="A31" s="37" t="s">
        <v>120</v>
      </c>
      <c r="B31" s="38">
        <v>43126</v>
      </c>
      <c r="C31" s="46" t="s">
        <v>121</v>
      </c>
      <c r="D31" s="37" t="s">
        <v>122</v>
      </c>
      <c r="E31" s="289"/>
      <c r="F31" s="37" t="s">
        <v>24</v>
      </c>
      <c r="G31" s="37" t="s">
        <v>49</v>
      </c>
      <c r="H31" s="37" t="s">
        <v>123</v>
      </c>
      <c r="I31" s="37" t="s">
        <v>27</v>
      </c>
      <c r="J31" s="55" t="s">
        <v>73</v>
      </c>
      <c r="K31" s="38">
        <v>43139</v>
      </c>
      <c r="L31" s="38">
        <v>44965</v>
      </c>
      <c r="M31" s="42"/>
      <c r="N31" s="40" t="s">
        <v>29</v>
      </c>
      <c r="O31" s="43"/>
      <c r="P31" s="37" t="s">
        <v>124</v>
      </c>
      <c r="Q31" s="43"/>
      <c r="R31" s="43"/>
      <c r="S31" s="43"/>
    </row>
    <row r="32" spans="1:19" ht="76.5">
      <c r="A32" s="340" t="s">
        <v>3791</v>
      </c>
      <c r="B32" s="413">
        <v>44358</v>
      </c>
      <c r="C32" s="443" t="s">
        <v>3792</v>
      </c>
      <c r="D32" s="340" t="s">
        <v>3793</v>
      </c>
      <c r="E32" s="415"/>
      <c r="F32" s="347" t="s">
        <v>2715</v>
      </c>
      <c r="G32" s="347" t="s">
        <v>71</v>
      </c>
      <c r="H32" s="347" t="s">
        <v>2820</v>
      </c>
      <c r="I32" s="340" t="s">
        <v>1092</v>
      </c>
      <c r="J32" s="416" t="s">
        <v>3794</v>
      </c>
      <c r="K32" s="413">
        <v>44837</v>
      </c>
      <c r="L32" s="413">
        <v>46663</v>
      </c>
      <c r="M32" s="415"/>
      <c r="N32" s="340" t="s">
        <v>29</v>
      </c>
      <c r="O32" s="415"/>
      <c r="P32" s="347" t="s">
        <v>53</v>
      </c>
      <c r="Q32" s="415"/>
      <c r="R32" s="415"/>
      <c r="S32" s="297"/>
    </row>
    <row r="33" spans="1:19" ht="51">
      <c r="A33" s="289" t="s">
        <v>125</v>
      </c>
      <c r="B33" s="38">
        <v>43473</v>
      </c>
      <c r="C33" s="58" t="s">
        <v>126</v>
      </c>
      <c r="D33" s="54" t="s">
        <v>127</v>
      </c>
      <c r="E33" s="39"/>
      <c r="F33" s="40" t="s">
        <v>24</v>
      </c>
      <c r="G33" s="289" t="s">
        <v>42</v>
      </c>
      <c r="H33" s="54" t="s">
        <v>128</v>
      </c>
      <c r="I33" s="40" t="s">
        <v>27</v>
      </c>
      <c r="J33" s="41" t="s">
        <v>129</v>
      </c>
      <c r="K33" s="38">
        <v>43461</v>
      </c>
      <c r="L33" s="38">
        <v>45287</v>
      </c>
      <c r="M33" s="42"/>
      <c r="N33" s="40" t="s">
        <v>29</v>
      </c>
      <c r="O33" s="43"/>
      <c r="P33" s="54" t="s">
        <v>30</v>
      </c>
      <c r="Q33" s="40"/>
      <c r="R33" s="39"/>
      <c r="S33" s="44">
        <f>IF($F33="CO",SUMIFS($M:$M,$A:$A,$A33)/COUNTIFS($A:$A,$A33,$F:$F,"CO"),0)</f>
        <v>0</v>
      </c>
    </row>
    <row r="34" spans="1:19" ht="76.5">
      <c r="A34" s="37" t="s">
        <v>130</v>
      </c>
      <c r="B34" s="38">
        <v>43776</v>
      </c>
      <c r="C34" s="58" t="s">
        <v>131</v>
      </c>
      <c r="D34" s="289" t="s">
        <v>132</v>
      </c>
      <c r="E34" s="39"/>
      <c r="F34" s="289" t="s">
        <v>24</v>
      </c>
      <c r="G34" s="289" t="s">
        <v>49</v>
      </c>
      <c r="H34" s="40" t="s">
        <v>133</v>
      </c>
      <c r="I34" s="37" t="s">
        <v>51</v>
      </c>
      <c r="J34" s="63" t="s">
        <v>134</v>
      </c>
      <c r="K34" s="38">
        <v>43836</v>
      </c>
      <c r="L34" s="38">
        <v>45297</v>
      </c>
      <c r="M34" s="42"/>
      <c r="N34" s="37" t="s">
        <v>135</v>
      </c>
      <c r="O34" s="43"/>
      <c r="P34" s="37" t="s">
        <v>45</v>
      </c>
      <c r="Q34" s="43"/>
      <c r="R34" s="43"/>
      <c r="S34" s="43"/>
    </row>
    <row r="35" spans="1:19" ht="65.099999999999994" customHeight="1">
      <c r="A35" s="289" t="s">
        <v>136</v>
      </c>
      <c r="B35" s="38">
        <v>43151</v>
      </c>
      <c r="C35" s="64" t="s">
        <v>137</v>
      </c>
      <c r="D35" s="289" t="s">
        <v>138</v>
      </c>
      <c r="E35" s="289"/>
      <c r="F35" s="37" t="s">
        <v>24</v>
      </c>
      <c r="G35" s="289" t="s">
        <v>139</v>
      </c>
      <c r="H35" s="54" t="s">
        <v>140</v>
      </c>
      <c r="I35" s="289" t="s">
        <v>51</v>
      </c>
      <c r="J35" s="63" t="s">
        <v>141</v>
      </c>
      <c r="K35" s="38">
        <v>43160</v>
      </c>
      <c r="L35" s="38">
        <v>44986</v>
      </c>
      <c r="M35" s="42"/>
      <c r="N35" s="40" t="s">
        <v>29</v>
      </c>
      <c r="O35" s="43"/>
      <c r="P35" s="37" t="s">
        <v>30</v>
      </c>
      <c r="Q35" s="43"/>
      <c r="R35" s="289">
        <v>2019</v>
      </c>
      <c r="S35" s="43"/>
    </row>
    <row r="36" spans="1:19" ht="38.25">
      <c r="A36" s="66" t="s">
        <v>142</v>
      </c>
      <c r="B36" s="67">
        <v>44148</v>
      </c>
      <c r="C36" s="68" t="s">
        <v>143</v>
      </c>
      <c r="D36" s="69"/>
      <c r="E36" s="69"/>
      <c r="F36" s="70" t="s">
        <v>144</v>
      </c>
      <c r="G36" s="71" t="s">
        <v>71</v>
      </c>
      <c r="H36" s="72" t="s">
        <v>145</v>
      </c>
      <c r="I36" s="72" t="s">
        <v>146</v>
      </c>
      <c r="J36" s="73" t="s">
        <v>147</v>
      </c>
      <c r="K36" s="67">
        <v>44162</v>
      </c>
      <c r="L36" s="67">
        <v>44161</v>
      </c>
      <c r="M36" s="74">
        <v>91080</v>
      </c>
      <c r="N36" s="75" t="s">
        <v>148</v>
      </c>
      <c r="O36" s="69"/>
      <c r="P36" s="70" t="s">
        <v>149</v>
      </c>
      <c r="Q36" s="69"/>
      <c r="R36" s="71">
        <f>YEAR(K36)</f>
        <v>2020</v>
      </c>
      <c r="S36" s="76">
        <f>IF($F36="CO",SUMIFS($M:$M,$A:$A,$A36)/COUNTIFS($A:$A,$A36,$F:$F,"CO"),0)</f>
        <v>0</v>
      </c>
    </row>
    <row r="37" spans="1:19" ht="65.099999999999994" customHeight="1">
      <c r="A37" s="37" t="s">
        <v>150</v>
      </c>
      <c r="B37" s="38">
        <v>43284</v>
      </c>
      <c r="C37" s="46" t="s">
        <v>151</v>
      </c>
      <c r="D37" s="37" t="s">
        <v>152</v>
      </c>
      <c r="E37" s="289"/>
      <c r="F37" s="40" t="s">
        <v>24</v>
      </c>
      <c r="G37" s="37" t="s">
        <v>49</v>
      </c>
      <c r="H37" s="40" t="s">
        <v>153</v>
      </c>
      <c r="I37" s="37" t="s">
        <v>100</v>
      </c>
      <c r="J37" s="41" t="s">
        <v>28</v>
      </c>
      <c r="K37" s="38">
        <v>43300</v>
      </c>
      <c r="L37" s="38">
        <v>45126</v>
      </c>
      <c r="M37" s="42"/>
      <c r="N37" s="37" t="s">
        <v>29</v>
      </c>
      <c r="O37" s="43"/>
      <c r="P37" s="37" t="s">
        <v>30</v>
      </c>
      <c r="Q37" s="43"/>
      <c r="R37" s="39">
        <v>2019</v>
      </c>
      <c r="S37" s="44">
        <f>IF($F37="CO",SUMIFS($M:$M,$A:$A,$A37)/COUNTIFS($A:$A,$A37,$F:$F,"CO"),0)</f>
        <v>0</v>
      </c>
    </row>
    <row r="38" spans="1:19" ht="53.25" customHeight="1">
      <c r="A38" s="45" t="s">
        <v>154</v>
      </c>
      <c r="B38" s="38">
        <v>44448</v>
      </c>
      <c r="C38" s="46" t="s">
        <v>155</v>
      </c>
      <c r="D38" s="37" t="s">
        <v>156</v>
      </c>
      <c r="E38" s="43"/>
      <c r="F38" s="37" t="s">
        <v>24</v>
      </c>
      <c r="G38" s="289" t="s">
        <v>157</v>
      </c>
      <c r="H38" s="40" t="s">
        <v>158</v>
      </c>
      <c r="I38" s="40" t="s">
        <v>27</v>
      </c>
      <c r="J38" s="518" t="s">
        <v>159</v>
      </c>
      <c r="K38" s="38">
        <v>44544</v>
      </c>
      <c r="L38" s="38">
        <v>46370</v>
      </c>
      <c r="M38" s="47"/>
      <c r="N38" s="37" t="s">
        <v>29</v>
      </c>
      <c r="O38" s="43"/>
      <c r="P38" s="37" t="s">
        <v>45</v>
      </c>
      <c r="Q38" s="43"/>
      <c r="R38" s="43"/>
      <c r="S38" s="61"/>
    </row>
    <row r="39" spans="1:19" ht="51">
      <c r="A39" s="45" t="s">
        <v>160</v>
      </c>
      <c r="B39" s="38">
        <v>44460</v>
      </c>
      <c r="C39" s="77" t="s">
        <v>161</v>
      </c>
      <c r="D39" s="37" t="s">
        <v>162</v>
      </c>
      <c r="E39" s="43"/>
      <c r="F39" s="37" t="s">
        <v>24</v>
      </c>
      <c r="G39" s="289" t="s">
        <v>42</v>
      </c>
      <c r="H39" s="40" t="s">
        <v>163</v>
      </c>
      <c r="I39" s="40" t="s">
        <v>27</v>
      </c>
      <c r="J39" s="48" t="s">
        <v>44</v>
      </c>
      <c r="K39" s="38">
        <v>44543</v>
      </c>
      <c r="L39" s="38">
        <v>46369</v>
      </c>
      <c r="M39" s="47"/>
      <c r="N39" s="37" t="s">
        <v>29</v>
      </c>
      <c r="O39" s="43"/>
      <c r="P39" s="37" t="s">
        <v>30</v>
      </c>
      <c r="Q39" s="43"/>
      <c r="R39" s="43"/>
      <c r="S39" s="43"/>
    </row>
    <row r="40" spans="1:19" ht="65.099999999999994" customHeight="1">
      <c r="A40" s="289" t="s">
        <v>164</v>
      </c>
      <c r="B40" s="38">
        <v>43774</v>
      </c>
      <c r="C40" s="64" t="s">
        <v>165</v>
      </c>
      <c r="D40" s="289" t="s">
        <v>166</v>
      </c>
      <c r="E40" s="43"/>
      <c r="F40" s="289" t="s">
        <v>24</v>
      </c>
      <c r="G40" s="289" t="s">
        <v>42</v>
      </c>
      <c r="H40" s="289" t="s">
        <v>163</v>
      </c>
      <c r="I40" s="289" t="s">
        <v>27</v>
      </c>
      <c r="J40" s="63" t="s">
        <v>167</v>
      </c>
      <c r="K40" s="38">
        <v>43787</v>
      </c>
      <c r="L40" s="38">
        <v>45614</v>
      </c>
      <c r="M40" s="47"/>
      <c r="N40" s="289" t="s">
        <v>168</v>
      </c>
      <c r="O40" s="43"/>
      <c r="P40" s="289" t="s">
        <v>169</v>
      </c>
      <c r="Q40" s="37" t="s">
        <v>170</v>
      </c>
      <c r="R40" s="78">
        <f>YEAR(K40)</f>
        <v>2019</v>
      </c>
      <c r="S40" s="79">
        <f>IF($F40="CO",SUMIFS($M:$M,$A:$A,$A40)/COUNTIFS($A:$A,$A40,$F:$F,"CO"),0)</f>
        <v>0</v>
      </c>
    </row>
    <row r="41" spans="1:19" ht="65.099999999999994" customHeight="1">
      <c r="A41" s="37" t="s">
        <v>171</v>
      </c>
      <c r="B41" s="38">
        <v>43315</v>
      </c>
      <c r="C41" s="46" t="s">
        <v>172</v>
      </c>
      <c r="D41" s="37" t="s">
        <v>173</v>
      </c>
      <c r="E41" s="289"/>
      <c r="F41" s="37" t="s">
        <v>24</v>
      </c>
      <c r="G41" s="37" t="s">
        <v>42</v>
      </c>
      <c r="H41" s="37" t="s">
        <v>163</v>
      </c>
      <c r="I41" s="37" t="s">
        <v>100</v>
      </c>
      <c r="J41" s="41" t="s">
        <v>28</v>
      </c>
      <c r="K41" s="38">
        <v>43329</v>
      </c>
      <c r="L41" s="38">
        <v>45155</v>
      </c>
      <c r="M41" s="42"/>
      <c r="N41" s="37" t="s">
        <v>29</v>
      </c>
      <c r="O41" s="43"/>
      <c r="P41" s="37" t="s">
        <v>30</v>
      </c>
      <c r="Q41" s="43"/>
      <c r="R41" s="289">
        <f>YEAR(K41)</f>
        <v>2018</v>
      </c>
      <c r="S41" s="44">
        <f>IF($F41="CO",SUMIFS($M:$M,$A:$A,$A41)/COUNTIFS($A:$A,$A41,$F:$F,"CO"),0)</f>
        <v>0</v>
      </c>
    </row>
    <row r="42" spans="1:19" s="5" customFormat="1" ht="38.25">
      <c r="A42" s="37" t="s">
        <v>174</v>
      </c>
      <c r="B42" s="38">
        <v>42753</v>
      </c>
      <c r="C42" s="46" t="s">
        <v>175</v>
      </c>
      <c r="D42" s="37" t="s">
        <v>176</v>
      </c>
      <c r="E42" s="289"/>
      <c r="F42" s="37" t="s">
        <v>24</v>
      </c>
      <c r="G42" s="37" t="s">
        <v>42</v>
      </c>
      <c r="H42" s="37" t="s">
        <v>177</v>
      </c>
      <c r="I42" s="37" t="s">
        <v>27</v>
      </c>
      <c r="J42" s="55" t="s">
        <v>73</v>
      </c>
      <c r="K42" s="38">
        <v>43874</v>
      </c>
      <c r="L42" s="38">
        <v>45701</v>
      </c>
      <c r="M42" s="42"/>
      <c r="N42" s="40" t="s">
        <v>29</v>
      </c>
      <c r="O42" s="43"/>
      <c r="P42" s="37" t="s">
        <v>178</v>
      </c>
      <c r="Q42" s="43"/>
      <c r="R42" s="289">
        <f>YEAR(K42)</f>
        <v>2020</v>
      </c>
      <c r="S42" s="44">
        <f>IF($F42="CO",SUMIFS($M:$M,$A:$A,$A42)/COUNTIFS($A:$A,$A42,$F:$F,"CO"),0)</f>
        <v>0</v>
      </c>
    </row>
    <row r="43" spans="1:19" s="5" customFormat="1" ht="38.25" customHeight="1">
      <c r="A43" s="294" t="s">
        <v>3947</v>
      </c>
      <c r="B43" s="302">
        <v>44468</v>
      </c>
      <c r="C43" s="325" t="s">
        <v>3948</v>
      </c>
      <c r="D43" s="492" t="s">
        <v>3949</v>
      </c>
      <c r="E43" s="297"/>
      <c r="F43" s="298" t="s">
        <v>24</v>
      </c>
      <c r="G43" s="304" t="s">
        <v>42</v>
      </c>
      <c r="H43" s="308" t="s">
        <v>163</v>
      </c>
      <c r="I43" s="300" t="s">
        <v>27</v>
      </c>
      <c r="J43" s="511" t="s">
        <v>2783</v>
      </c>
      <c r="K43" s="302">
        <v>44482</v>
      </c>
      <c r="L43" s="302">
        <v>46308</v>
      </c>
      <c r="M43" s="297"/>
      <c r="N43" s="317" t="s">
        <v>29</v>
      </c>
      <c r="O43" s="297"/>
      <c r="P43" s="298" t="s">
        <v>45</v>
      </c>
      <c r="Q43" s="297"/>
      <c r="R43" s="455"/>
      <c r="S43" s="43"/>
    </row>
    <row r="44" spans="1:19" s="5" customFormat="1" ht="38.25">
      <c r="A44" s="80" t="s">
        <v>179</v>
      </c>
      <c r="B44" s="38">
        <v>43446</v>
      </c>
      <c r="C44" s="56" t="s">
        <v>180</v>
      </c>
      <c r="D44" s="37" t="s">
        <v>181</v>
      </c>
      <c r="E44" s="289"/>
      <c r="F44" s="37" t="s">
        <v>24</v>
      </c>
      <c r="G44" s="37" t="s">
        <v>71</v>
      </c>
      <c r="H44" s="40" t="s">
        <v>182</v>
      </c>
      <c r="I44" s="37" t="s">
        <v>27</v>
      </c>
      <c r="J44" s="55" t="s">
        <v>73</v>
      </c>
      <c r="K44" s="38">
        <v>43455</v>
      </c>
      <c r="L44" s="38">
        <v>45281</v>
      </c>
      <c r="M44" s="42"/>
      <c r="N44" s="37" t="s">
        <v>29</v>
      </c>
      <c r="O44" s="43"/>
      <c r="P44" s="37" t="s">
        <v>30</v>
      </c>
      <c r="Q44" s="43"/>
      <c r="R44" s="39">
        <v>2019</v>
      </c>
      <c r="S44" s="44">
        <f>IF($F44="CO",SUMIFS($M:$M,$A:$A,$A44)/COUNTIFS($A:$A,$A44,$F:$F,"CO"),0)</f>
        <v>0</v>
      </c>
    </row>
    <row r="45" spans="1:19" s="5" customFormat="1" ht="25.5">
      <c r="A45" s="37" t="s">
        <v>183</v>
      </c>
      <c r="B45" s="38">
        <v>44069</v>
      </c>
      <c r="C45" s="64" t="s">
        <v>184</v>
      </c>
      <c r="D45" s="37" t="s">
        <v>185</v>
      </c>
      <c r="E45" s="43"/>
      <c r="F45" s="37" t="s">
        <v>24</v>
      </c>
      <c r="G45" s="37" t="s">
        <v>42</v>
      </c>
      <c r="H45" s="40" t="s">
        <v>163</v>
      </c>
      <c r="I45" s="37" t="s">
        <v>27</v>
      </c>
      <c r="J45" s="81" t="s">
        <v>186</v>
      </c>
      <c r="K45" s="38">
        <v>44119</v>
      </c>
      <c r="L45" s="38">
        <v>45945</v>
      </c>
      <c r="M45" s="528"/>
      <c r="N45" s="40" t="s">
        <v>29</v>
      </c>
      <c r="O45" s="43"/>
      <c r="P45" s="37" t="s">
        <v>30</v>
      </c>
      <c r="Q45" s="43"/>
      <c r="R45" s="43"/>
      <c r="S45" s="43"/>
    </row>
    <row r="46" spans="1:19" s="5" customFormat="1" ht="51">
      <c r="A46" s="37" t="s">
        <v>187</v>
      </c>
      <c r="B46" s="38">
        <v>43804</v>
      </c>
      <c r="C46" s="56" t="s">
        <v>188</v>
      </c>
      <c r="D46" s="37" t="s">
        <v>189</v>
      </c>
      <c r="E46" s="43"/>
      <c r="F46" s="37" t="s">
        <v>24</v>
      </c>
      <c r="G46" s="37" t="s">
        <v>42</v>
      </c>
      <c r="H46" s="37" t="s">
        <v>163</v>
      </c>
      <c r="I46" s="37" t="s">
        <v>27</v>
      </c>
      <c r="J46" s="82" t="s">
        <v>190</v>
      </c>
      <c r="K46" s="38">
        <v>43790</v>
      </c>
      <c r="L46" s="38">
        <v>45617</v>
      </c>
      <c r="M46" s="47"/>
      <c r="N46" s="37" t="s">
        <v>102</v>
      </c>
      <c r="O46" s="43"/>
      <c r="P46" s="37" t="s">
        <v>45</v>
      </c>
      <c r="Q46" s="289"/>
      <c r="R46" s="39">
        <f>YEAR(K46)</f>
        <v>2019</v>
      </c>
      <c r="S46" s="44">
        <f>IF($F46="CO",SUMIFS($M:$M,$A:$A,$A46)/COUNTIFS($A:$A,$A46,$F:$F,"CO"),0)</f>
        <v>0</v>
      </c>
    </row>
    <row r="47" spans="1:19" s="5" customFormat="1" ht="38.25">
      <c r="A47" s="37" t="s">
        <v>191</v>
      </c>
      <c r="B47" s="38">
        <v>43851</v>
      </c>
      <c r="C47" s="64" t="s">
        <v>192</v>
      </c>
      <c r="D47" s="37" t="s">
        <v>193</v>
      </c>
      <c r="E47" s="43"/>
      <c r="F47" s="37" t="s">
        <v>24</v>
      </c>
      <c r="G47" s="37" t="s">
        <v>42</v>
      </c>
      <c r="H47" s="37" t="s">
        <v>177</v>
      </c>
      <c r="I47" s="37" t="s">
        <v>27</v>
      </c>
      <c r="J47" s="55" t="s">
        <v>194</v>
      </c>
      <c r="K47" s="38">
        <v>43865</v>
      </c>
      <c r="L47" s="38">
        <v>45692</v>
      </c>
      <c r="M47" s="47"/>
      <c r="N47" s="40" t="s">
        <v>29</v>
      </c>
      <c r="O47" s="43"/>
      <c r="P47" s="37" t="s">
        <v>178</v>
      </c>
      <c r="Q47" s="43"/>
      <c r="R47" s="39"/>
      <c r="S47" s="44">
        <f>IF($F47="CO",SUMIFS($M:$M,$A:$A,$A47)/COUNTIFS($A:$A,$A47,$F:$F,"CO"),0)</f>
        <v>0</v>
      </c>
    </row>
    <row r="48" spans="1:19" s="5" customFormat="1" ht="51">
      <c r="A48" s="37" t="s">
        <v>195</v>
      </c>
      <c r="B48" s="38">
        <v>43644</v>
      </c>
      <c r="C48" s="56" t="s">
        <v>196</v>
      </c>
      <c r="D48" s="37" t="s">
        <v>197</v>
      </c>
      <c r="E48" s="289"/>
      <c r="F48" s="37" t="s">
        <v>24</v>
      </c>
      <c r="G48" s="37" t="s">
        <v>42</v>
      </c>
      <c r="H48" s="37" t="s">
        <v>198</v>
      </c>
      <c r="I48" s="37" t="s">
        <v>100</v>
      </c>
      <c r="J48" s="82" t="s">
        <v>190</v>
      </c>
      <c r="K48" s="38">
        <v>43663</v>
      </c>
      <c r="L48" s="38">
        <v>45490</v>
      </c>
      <c r="M48" s="42"/>
      <c r="N48" s="37" t="s">
        <v>102</v>
      </c>
      <c r="O48" s="43"/>
      <c r="P48" s="37" t="s">
        <v>178</v>
      </c>
      <c r="Q48" s="43"/>
      <c r="R48" s="289">
        <f>YEAR(K48)</f>
        <v>2019</v>
      </c>
      <c r="S48" s="44">
        <f>IF($F48="CO",SUMIFS($M:$M,$A:$A,$A48)/COUNTIFS($A:$A,$A48,$F:$F,"CO"),0)</f>
        <v>0</v>
      </c>
    </row>
    <row r="49" spans="1:49" ht="38.25">
      <c r="A49" s="289" t="s">
        <v>199</v>
      </c>
      <c r="B49" s="38">
        <v>43475</v>
      </c>
      <c r="C49" s="56" t="s">
        <v>200</v>
      </c>
      <c r="D49" s="37" t="s">
        <v>201</v>
      </c>
      <c r="E49" s="289"/>
      <c r="F49" s="37" t="s">
        <v>24</v>
      </c>
      <c r="G49" s="37" t="s">
        <v>42</v>
      </c>
      <c r="H49" s="37" t="s">
        <v>163</v>
      </c>
      <c r="I49" s="37" t="s">
        <v>100</v>
      </c>
      <c r="J49" s="41" t="s">
        <v>28</v>
      </c>
      <c r="K49" s="38">
        <v>43490</v>
      </c>
      <c r="L49" s="38">
        <v>45316</v>
      </c>
      <c r="M49" s="42"/>
      <c r="N49" s="37" t="s">
        <v>29</v>
      </c>
      <c r="O49" s="43"/>
      <c r="P49" s="37" t="s">
        <v>202</v>
      </c>
      <c r="Q49" s="43"/>
      <c r="R49" s="39">
        <f>YEAR(K49)</f>
        <v>2019</v>
      </c>
      <c r="S49" s="44">
        <f>IF($F49="CO",SUMIFS($M:$M,$A:$A,$A49)/COUNTIFS($A:$A,$A49,$F:$F,"CO"),0)</f>
        <v>0</v>
      </c>
    </row>
    <row r="50" spans="1:49" ht="38.25">
      <c r="A50" s="37" t="s">
        <v>203</v>
      </c>
      <c r="B50" s="38">
        <v>43299</v>
      </c>
      <c r="C50" s="56" t="s">
        <v>204</v>
      </c>
      <c r="D50" s="37" t="s">
        <v>205</v>
      </c>
      <c r="E50" s="39"/>
      <c r="F50" s="40" t="s">
        <v>24</v>
      </c>
      <c r="G50" s="37" t="s">
        <v>42</v>
      </c>
      <c r="H50" s="37" t="s">
        <v>177</v>
      </c>
      <c r="I50" s="37" t="s">
        <v>100</v>
      </c>
      <c r="J50" s="55" t="s">
        <v>73</v>
      </c>
      <c r="K50" s="38">
        <v>43312</v>
      </c>
      <c r="L50" s="38">
        <v>45138</v>
      </c>
      <c r="M50" s="42"/>
      <c r="N50" s="37" t="s">
        <v>29</v>
      </c>
      <c r="O50" s="43"/>
      <c r="P50" s="37" t="s">
        <v>178</v>
      </c>
      <c r="Q50" s="43"/>
      <c r="R50" s="78">
        <f>YEAR(K50)</f>
        <v>2018</v>
      </c>
      <c r="S50" s="79">
        <f>IF($F50="CO",SUMIFS($M:$M,$A:$A,$A50)/COUNTIFS($A:$A,$A50,$F:$F,"CO"),0)</f>
        <v>0</v>
      </c>
    </row>
    <row r="51" spans="1:49" ht="38.25">
      <c r="A51" s="83" t="s">
        <v>206</v>
      </c>
      <c r="B51" s="84">
        <v>44525</v>
      </c>
      <c r="C51" s="46" t="s">
        <v>207</v>
      </c>
      <c r="D51" s="83" t="s">
        <v>208</v>
      </c>
      <c r="E51" s="85"/>
      <c r="F51" s="83" t="s">
        <v>24</v>
      </c>
      <c r="G51" s="83" t="s">
        <v>42</v>
      </c>
      <c r="H51" s="86" t="s">
        <v>163</v>
      </c>
      <c r="I51" s="83" t="s">
        <v>27</v>
      </c>
      <c r="J51" s="41" t="s">
        <v>28</v>
      </c>
      <c r="K51" s="38">
        <v>44567</v>
      </c>
      <c r="L51" s="38">
        <v>46393</v>
      </c>
      <c r="M51" s="83"/>
      <c r="N51" s="37" t="s">
        <v>29</v>
      </c>
      <c r="O51" s="85"/>
      <c r="P51" s="37" t="s">
        <v>30</v>
      </c>
      <c r="Q51" s="85"/>
      <c r="R51" s="85"/>
      <c r="S51" s="85"/>
    </row>
    <row r="52" spans="1:49" ht="38.25">
      <c r="A52" s="37" t="s">
        <v>209</v>
      </c>
      <c r="B52" s="38">
        <v>43868</v>
      </c>
      <c r="C52" s="64" t="s">
        <v>210</v>
      </c>
      <c r="D52" s="289" t="s">
        <v>211</v>
      </c>
      <c r="E52" s="43"/>
      <c r="F52" s="289" t="s">
        <v>24</v>
      </c>
      <c r="G52" s="37" t="s">
        <v>42</v>
      </c>
      <c r="H52" s="54" t="s">
        <v>163</v>
      </c>
      <c r="I52" s="289" t="s">
        <v>27</v>
      </c>
      <c r="J52" s="63" t="s">
        <v>212</v>
      </c>
      <c r="K52" s="38">
        <v>43864</v>
      </c>
      <c r="L52" s="38">
        <v>45691</v>
      </c>
      <c r="M52" s="47"/>
      <c r="N52" s="37" t="s">
        <v>168</v>
      </c>
      <c r="O52" s="43"/>
      <c r="P52" s="37" t="s">
        <v>30</v>
      </c>
      <c r="Q52" s="43"/>
      <c r="R52" s="43"/>
      <c r="S52" s="43"/>
    </row>
    <row r="53" spans="1:49" ht="38.25">
      <c r="A53" s="45" t="s">
        <v>213</v>
      </c>
      <c r="B53" s="38">
        <v>44327</v>
      </c>
      <c r="C53" s="77" t="s">
        <v>214</v>
      </c>
      <c r="D53" s="37" t="s">
        <v>215</v>
      </c>
      <c r="E53" s="43"/>
      <c r="F53" s="37" t="s">
        <v>24</v>
      </c>
      <c r="G53" s="37" t="s">
        <v>216</v>
      </c>
      <c r="H53" s="40" t="s">
        <v>217</v>
      </c>
      <c r="I53" s="37" t="s">
        <v>27</v>
      </c>
      <c r="J53" s="55" t="s">
        <v>73</v>
      </c>
      <c r="K53" s="38">
        <v>44372</v>
      </c>
      <c r="L53" s="38">
        <v>46198</v>
      </c>
      <c r="M53" s="47"/>
      <c r="N53" s="37" t="s">
        <v>29</v>
      </c>
      <c r="O53" s="43"/>
      <c r="P53" s="37" t="s">
        <v>30</v>
      </c>
      <c r="Q53" s="43"/>
      <c r="R53" s="43"/>
      <c r="S53" s="43"/>
    </row>
    <row r="54" spans="1:49" ht="51">
      <c r="A54" s="37" t="s">
        <v>218</v>
      </c>
      <c r="B54" s="87">
        <v>44106</v>
      </c>
      <c r="C54" s="64" t="s">
        <v>219</v>
      </c>
      <c r="D54" s="37" t="s">
        <v>220</v>
      </c>
      <c r="E54" s="43"/>
      <c r="F54" s="37" t="s">
        <v>24</v>
      </c>
      <c r="G54" s="289" t="s">
        <v>42</v>
      </c>
      <c r="H54" s="54" t="s">
        <v>221</v>
      </c>
      <c r="I54" s="37" t="s">
        <v>100</v>
      </c>
      <c r="J54" s="82" t="s">
        <v>190</v>
      </c>
      <c r="K54" s="38">
        <v>44154</v>
      </c>
      <c r="L54" s="38">
        <v>45980</v>
      </c>
      <c r="M54" s="43"/>
      <c r="N54" s="37" t="s">
        <v>29</v>
      </c>
      <c r="O54" s="43"/>
      <c r="P54" s="37" t="s">
        <v>30</v>
      </c>
      <c r="Q54" s="43"/>
      <c r="R54" s="39">
        <f>YEAR(K54)</f>
        <v>2020</v>
      </c>
      <c r="S54" s="44">
        <f>IF($F54="CO",SUMIFS($M:$M,$A:$A,$A54)/COUNTIFS($A:$A,$A54,$F:$F,"CO"),0)</f>
        <v>0</v>
      </c>
    </row>
    <row r="55" spans="1:49" ht="38.25">
      <c r="A55" s="37" t="s">
        <v>222</v>
      </c>
      <c r="B55" s="38">
        <v>43543</v>
      </c>
      <c r="C55" s="56" t="s">
        <v>223</v>
      </c>
      <c r="D55" s="37" t="s">
        <v>224</v>
      </c>
      <c r="E55" s="289"/>
      <c r="F55" s="37" t="s">
        <v>24</v>
      </c>
      <c r="G55" s="37" t="s">
        <v>42</v>
      </c>
      <c r="H55" s="37" t="s">
        <v>177</v>
      </c>
      <c r="I55" s="37" t="s">
        <v>100</v>
      </c>
      <c r="J55" s="41" t="s">
        <v>28</v>
      </c>
      <c r="K55" s="38">
        <v>43553</v>
      </c>
      <c r="L55" s="38">
        <v>45380</v>
      </c>
      <c r="M55" s="42"/>
      <c r="N55" s="40" t="s">
        <v>29</v>
      </c>
      <c r="O55" s="43"/>
      <c r="P55" s="37" t="s">
        <v>225</v>
      </c>
      <c r="Q55" s="43"/>
      <c r="R55" s="43"/>
      <c r="S55" s="88" t="e">
        <f>SUM(#REF!,M55)</f>
        <v>#REF!</v>
      </c>
    </row>
    <row r="56" spans="1:49" ht="65.099999999999994" customHeight="1">
      <c r="A56" s="464" t="s">
        <v>226</v>
      </c>
      <c r="B56" s="38">
        <v>43790</v>
      </c>
      <c r="C56" s="56" t="s">
        <v>227</v>
      </c>
      <c r="D56" s="37" t="s">
        <v>228</v>
      </c>
      <c r="E56" s="497"/>
      <c r="F56" s="37" t="s">
        <v>24</v>
      </c>
      <c r="G56" s="40" t="s">
        <v>42</v>
      </c>
      <c r="H56" s="40" t="s">
        <v>163</v>
      </c>
      <c r="I56" s="40" t="s">
        <v>27</v>
      </c>
      <c r="J56" s="82" t="s">
        <v>190</v>
      </c>
      <c r="K56" s="38">
        <v>43804</v>
      </c>
      <c r="L56" s="38">
        <v>45631</v>
      </c>
      <c r="M56" s="47"/>
      <c r="N56" s="37" t="s">
        <v>102</v>
      </c>
      <c r="O56" s="43"/>
      <c r="P56" s="37" t="s">
        <v>30</v>
      </c>
      <c r="Q56" s="43"/>
      <c r="R56" s="289">
        <f>YEAR(K56)</f>
        <v>2019</v>
      </c>
      <c r="S56" s="44">
        <f>IF($F56="CO",SUMIFS($M:$M,$A:$A,$A56)/COUNTIFS($A:$A,$A56,$F:$F,"CO"),0)</f>
        <v>0</v>
      </c>
    </row>
    <row r="57" spans="1:49" ht="38.25">
      <c r="A57" s="37" t="s">
        <v>229</v>
      </c>
      <c r="B57" s="38">
        <v>43055</v>
      </c>
      <c r="C57" s="46" t="s">
        <v>230</v>
      </c>
      <c r="D57" s="37" t="s">
        <v>231</v>
      </c>
      <c r="E57" s="289"/>
      <c r="F57" s="37" t="s">
        <v>24</v>
      </c>
      <c r="G57" s="37" t="s">
        <v>42</v>
      </c>
      <c r="H57" s="37" t="s">
        <v>177</v>
      </c>
      <c r="I57" s="37" t="s">
        <v>100</v>
      </c>
      <c r="J57" s="55" t="s">
        <v>73</v>
      </c>
      <c r="K57" s="38">
        <v>43070</v>
      </c>
      <c r="L57" s="38">
        <v>44896</v>
      </c>
      <c r="M57" s="42"/>
      <c r="N57" s="37" t="s">
        <v>232</v>
      </c>
      <c r="O57" s="43"/>
      <c r="P57" s="37" t="s">
        <v>30</v>
      </c>
      <c r="Q57" s="43"/>
      <c r="R57" s="289">
        <f>YEAR(K57)</f>
        <v>2017</v>
      </c>
      <c r="S57" s="44">
        <f>IF($F57="CO",SUMIFS($M:$M,$A:$A,$A57)/COUNTIFS($A:$A,$A57,$F:$F,"CO"),0)</f>
        <v>0</v>
      </c>
    </row>
    <row r="58" spans="1:49" ht="38.25">
      <c r="A58" s="80" t="s">
        <v>233</v>
      </c>
      <c r="B58" s="38">
        <v>43881</v>
      </c>
      <c r="C58" s="58" t="s">
        <v>234</v>
      </c>
      <c r="D58" s="39" t="s">
        <v>235</v>
      </c>
      <c r="E58" s="43"/>
      <c r="F58" s="37" t="s">
        <v>24</v>
      </c>
      <c r="G58" s="39" t="s">
        <v>42</v>
      </c>
      <c r="H58" s="54" t="s">
        <v>163</v>
      </c>
      <c r="I58" s="37" t="s">
        <v>27</v>
      </c>
      <c r="J58" s="504" t="s">
        <v>73</v>
      </c>
      <c r="K58" s="38">
        <v>44165</v>
      </c>
      <c r="L58" s="38">
        <v>45991</v>
      </c>
      <c r="M58" s="43"/>
      <c r="N58" s="37" t="s">
        <v>29</v>
      </c>
      <c r="O58" s="43"/>
      <c r="P58" s="37" t="s">
        <v>53</v>
      </c>
      <c r="Q58" s="43"/>
      <c r="R58" s="43"/>
      <c r="S58" s="43"/>
    </row>
    <row r="59" spans="1:49" s="5" customFormat="1" ht="38.25">
      <c r="A59" s="37" t="s">
        <v>236</v>
      </c>
      <c r="B59" s="38">
        <v>43713</v>
      </c>
      <c r="C59" s="52" t="s">
        <v>237</v>
      </c>
      <c r="D59" s="80" t="s">
        <v>238</v>
      </c>
      <c r="E59" s="43"/>
      <c r="F59" s="289" t="s">
        <v>24</v>
      </c>
      <c r="G59" s="289" t="s">
        <v>71</v>
      </c>
      <c r="H59" s="289" t="s">
        <v>239</v>
      </c>
      <c r="I59" s="289" t="s">
        <v>240</v>
      </c>
      <c r="J59" s="81" t="s">
        <v>241</v>
      </c>
      <c r="K59" s="38">
        <v>43725</v>
      </c>
      <c r="L59" s="38">
        <v>45552</v>
      </c>
      <c r="M59" s="47"/>
      <c r="N59" s="289" t="s">
        <v>29</v>
      </c>
      <c r="O59" s="289"/>
      <c r="P59" s="289" t="s">
        <v>45</v>
      </c>
      <c r="Q59" s="289"/>
      <c r="R59" s="39">
        <f>YEAR(K59)</f>
        <v>2019</v>
      </c>
      <c r="S59" s="44">
        <f>IF($F59="CO",SUMIFS($M:$M,$A:$A,$A59)/COUNTIFS($A:$A,$A59,$F:$F,"CO"),0)</f>
        <v>0</v>
      </c>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row>
    <row r="60" spans="1:49" ht="50.1" customHeight="1">
      <c r="A60" s="37" t="s">
        <v>242</v>
      </c>
      <c r="B60" s="38">
        <v>43432</v>
      </c>
      <c r="C60" s="46" t="s">
        <v>243</v>
      </c>
      <c r="D60" s="37" t="s">
        <v>244</v>
      </c>
      <c r="E60" s="39"/>
      <c r="F60" s="37" t="s">
        <v>24</v>
      </c>
      <c r="G60" s="37" t="s">
        <v>71</v>
      </c>
      <c r="H60" s="40" t="s">
        <v>245</v>
      </c>
      <c r="I60" s="37" t="s">
        <v>100</v>
      </c>
      <c r="J60" s="41" t="s">
        <v>28</v>
      </c>
      <c r="K60" s="38">
        <v>43468</v>
      </c>
      <c r="L60" s="38">
        <v>45294</v>
      </c>
      <c r="M60" s="42"/>
      <c r="N60" s="37" t="s">
        <v>29</v>
      </c>
      <c r="O60" s="43"/>
      <c r="P60" s="37" t="s">
        <v>30</v>
      </c>
      <c r="Q60" s="43"/>
      <c r="R60" s="39">
        <f>YEAR(K60)</f>
        <v>2019</v>
      </c>
      <c r="S60" s="44">
        <f>IF($F60="CO",SUMIFS($M:$M,$A:$A,$A60)/COUNTIFS($A:$A,$A60,$F:$F,"CO"),0)</f>
        <v>0</v>
      </c>
    </row>
    <row r="61" spans="1:49" ht="51">
      <c r="A61" s="37" t="s">
        <v>246</v>
      </c>
      <c r="B61" s="38">
        <v>43599</v>
      </c>
      <c r="C61" s="56" t="s">
        <v>247</v>
      </c>
      <c r="D61" s="37" t="s">
        <v>248</v>
      </c>
      <c r="E61" s="289"/>
      <c r="F61" s="37" t="s">
        <v>24</v>
      </c>
      <c r="G61" s="37" t="s">
        <v>71</v>
      </c>
      <c r="H61" s="40" t="s">
        <v>249</v>
      </c>
      <c r="I61" s="37" t="s">
        <v>100</v>
      </c>
      <c r="J61" s="82" t="s">
        <v>190</v>
      </c>
      <c r="K61" s="38">
        <v>43614</v>
      </c>
      <c r="L61" s="38">
        <v>45441</v>
      </c>
      <c r="M61" s="42"/>
      <c r="N61" s="37" t="s">
        <v>102</v>
      </c>
      <c r="O61" s="43"/>
      <c r="P61" s="37" t="s">
        <v>103</v>
      </c>
      <c r="Q61" s="40"/>
      <c r="R61" s="43"/>
      <c r="S61" s="43"/>
    </row>
    <row r="62" spans="1:49" ht="38.25">
      <c r="A62" s="37" t="s">
        <v>250</v>
      </c>
      <c r="B62" s="38">
        <v>44054</v>
      </c>
      <c r="C62" s="64" t="s">
        <v>251</v>
      </c>
      <c r="D62" s="37" t="s">
        <v>252</v>
      </c>
      <c r="E62" s="43"/>
      <c r="F62" s="37" t="s">
        <v>24</v>
      </c>
      <c r="G62" s="37" t="s">
        <v>49</v>
      </c>
      <c r="H62" s="37" t="s">
        <v>253</v>
      </c>
      <c r="I62" s="37" t="s">
        <v>27</v>
      </c>
      <c r="J62" s="55" t="s">
        <v>73</v>
      </c>
      <c r="K62" s="38">
        <v>44103</v>
      </c>
      <c r="L62" s="38">
        <v>45929</v>
      </c>
      <c r="M62" s="47"/>
      <c r="N62" s="40" t="s">
        <v>29</v>
      </c>
      <c r="O62" s="43"/>
      <c r="P62" s="37" t="s">
        <v>53</v>
      </c>
      <c r="Q62" s="91"/>
      <c r="R62" s="540">
        <f>YEAR(K62)</f>
        <v>2020</v>
      </c>
      <c r="S62" s="546">
        <f>IF($F62="CO",SUMIFS($M:$M,$A:$A,$A62)/COUNTIFS($A:$A,$A62,$F:$F,"CO"),0)</f>
        <v>0</v>
      </c>
    </row>
    <row r="63" spans="1:49" ht="76.5">
      <c r="A63" s="37" t="s">
        <v>254</v>
      </c>
      <c r="B63" s="38">
        <v>43969</v>
      </c>
      <c r="C63" s="55" t="s">
        <v>255</v>
      </c>
      <c r="D63" s="37" t="s">
        <v>256</v>
      </c>
      <c r="E63" s="43"/>
      <c r="F63" s="37" t="s">
        <v>24</v>
      </c>
      <c r="G63" s="289" t="s">
        <v>49</v>
      </c>
      <c r="H63" s="54" t="s">
        <v>257</v>
      </c>
      <c r="I63" s="40" t="s">
        <v>64</v>
      </c>
      <c r="J63" s="81" t="s">
        <v>258</v>
      </c>
      <c r="K63" s="38">
        <v>44145</v>
      </c>
      <c r="L63" s="38">
        <v>44875</v>
      </c>
      <c r="M63" s="47"/>
      <c r="N63" s="37" t="s">
        <v>257</v>
      </c>
      <c r="O63" s="43"/>
      <c r="P63" s="37" t="s">
        <v>259</v>
      </c>
      <c r="Q63" s="43"/>
      <c r="R63" s="39">
        <f>YEAR(K63)</f>
        <v>2020</v>
      </c>
      <c r="S63" s="44">
        <f>IF($F63="CO",SUMIFS($M:$M,$A:$A,$A63)/COUNTIFS($A:$A,$A63,$F:$F,"CO"),0)</f>
        <v>0</v>
      </c>
    </row>
    <row r="64" spans="1:49" ht="65.099999999999994" customHeight="1">
      <c r="A64" s="289" t="s">
        <v>260</v>
      </c>
      <c r="B64" s="38">
        <v>43396</v>
      </c>
      <c r="C64" s="58" t="s">
        <v>261</v>
      </c>
      <c r="D64" s="289" t="s">
        <v>262</v>
      </c>
      <c r="E64" s="39"/>
      <c r="F64" s="54" t="s">
        <v>24</v>
      </c>
      <c r="G64" s="54" t="s">
        <v>71</v>
      </c>
      <c r="H64" s="54" t="s">
        <v>263</v>
      </c>
      <c r="I64" s="37" t="s">
        <v>27</v>
      </c>
      <c r="J64" s="55" t="s">
        <v>73</v>
      </c>
      <c r="K64" s="38">
        <v>43405</v>
      </c>
      <c r="L64" s="38">
        <v>45231</v>
      </c>
      <c r="M64" s="42"/>
      <c r="N64" s="37" t="s">
        <v>29</v>
      </c>
      <c r="O64" s="43"/>
      <c r="P64" s="37" t="s">
        <v>30</v>
      </c>
      <c r="Q64" s="43"/>
      <c r="R64" s="39">
        <f>YEAR(K64)</f>
        <v>2018</v>
      </c>
      <c r="S64" s="44">
        <f>IF($F64="CO",SUMIFS($M:$M,$A:$A,$A64)/COUNTIFS($A:$A,$A64,$F:$F,"CO"),0)</f>
        <v>0</v>
      </c>
    </row>
    <row r="65" spans="1:19" ht="38.25">
      <c r="A65" s="37" t="s">
        <v>264</v>
      </c>
      <c r="B65" s="38">
        <v>43868</v>
      </c>
      <c r="C65" s="56" t="s">
        <v>265</v>
      </c>
      <c r="D65" s="37" t="s">
        <v>266</v>
      </c>
      <c r="E65" s="89"/>
      <c r="F65" s="37" t="s">
        <v>24</v>
      </c>
      <c r="G65" s="37" t="s">
        <v>49</v>
      </c>
      <c r="H65" s="40" t="s">
        <v>253</v>
      </c>
      <c r="I65" s="37" t="s">
        <v>27</v>
      </c>
      <c r="J65" s="55" t="s">
        <v>73</v>
      </c>
      <c r="K65" s="38">
        <v>43894</v>
      </c>
      <c r="L65" s="38">
        <v>45720</v>
      </c>
      <c r="M65" s="47"/>
      <c r="N65" s="40" t="s">
        <v>29</v>
      </c>
      <c r="O65" s="89"/>
      <c r="P65" s="37" t="s">
        <v>53</v>
      </c>
      <c r="Q65" s="89"/>
      <c r="R65" s="39">
        <f>YEAR(K65)</f>
        <v>2020</v>
      </c>
      <c r="S65" s="44">
        <f>IF($F65="CO",SUMIFS($M:$M,$A:$A,$A65)/COUNTIFS($A:$A,$A65,$F:$F,"CO"),0)</f>
        <v>0</v>
      </c>
    </row>
    <row r="66" spans="1:19" ht="51">
      <c r="A66" s="289" t="s">
        <v>267</v>
      </c>
      <c r="B66" s="38">
        <v>43587</v>
      </c>
      <c r="C66" s="56" t="s">
        <v>268</v>
      </c>
      <c r="D66" s="37" t="s">
        <v>269</v>
      </c>
      <c r="E66" s="43"/>
      <c r="F66" s="37" t="s">
        <v>24</v>
      </c>
      <c r="G66" s="37" t="s">
        <v>71</v>
      </c>
      <c r="H66" s="40" t="s">
        <v>270</v>
      </c>
      <c r="I66" s="184" t="s">
        <v>100</v>
      </c>
      <c r="J66" s="41" t="s">
        <v>271</v>
      </c>
      <c r="K66" s="59">
        <v>43592</v>
      </c>
      <c r="L66" s="59">
        <v>45419</v>
      </c>
      <c r="M66" s="60"/>
      <c r="N66" s="37" t="s">
        <v>272</v>
      </c>
      <c r="O66" s="43"/>
      <c r="P66" s="37" t="s">
        <v>103</v>
      </c>
      <c r="Q66" s="40"/>
      <c r="R66" s="78"/>
      <c r="S66" s="79"/>
    </row>
    <row r="67" spans="1:19" ht="51">
      <c r="A67" s="348" t="s">
        <v>3569</v>
      </c>
      <c r="B67" s="395">
        <v>44607</v>
      </c>
      <c r="C67" s="352" t="s">
        <v>3570</v>
      </c>
      <c r="D67" s="348" t="s">
        <v>3571</v>
      </c>
      <c r="E67" s="355"/>
      <c r="F67" s="355" t="s">
        <v>24</v>
      </c>
      <c r="G67" s="355" t="s">
        <v>49</v>
      </c>
      <c r="H67" s="355" t="s">
        <v>3479</v>
      </c>
      <c r="I67" s="355" t="s">
        <v>750</v>
      </c>
      <c r="J67" s="352" t="s">
        <v>3572</v>
      </c>
      <c r="K67" s="396">
        <v>44686</v>
      </c>
      <c r="L67" s="396">
        <v>46512</v>
      </c>
      <c r="M67" s="355"/>
      <c r="N67" s="355" t="s">
        <v>168</v>
      </c>
      <c r="O67" s="355"/>
      <c r="P67" s="355" t="s">
        <v>53</v>
      </c>
      <c r="Q67" s="355"/>
      <c r="R67" s="355"/>
      <c r="S67" s="359"/>
    </row>
    <row r="68" spans="1:19" ht="65.099999999999994" customHeight="1">
      <c r="A68" s="45" t="s">
        <v>273</v>
      </c>
      <c r="B68" s="38">
        <v>44483</v>
      </c>
      <c r="C68" s="46" t="s">
        <v>274</v>
      </c>
      <c r="D68" s="37" t="s">
        <v>275</v>
      </c>
      <c r="E68" s="43"/>
      <c r="F68" s="37" t="s">
        <v>24</v>
      </c>
      <c r="G68" s="289" t="s">
        <v>42</v>
      </c>
      <c r="H68" s="37" t="s">
        <v>163</v>
      </c>
      <c r="I68" s="40" t="s">
        <v>51</v>
      </c>
      <c r="J68" s="53" t="s">
        <v>276</v>
      </c>
      <c r="K68" s="38">
        <v>44610</v>
      </c>
      <c r="L68" s="38">
        <v>46436</v>
      </c>
      <c r="M68" s="47"/>
      <c r="N68" s="37" t="s">
        <v>29</v>
      </c>
      <c r="O68" s="43"/>
      <c r="P68" s="37" t="s">
        <v>30</v>
      </c>
      <c r="Q68" s="43"/>
      <c r="R68" s="43"/>
      <c r="S68" s="43"/>
    </row>
    <row r="69" spans="1:19" ht="65.099999999999994" customHeight="1">
      <c r="A69" s="37" t="s">
        <v>277</v>
      </c>
      <c r="B69" s="38">
        <v>44126</v>
      </c>
      <c r="C69" s="64" t="s">
        <v>278</v>
      </c>
      <c r="D69" s="289" t="s">
        <v>279</v>
      </c>
      <c r="E69" s="43"/>
      <c r="F69" s="37" t="s">
        <v>24</v>
      </c>
      <c r="G69" s="289" t="s">
        <v>42</v>
      </c>
      <c r="H69" s="54" t="s">
        <v>221</v>
      </c>
      <c r="I69" s="37" t="s">
        <v>27</v>
      </c>
      <c r="J69" s="55" t="s">
        <v>73</v>
      </c>
      <c r="K69" s="38">
        <v>44203</v>
      </c>
      <c r="L69" s="38">
        <v>46029</v>
      </c>
      <c r="M69" s="47"/>
      <c r="N69" s="37" t="s">
        <v>29</v>
      </c>
      <c r="O69" s="43"/>
      <c r="P69" s="37" t="s">
        <v>30</v>
      </c>
      <c r="Q69" s="43"/>
      <c r="R69" s="289"/>
      <c r="S69" s="44">
        <f>IF($F69="CO",SUMIFS($M:$M,$A:$A,$A69)/COUNTIFS($A:$A,$A69,$F:$F,"CO"),0)</f>
        <v>0</v>
      </c>
    </row>
    <row r="70" spans="1:19" ht="65.099999999999994" customHeight="1">
      <c r="A70" s="340" t="s">
        <v>3632</v>
      </c>
      <c r="B70" s="413">
        <v>44645</v>
      </c>
      <c r="C70" s="414" t="s">
        <v>3633</v>
      </c>
      <c r="D70" s="347" t="s">
        <v>3634</v>
      </c>
      <c r="E70" s="415"/>
      <c r="F70" s="347" t="s">
        <v>24</v>
      </c>
      <c r="G70" s="347" t="s">
        <v>3635</v>
      </c>
      <c r="H70" s="416" t="s">
        <v>3636</v>
      </c>
      <c r="I70" s="347" t="s">
        <v>27</v>
      </c>
      <c r="J70" s="416" t="s">
        <v>3394</v>
      </c>
      <c r="K70" s="413">
        <v>44804</v>
      </c>
      <c r="L70" s="413">
        <v>46630</v>
      </c>
      <c r="M70" s="347"/>
      <c r="N70" s="347" t="s">
        <v>29</v>
      </c>
      <c r="O70" s="347"/>
      <c r="P70" s="347" t="s">
        <v>53</v>
      </c>
      <c r="Q70" s="347"/>
      <c r="R70" s="355"/>
      <c r="S70" s="347"/>
    </row>
    <row r="71" spans="1:19" ht="65.099999999999994" customHeight="1">
      <c r="A71" s="37" t="s">
        <v>280</v>
      </c>
      <c r="B71" s="38">
        <v>43621</v>
      </c>
      <c r="C71" s="56" t="s">
        <v>281</v>
      </c>
      <c r="D71" s="37" t="s">
        <v>282</v>
      </c>
      <c r="E71" s="39"/>
      <c r="F71" s="37" t="s">
        <v>24</v>
      </c>
      <c r="G71" s="37" t="s">
        <v>85</v>
      </c>
      <c r="H71" s="37" t="s">
        <v>283</v>
      </c>
      <c r="I71" s="37" t="s">
        <v>100</v>
      </c>
      <c r="J71" s="90" t="s">
        <v>284</v>
      </c>
      <c r="K71" s="38">
        <v>43634</v>
      </c>
      <c r="L71" s="38">
        <v>45461</v>
      </c>
      <c r="M71" s="42"/>
      <c r="N71" s="37" t="s">
        <v>29</v>
      </c>
      <c r="O71" s="43"/>
      <c r="P71" s="37" t="s">
        <v>285</v>
      </c>
      <c r="Q71" s="40"/>
      <c r="R71" s="39">
        <v>2019</v>
      </c>
      <c r="S71" s="43"/>
    </row>
    <row r="72" spans="1:19" s="5" customFormat="1" ht="38.25">
      <c r="A72" s="37" t="s">
        <v>286</v>
      </c>
      <c r="B72" s="38">
        <v>43537</v>
      </c>
      <c r="C72" s="46" t="s">
        <v>287</v>
      </c>
      <c r="D72" s="37" t="s">
        <v>288</v>
      </c>
      <c r="E72" s="39"/>
      <c r="F72" s="37" t="s">
        <v>24</v>
      </c>
      <c r="G72" s="37" t="s">
        <v>49</v>
      </c>
      <c r="H72" s="37" t="s">
        <v>289</v>
      </c>
      <c r="I72" s="37" t="s">
        <v>100</v>
      </c>
      <c r="J72" s="41" t="s">
        <v>28</v>
      </c>
      <c r="K72" s="38">
        <v>43551</v>
      </c>
      <c r="L72" s="38">
        <v>45378</v>
      </c>
      <c r="M72" s="42"/>
      <c r="N72" s="40" t="s">
        <v>29</v>
      </c>
      <c r="O72" s="43"/>
      <c r="P72" s="37" t="s">
        <v>225</v>
      </c>
      <c r="Q72" s="43"/>
      <c r="R72" s="39">
        <f>YEAR(K72)</f>
        <v>2019</v>
      </c>
      <c r="S72" s="44">
        <f>IF($F72="CO",SUMIFS($M:$M,$A:$A,$A72)/COUNTIFS($A:$A,$A72,$F:$F,"CO"),0)</f>
        <v>0</v>
      </c>
    </row>
    <row r="73" spans="1:19" s="5" customFormat="1" ht="38.25">
      <c r="A73" s="45" t="s">
        <v>290</v>
      </c>
      <c r="B73" s="38">
        <v>44529</v>
      </c>
      <c r="C73" s="46" t="s">
        <v>291</v>
      </c>
      <c r="D73" s="37" t="s">
        <v>292</v>
      </c>
      <c r="E73" s="43"/>
      <c r="F73" s="37" t="s">
        <v>24</v>
      </c>
      <c r="G73" s="39" t="s">
        <v>293</v>
      </c>
      <c r="H73" s="40" t="s">
        <v>294</v>
      </c>
      <c r="I73" s="40" t="s">
        <v>27</v>
      </c>
      <c r="J73" s="63" t="s">
        <v>159</v>
      </c>
      <c r="K73" s="38">
        <v>44579</v>
      </c>
      <c r="L73" s="38">
        <v>46405</v>
      </c>
      <c r="M73" s="47"/>
      <c r="N73" s="37" t="s">
        <v>29</v>
      </c>
      <c r="O73" s="43"/>
      <c r="P73" s="37" t="s">
        <v>30</v>
      </c>
      <c r="Q73" s="43"/>
      <c r="R73" s="43"/>
      <c r="S73" s="43"/>
    </row>
    <row r="74" spans="1:19" ht="38.25">
      <c r="A74" s="45" t="s">
        <v>295</v>
      </c>
      <c r="B74" s="38">
        <v>44095</v>
      </c>
      <c r="C74" s="58" t="s">
        <v>296</v>
      </c>
      <c r="D74" s="289" t="s">
        <v>297</v>
      </c>
      <c r="E74" s="43"/>
      <c r="F74" s="37" t="s">
        <v>24</v>
      </c>
      <c r="G74" s="54" t="s">
        <v>293</v>
      </c>
      <c r="H74" s="54" t="s">
        <v>294</v>
      </c>
      <c r="I74" s="37" t="s">
        <v>27</v>
      </c>
      <c r="J74" s="55" t="s">
        <v>73</v>
      </c>
      <c r="K74" s="38">
        <v>44335</v>
      </c>
      <c r="L74" s="38">
        <v>46161</v>
      </c>
      <c r="M74" s="43"/>
      <c r="N74" s="37" t="s">
        <v>29</v>
      </c>
      <c r="O74" s="43"/>
      <c r="P74" s="37" t="s">
        <v>45</v>
      </c>
      <c r="Q74" s="43"/>
      <c r="R74" s="43"/>
      <c r="S74" s="43"/>
    </row>
    <row r="75" spans="1:19" ht="65.099999999999994" customHeight="1">
      <c r="A75" s="37" t="s">
        <v>298</v>
      </c>
      <c r="B75" s="38">
        <v>43262</v>
      </c>
      <c r="C75" s="46" t="s">
        <v>299</v>
      </c>
      <c r="D75" s="37" t="s">
        <v>300</v>
      </c>
      <c r="E75" s="39"/>
      <c r="F75" s="37" t="s">
        <v>24</v>
      </c>
      <c r="G75" s="40" t="s">
        <v>293</v>
      </c>
      <c r="H75" s="40" t="s">
        <v>301</v>
      </c>
      <c r="I75" s="37" t="s">
        <v>100</v>
      </c>
      <c r="J75" s="55" t="s">
        <v>73</v>
      </c>
      <c r="K75" s="57">
        <v>43270</v>
      </c>
      <c r="L75" s="57">
        <v>45096</v>
      </c>
      <c r="M75" s="42"/>
      <c r="N75" s="37" t="s">
        <v>29</v>
      </c>
      <c r="O75" s="43"/>
      <c r="P75" s="37" t="s">
        <v>30</v>
      </c>
      <c r="Q75" s="43"/>
      <c r="R75" s="289">
        <f>YEAR(K75)</f>
        <v>2018</v>
      </c>
      <c r="S75" s="44"/>
    </row>
    <row r="76" spans="1:19" ht="38.25">
      <c r="A76" s="37" t="s">
        <v>302</v>
      </c>
      <c r="B76" s="38">
        <v>43445</v>
      </c>
      <c r="C76" s="56" t="s">
        <v>303</v>
      </c>
      <c r="D76" s="37" t="s">
        <v>304</v>
      </c>
      <c r="E76" s="289"/>
      <c r="F76" s="37" t="s">
        <v>24</v>
      </c>
      <c r="G76" s="40" t="s">
        <v>305</v>
      </c>
      <c r="H76" s="40" t="s">
        <v>306</v>
      </c>
      <c r="I76" s="37" t="s">
        <v>100</v>
      </c>
      <c r="J76" s="55" t="s">
        <v>73</v>
      </c>
      <c r="K76" s="38">
        <v>43454</v>
      </c>
      <c r="L76" s="38">
        <v>45280</v>
      </c>
      <c r="M76" s="42"/>
      <c r="N76" s="37" t="s">
        <v>29</v>
      </c>
      <c r="O76" s="43"/>
      <c r="P76" s="37" t="s">
        <v>30</v>
      </c>
      <c r="Q76" s="43"/>
      <c r="R76" s="289">
        <f>YEAR(K76)</f>
        <v>2018</v>
      </c>
      <c r="S76" s="92">
        <f>IF($F76="CO",SUMIFS($M:$M,$A:$A,$A76)/COUNTIFS($A:$A,$A76,$F:$F,"CO"),0)</f>
        <v>0</v>
      </c>
    </row>
    <row r="77" spans="1:19" ht="51">
      <c r="A77" s="340" t="s">
        <v>3620</v>
      </c>
      <c r="B77" s="397">
        <v>44725</v>
      </c>
      <c r="C77" s="352" t="s">
        <v>3621</v>
      </c>
      <c r="D77" s="355" t="s">
        <v>3622</v>
      </c>
      <c r="E77" s="417"/>
      <c r="F77" s="355" t="s">
        <v>24</v>
      </c>
      <c r="G77" s="355" t="s">
        <v>71</v>
      </c>
      <c r="H77" s="355" t="s">
        <v>3623</v>
      </c>
      <c r="I77" s="347" t="s">
        <v>27</v>
      </c>
      <c r="J77" s="418" t="s">
        <v>3394</v>
      </c>
      <c r="K77" s="397">
        <v>44804</v>
      </c>
      <c r="L77" s="397">
        <v>46630</v>
      </c>
      <c r="M77" s="417"/>
      <c r="N77" s="355" t="s">
        <v>29</v>
      </c>
      <c r="O77" s="417"/>
      <c r="P77" s="355" t="s">
        <v>310</v>
      </c>
      <c r="Q77" s="417"/>
      <c r="R77" s="355"/>
      <c r="S77" s="297"/>
    </row>
    <row r="78" spans="1:19" ht="30" customHeight="1">
      <c r="A78" s="348" t="s">
        <v>4094</v>
      </c>
      <c r="B78" s="362">
        <v>44581</v>
      </c>
      <c r="C78" s="371" t="s">
        <v>4095</v>
      </c>
      <c r="D78" s="363" t="s">
        <v>4096</v>
      </c>
      <c r="E78" s="372"/>
      <c r="F78" s="363" t="s">
        <v>24</v>
      </c>
      <c r="G78" s="363" t="s">
        <v>293</v>
      </c>
      <c r="H78" s="366" t="s">
        <v>3425</v>
      </c>
      <c r="I78" s="363" t="s">
        <v>27</v>
      </c>
      <c r="J78" s="370" t="s">
        <v>3995</v>
      </c>
      <c r="K78" s="362">
        <v>44706</v>
      </c>
      <c r="L78" s="362">
        <v>46532</v>
      </c>
      <c r="M78" s="372"/>
      <c r="N78" s="363" t="s">
        <v>29</v>
      </c>
      <c r="O78" s="372"/>
      <c r="P78" s="372"/>
      <c r="Q78" s="363" t="s">
        <v>30</v>
      </c>
      <c r="R78" s="372"/>
      <c r="S78" s="43"/>
    </row>
    <row r="79" spans="1:19" ht="38.25">
      <c r="A79" s="37" t="s">
        <v>307</v>
      </c>
      <c r="B79" s="38">
        <v>43797</v>
      </c>
      <c r="C79" s="56" t="s">
        <v>308</v>
      </c>
      <c r="D79" s="37" t="s">
        <v>309</v>
      </c>
      <c r="E79" s="43"/>
      <c r="F79" s="40" t="s">
        <v>24</v>
      </c>
      <c r="G79" s="40" t="s">
        <v>293</v>
      </c>
      <c r="H79" s="40" t="s">
        <v>294</v>
      </c>
      <c r="I79" s="59" t="s">
        <v>27</v>
      </c>
      <c r="J79" s="63" t="s">
        <v>73</v>
      </c>
      <c r="K79" s="38">
        <v>43805</v>
      </c>
      <c r="L79" s="38">
        <v>45632</v>
      </c>
      <c r="M79" s="47"/>
      <c r="N79" s="37" t="s">
        <v>135</v>
      </c>
      <c r="O79" s="43"/>
      <c r="P79" s="40" t="s">
        <v>310</v>
      </c>
      <c r="Q79" s="43"/>
      <c r="R79" s="39">
        <f>YEAR(K79)</f>
        <v>2019</v>
      </c>
      <c r="S79" s="44">
        <f>IF($F79="CO",SUMIFS($M:$M,$A:$A,$A79)/COUNTIFS($A:$A,$A79,$F:$F,"CO"),0)</f>
        <v>0</v>
      </c>
    </row>
    <row r="80" spans="1:19" ht="65.099999999999994" customHeight="1">
      <c r="A80" s="294" t="s">
        <v>3960</v>
      </c>
      <c r="B80" s="302">
        <v>44427</v>
      </c>
      <c r="C80" s="333" t="s">
        <v>3961</v>
      </c>
      <c r="D80" s="304" t="s">
        <v>3962</v>
      </c>
      <c r="E80" s="297"/>
      <c r="F80" s="298" t="s">
        <v>24</v>
      </c>
      <c r="G80" s="334" t="s">
        <v>293</v>
      </c>
      <c r="H80" s="308" t="s">
        <v>294</v>
      </c>
      <c r="I80" s="300" t="s">
        <v>27</v>
      </c>
      <c r="J80" s="314" t="s">
        <v>73</v>
      </c>
      <c r="K80" s="302">
        <v>44488</v>
      </c>
      <c r="L80" s="302">
        <v>46314</v>
      </c>
      <c r="M80" s="297"/>
      <c r="N80" s="317" t="s">
        <v>29</v>
      </c>
      <c r="O80" s="297"/>
      <c r="P80" s="298" t="s">
        <v>30</v>
      </c>
      <c r="Q80" s="297"/>
      <c r="R80" s="455"/>
      <c r="S80" s="43"/>
    </row>
    <row r="81" spans="1:19" ht="65.099999999999994" customHeight="1">
      <c r="A81" s="340" t="s">
        <v>3758</v>
      </c>
      <c r="B81" s="413">
        <v>44412</v>
      </c>
      <c r="C81" s="443" t="s">
        <v>3759</v>
      </c>
      <c r="D81" s="347" t="s">
        <v>3760</v>
      </c>
      <c r="E81" s="415"/>
      <c r="F81" s="457" t="s">
        <v>24</v>
      </c>
      <c r="G81" s="457" t="s">
        <v>293</v>
      </c>
      <c r="H81" s="340" t="s">
        <v>294</v>
      </c>
      <c r="I81" s="459" t="s">
        <v>27</v>
      </c>
      <c r="J81" s="460" t="s">
        <v>73</v>
      </c>
      <c r="K81" s="413">
        <v>44471</v>
      </c>
      <c r="L81" s="413">
        <v>46297</v>
      </c>
      <c r="M81" s="461"/>
      <c r="N81" s="347" t="s">
        <v>29</v>
      </c>
      <c r="O81" s="415"/>
      <c r="P81" s="457" t="s">
        <v>30</v>
      </c>
      <c r="Q81" s="415"/>
      <c r="R81" s="297"/>
      <c r="S81" s="297"/>
    </row>
    <row r="82" spans="1:19" ht="75" customHeight="1">
      <c r="A82" s="40" t="s">
        <v>311</v>
      </c>
      <c r="B82" s="84">
        <v>44460</v>
      </c>
      <c r="C82" s="46" t="s">
        <v>312</v>
      </c>
      <c r="D82" s="83" t="s">
        <v>313</v>
      </c>
      <c r="E82" s="85"/>
      <c r="F82" s="37" t="s">
        <v>24</v>
      </c>
      <c r="G82" s="83" t="s">
        <v>293</v>
      </c>
      <c r="H82" s="86" t="s">
        <v>294</v>
      </c>
      <c r="I82" s="280" t="s">
        <v>27</v>
      </c>
      <c r="J82" s="93" t="s">
        <v>73</v>
      </c>
      <c r="K82" s="84">
        <v>44536</v>
      </c>
      <c r="L82" s="84">
        <v>46362</v>
      </c>
      <c r="M82" s="85"/>
      <c r="N82" s="37" t="s">
        <v>29</v>
      </c>
      <c r="O82" s="85"/>
      <c r="P82" s="37" t="s">
        <v>30</v>
      </c>
      <c r="Q82" s="85"/>
      <c r="R82" s="85"/>
      <c r="S82" s="85"/>
    </row>
    <row r="83" spans="1:19" ht="38.25">
      <c r="A83" s="37" t="s">
        <v>314</v>
      </c>
      <c r="B83" s="97">
        <v>43262</v>
      </c>
      <c r="C83" s="46" t="s">
        <v>315</v>
      </c>
      <c r="D83" s="37" t="s">
        <v>316</v>
      </c>
      <c r="E83" s="39"/>
      <c r="F83" s="37" t="s">
        <v>24</v>
      </c>
      <c r="G83" s="40" t="s">
        <v>293</v>
      </c>
      <c r="H83" s="40" t="s">
        <v>301</v>
      </c>
      <c r="I83" s="37" t="s">
        <v>100</v>
      </c>
      <c r="J83" s="55" t="s">
        <v>73</v>
      </c>
      <c r="K83" s="57">
        <v>43266</v>
      </c>
      <c r="L83" s="57">
        <v>45092</v>
      </c>
      <c r="M83" s="42"/>
      <c r="N83" s="37" t="s">
        <v>29</v>
      </c>
      <c r="O83" s="43"/>
      <c r="P83" s="37" t="s">
        <v>30</v>
      </c>
      <c r="Q83" s="43"/>
      <c r="R83" s="39">
        <f>YEAR(K83)</f>
        <v>2018</v>
      </c>
      <c r="S83" s="44">
        <f>IF($F83="CO",SUMIFS($M:$M,$A:$A,$A83)/COUNTIFS($A:$A,$A83,$F:$F,"CO"),0)</f>
        <v>0</v>
      </c>
    </row>
    <row r="84" spans="1:19" ht="51">
      <c r="A84" s="37" t="s">
        <v>317</v>
      </c>
      <c r="B84" s="38">
        <v>43623</v>
      </c>
      <c r="C84" s="56" t="s">
        <v>318</v>
      </c>
      <c r="D84" s="37" t="s">
        <v>319</v>
      </c>
      <c r="E84" s="289"/>
      <c r="F84" s="37" t="s">
        <v>24</v>
      </c>
      <c r="G84" s="40" t="s">
        <v>293</v>
      </c>
      <c r="H84" s="40" t="s">
        <v>306</v>
      </c>
      <c r="I84" s="37" t="s">
        <v>100</v>
      </c>
      <c r="J84" s="82" t="s">
        <v>190</v>
      </c>
      <c r="K84" s="38">
        <v>43629</v>
      </c>
      <c r="L84" s="38">
        <v>45456</v>
      </c>
      <c r="M84" s="42"/>
      <c r="N84" s="37" t="s">
        <v>102</v>
      </c>
      <c r="O84" s="43"/>
      <c r="P84" s="37" t="s">
        <v>103</v>
      </c>
      <c r="Q84" s="43"/>
      <c r="R84" s="39"/>
      <c r="S84" s="44"/>
    </row>
    <row r="85" spans="1:19" ht="38.25">
      <c r="A85" s="37" t="s">
        <v>320</v>
      </c>
      <c r="B85" s="38">
        <v>43521</v>
      </c>
      <c r="C85" s="56" t="s">
        <v>321</v>
      </c>
      <c r="D85" s="37" t="s">
        <v>322</v>
      </c>
      <c r="E85" s="289"/>
      <c r="F85" s="37" t="s">
        <v>24</v>
      </c>
      <c r="G85" s="37" t="s">
        <v>49</v>
      </c>
      <c r="H85" s="40" t="s">
        <v>323</v>
      </c>
      <c r="I85" s="37" t="s">
        <v>100</v>
      </c>
      <c r="J85" s="52" t="s">
        <v>73</v>
      </c>
      <c r="K85" s="38">
        <v>43553</v>
      </c>
      <c r="L85" s="38">
        <v>45380</v>
      </c>
      <c r="M85" s="47"/>
      <c r="N85" s="37" t="s">
        <v>29</v>
      </c>
      <c r="O85" s="43"/>
      <c r="P85" s="37" t="s">
        <v>225</v>
      </c>
      <c r="Q85" s="43"/>
      <c r="R85" s="43"/>
      <c r="S85" s="43"/>
    </row>
    <row r="86" spans="1:19" ht="65.099999999999994" customHeight="1">
      <c r="A86" s="37" t="s">
        <v>324</v>
      </c>
      <c r="B86" s="38">
        <v>44127</v>
      </c>
      <c r="C86" s="58" t="s">
        <v>325</v>
      </c>
      <c r="D86" s="37" t="s">
        <v>326</v>
      </c>
      <c r="E86" s="43"/>
      <c r="F86" s="37" t="s">
        <v>24</v>
      </c>
      <c r="G86" s="39" t="s">
        <v>71</v>
      </c>
      <c r="H86" s="54" t="s">
        <v>239</v>
      </c>
      <c r="I86" s="37" t="s">
        <v>27</v>
      </c>
      <c r="J86" s="55" t="s">
        <v>73</v>
      </c>
      <c r="K86" s="38">
        <v>44158</v>
      </c>
      <c r="L86" s="38">
        <v>45984</v>
      </c>
      <c r="M86" s="43"/>
      <c r="N86" s="37" t="s">
        <v>29</v>
      </c>
      <c r="O86" s="43"/>
      <c r="P86" s="37" t="s">
        <v>310</v>
      </c>
      <c r="Q86" s="43"/>
      <c r="R86" s="39">
        <f>YEAR(K86)</f>
        <v>2020</v>
      </c>
      <c r="S86" s="44">
        <f>IF($F86="CO",SUMIFS($M:$M,$A:$A,$A86)/COUNTIFS($A:$A,$A86,$F:$F,"CO"),0)</f>
        <v>0</v>
      </c>
    </row>
    <row r="87" spans="1:19" ht="38.25">
      <c r="A87" s="37" t="s">
        <v>327</v>
      </c>
      <c r="B87" s="38">
        <v>43200</v>
      </c>
      <c r="C87" s="56" t="s">
        <v>328</v>
      </c>
      <c r="D87" s="37" t="s">
        <v>329</v>
      </c>
      <c r="E87" s="39"/>
      <c r="F87" s="289" t="s">
        <v>24</v>
      </c>
      <c r="G87" s="40" t="s">
        <v>71</v>
      </c>
      <c r="H87" s="40" t="s">
        <v>330</v>
      </c>
      <c r="I87" s="37" t="s">
        <v>100</v>
      </c>
      <c r="J87" s="55" t="s">
        <v>73</v>
      </c>
      <c r="K87" s="38">
        <v>43216</v>
      </c>
      <c r="L87" s="38">
        <v>45042</v>
      </c>
      <c r="M87" s="42"/>
      <c r="N87" s="37" t="s">
        <v>29</v>
      </c>
      <c r="O87" s="43"/>
      <c r="P87" s="37" t="s">
        <v>178</v>
      </c>
      <c r="Q87" s="43"/>
      <c r="R87" s="39">
        <f>YEAR(K87)</f>
        <v>2018</v>
      </c>
      <c r="S87" s="44">
        <f>IF($F87="CO",SUMIFS($M:$M,$A:$A,$A87)/COUNTIFS($A:$A,$A87,$F:$F,"CO"),0)</f>
        <v>0</v>
      </c>
    </row>
    <row r="88" spans="1:19" ht="65.099999999999994" customHeight="1">
      <c r="A88" s="37" t="s">
        <v>331</v>
      </c>
      <c r="B88" s="94">
        <v>43651</v>
      </c>
      <c r="C88" s="48" t="s">
        <v>332</v>
      </c>
      <c r="D88" s="37" t="s">
        <v>333</v>
      </c>
      <c r="E88" s="289"/>
      <c r="F88" s="37" t="s">
        <v>24</v>
      </c>
      <c r="G88" s="37" t="s">
        <v>42</v>
      </c>
      <c r="H88" s="37" t="s">
        <v>177</v>
      </c>
      <c r="I88" s="37" t="s">
        <v>100</v>
      </c>
      <c r="J88" s="95" t="s">
        <v>334</v>
      </c>
      <c r="K88" s="38">
        <v>43663</v>
      </c>
      <c r="L88" s="38">
        <v>45490</v>
      </c>
      <c r="M88" s="42"/>
      <c r="N88" s="37" t="s">
        <v>102</v>
      </c>
      <c r="O88" s="43"/>
      <c r="P88" s="37" t="s">
        <v>178</v>
      </c>
      <c r="Q88" s="43"/>
      <c r="R88" s="39">
        <f>YEAR(K88)</f>
        <v>2019</v>
      </c>
      <c r="S88" s="44">
        <f>IF($F88="CO",SUMIFS($M:$M,$A:$A,$A88)/COUNTIFS($A:$A,$A88,$F:$F,"CO"),0)</f>
        <v>0</v>
      </c>
    </row>
    <row r="89" spans="1:19" ht="38.25">
      <c r="A89" s="37" t="s">
        <v>335</v>
      </c>
      <c r="B89" s="38">
        <v>43203</v>
      </c>
      <c r="C89" s="46" t="s">
        <v>336</v>
      </c>
      <c r="D89" s="37" t="s">
        <v>337</v>
      </c>
      <c r="E89" s="43"/>
      <c r="F89" s="39" t="s">
        <v>24</v>
      </c>
      <c r="G89" s="289" t="s">
        <v>338</v>
      </c>
      <c r="H89" s="289" t="s">
        <v>339</v>
      </c>
      <c r="I89" s="289" t="s">
        <v>27</v>
      </c>
      <c r="J89" s="81" t="s">
        <v>28</v>
      </c>
      <c r="K89" s="38">
        <v>43284</v>
      </c>
      <c r="L89" s="38">
        <v>45110</v>
      </c>
      <c r="M89" s="47"/>
      <c r="N89" s="289" t="s">
        <v>29</v>
      </c>
      <c r="O89" s="43"/>
      <c r="P89" s="289" t="s">
        <v>53</v>
      </c>
      <c r="Q89" s="43"/>
      <c r="R89" s="39">
        <f>YEAR(K89)</f>
        <v>2018</v>
      </c>
      <c r="S89" s="44">
        <f>IF($F89="CO",SUMIFS($M:$M,$A:$A,$A89)/COUNTIFS($A:$A,$A89,$F:$F,"CO"),0)</f>
        <v>0</v>
      </c>
    </row>
    <row r="90" spans="1:19" ht="38.25">
      <c r="A90" s="37" t="s">
        <v>340</v>
      </c>
      <c r="B90" s="38">
        <v>43556</v>
      </c>
      <c r="C90" s="56" t="s">
        <v>341</v>
      </c>
      <c r="D90" s="37" t="s">
        <v>342</v>
      </c>
      <c r="E90" s="39"/>
      <c r="F90" s="37" t="s">
        <v>24</v>
      </c>
      <c r="G90" s="37" t="s">
        <v>98</v>
      </c>
      <c r="H90" s="40" t="s">
        <v>99</v>
      </c>
      <c r="I90" s="37" t="s">
        <v>100</v>
      </c>
      <c r="J90" s="41" t="s">
        <v>28</v>
      </c>
      <c r="K90" s="38">
        <v>43579</v>
      </c>
      <c r="L90" s="38">
        <v>45406</v>
      </c>
      <c r="M90" s="42"/>
      <c r="N90" s="37" t="s">
        <v>102</v>
      </c>
      <c r="O90" s="43"/>
      <c r="P90" s="37" t="s">
        <v>225</v>
      </c>
      <c r="Q90" s="43"/>
      <c r="R90" s="289">
        <f>YEAR(K90)</f>
        <v>2019</v>
      </c>
      <c r="S90" s="44">
        <f>IF($F90="CO",SUMIFS($M:$M,$A:$A,$A90)/COUNTIFS($A:$A,$A90,$F:$F,"CO"),0)</f>
        <v>0</v>
      </c>
    </row>
    <row r="91" spans="1:19" s="5" customFormat="1" ht="38.25">
      <c r="A91" s="37" t="s">
        <v>343</v>
      </c>
      <c r="B91" s="38">
        <v>43132</v>
      </c>
      <c r="C91" s="56" t="s">
        <v>344</v>
      </c>
      <c r="D91" s="37" t="s">
        <v>345</v>
      </c>
      <c r="E91" s="39"/>
      <c r="F91" s="37" t="s">
        <v>24</v>
      </c>
      <c r="G91" s="37" t="s">
        <v>42</v>
      </c>
      <c r="H91" s="37" t="s">
        <v>198</v>
      </c>
      <c r="I91" s="289" t="s">
        <v>100</v>
      </c>
      <c r="J91" s="41" t="s">
        <v>346</v>
      </c>
      <c r="K91" s="38">
        <v>43166</v>
      </c>
      <c r="L91" s="38">
        <v>44992</v>
      </c>
      <c r="M91" s="42"/>
      <c r="N91" s="40" t="s">
        <v>29</v>
      </c>
      <c r="O91" s="43"/>
      <c r="P91" s="37" t="s">
        <v>30</v>
      </c>
      <c r="Q91" s="43"/>
      <c r="R91" s="43"/>
      <c r="S91" s="43"/>
    </row>
    <row r="92" spans="1:19" ht="51">
      <c r="A92" s="45" t="s">
        <v>347</v>
      </c>
      <c r="B92" s="38">
        <v>44476</v>
      </c>
      <c r="C92" s="46" t="s">
        <v>348</v>
      </c>
      <c r="D92" s="37" t="s">
        <v>349</v>
      </c>
      <c r="E92" s="43"/>
      <c r="F92" s="37" t="s">
        <v>24</v>
      </c>
      <c r="G92" s="39" t="s">
        <v>25</v>
      </c>
      <c r="H92" s="40" t="s">
        <v>350</v>
      </c>
      <c r="I92" s="40" t="s">
        <v>64</v>
      </c>
      <c r="J92" s="53" t="s">
        <v>351</v>
      </c>
      <c r="K92" s="38">
        <v>44630</v>
      </c>
      <c r="L92" s="38">
        <v>46456</v>
      </c>
      <c r="M92" s="47"/>
      <c r="N92" s="40" t="s">
        <v>350</v>
      </c>
      <c r="O92" s="43"/>
      <c r="P92" s="37" t="s">
        <v>30</v>
      </c>
      <c r="Q92" s="43"/>
      <c r="R92" s="43"/>
      <c r="S92" s="43"/>
    </row>
    <row r="93" spans="1:19" ht="38.25">
      <c r="A93" s="305" t="s">
        <v>3866</v>
      </c>
      <c r="B93" s="38">
        <v>44407</v>
      </c>
      <c r="C93" s="46" t="s">
        <v>3867</v>
      </c>
      <c r="D93" s="37" t="s">
        <v>3868</v>
      </c>
      <c r="E93" s="43"/>
      <c r="F93" s="298" t="s">
        <v>24</v>
      </c>
      <c r="G93" s="298" t="s">
        <v>360</v>
      </c>
      <c r="H93" s="308" t="s">
        <v>3869</v>
      </c>
      <c r="I93" s="300" t="s">
        <v>27</v>
      </c>
      <c r="J93" s="48" t="s">
        <v>2783</v>
      </c>
      <c r="K93" s="38">
        <v>44431</v>
      </c>
      <c r="L93" s="38">
        <v>46257</v>
      </c>
      <c r="M93" s="47"/>
      <c r="N93" s="295" t="s">
        <v>29</v>
      </c>
      <c r="O93" s="43"/>
      <c r="P93" s="298" t="s">
        <v>30</v>
      </c>
      <c r="Q93" s="43"/>
      <c r="R93" s="43"/>
      <c r="S93" s="43"/>
    </row>
    <row r="94" spans="1:19" ht="38.25" customHeight="1">
      <c r="A94" s="294" t="s">
        <v>3953</v>
      </c>
      <c r="B94" s="302">
        <v>44434</v>
      </c>
      <c r="C94" s="313" t="s">
        <v>3954</v>
      </c>
      <c r="D94" s="295" t="s">
        <v>3955</v>
      </c>
      <c r="E94" s="297"/>
      <c r="F94" s="298" t="s">
        <v>24</v>
      </c>
      <c r="G94" s="330" t="s">
        <v>71</v>
      </c>
      <c r="H94" s="332" t="s">
        <v>3956</v>
      </c>
      <c r="I94" s="300" t="s">
        <v>51</v>
      </c>
      <c r="J94" s="301" t="s">
        <v>52</v>
      </c>
      <c r="K94" s="302">
        <v>44484</v>
      </c>
      <c r="L94" s="302">
        <v>46310</v>
      </c>
      <c r="M94" s="303"/>
      <c r="N94" s="317" t="s">
        <v>29</v>
      </c>
      <c r="O94" s="297"/>
      <c r="P94" s="298" t="s">
        <v>30</v>
      </c>
      <c r="Q94" s="297"/>
      <c r="R94" s="455"/>
      <c r="S94" s="43"/>
    </row>
    <row r="95" spans="1:19" s="5" customFormat="1" ht="65.099999999999994" customHeight="1">
      <c r="A95" s="37" t="s">
        <v>352</v>
      </c>
      <c r="B95" s="38">
        <v>43200</v>
      </c>
      <c r="C95" s="46" t="s">
        <v>353</v>
      </c>
      <c r="D95" s="37" t="s">
        <v>354</v>
      </c>
      <c r="E95" s="39"/>
      <c r="F95" s="39" t="s">
        <v>24</v>
      </c>
      <c r="G95" s="37" t="s">
        <v>49</v>
      </c>
      <c r="H95" s="37" t="s">
        <v>355</v>
      </c>
      <c r="I95" s="37" t="s">
        <v>51</v>
      </c>
      <c r="J95" s="48" t="s">
        <v>356</v>
      </c>
      <c r="K95" s="38">
        <v>43215</v>
      </c>
      <c r="L95" s="38">
        <v>45041</v>
      </c>
      <c r="M95" s="42"/>
      <c r="N95" s="37" t="s">
        <v>29</v>
      </c>
      <c r="O95" s="43"/>
      <c r="P95" s="37" t="s">
        <v>30</v>
      </c>
      <c r="Q95" s="43"/>
      <c r="R95" s="39">
        <f>YEAR(K95)</f>
        <v>2018</v>
      </c>
      <c r="S95" s="44">
        <f>IF($F95="CO",SUMIFS($M:$M,$A:$A,$A95)/COUNTIFS($A:$A,$A95,$F:$F,"CO"),0)</f>
        <v>0</v>
      </c>
    </row>
    <row r="96" spans="1:19" s="5" customFormat="1" ht="38.25">
      <c r="A96" s="289" t="s">
        <v>357</v>
      </c>
      <c r="B96" s="38">
        <v>43854</v>
      </c>
      <c r="C96" s="56" t="s">
        <v>358</v>
      </c>
      <c r="D96" s="289" t="s">
        <v>359</v>
      </c>
      <c r="E96" s="289"/>
      <c r="F96" s="289" t="s">
        <v>24</v>
      </c>
      <c r="G96" s="40" t="s">
        <v>360</v>
      </c>
      <c r="H96" s="40" t="s">
        <v>361</v>
      </c>
      <c r="I96" s="289" t="s">
        <v>27</v>
      </c>
      <c r="J96" s="63" t="s">
        <v>362</v>
      </c>
      <c r="K96" s="38">
        <v>43865</v>
      </c>
      <c r="L96" s="38">
        <v>45692</v>
      </c>
      <c r="M96" s="42"/>
      <c r="N96" s="37" t="s">
        <v>168</v>
      </c>
      <c r="O96" s="43"/>
      <c r="P96" s="37" t="s">
        <v>30</v>
      </c>
      <c r="Q96" s="43"/>
      <c r="R96" s="43"/>
      <c r="S96" s="43"/>
    </row>
    <row r="97" spans="1:49" ht="127.5">
      <c r="A97" s="37" t="s">
        <v>363</v>
      </c>
      <c r="B97" s="38">
        <v>43964</v>
      </c>
      <c r="C97" s="55" t="s">
        <v>364</v>
      </c>
      <c r="D97" s="96" t="s">
        <v>365</v>
      </c>
      <c r="E97" s="43"/>
      <c r="F97" s="37" t="s">
        <v>24</v>
      </c>
      <c r="G97" s="289" t="s">
        <v>366</v>
      </c>
      <c r="H97" s="54" t="s">
        <v>367</v>
      </c>
      <c r="I97" s="40" t="s">
        <v>64</v>
      </c>
      <c r="J97" s="41" t="s">
        <v>368</v>
      </c>
      <c r="K97" s="38">
        <v>44142</v>
      </c>
      <c r="L97" s="38">
        <v>45968</v>
      </c>
      <c r="M97" s="47"/>
      <c r="N97" s="40" t="s">
        <v>369</v>
      </c>
      <c r="O97" s="43"/>
      <c r="P97" s="37" t="s">
        <v>53</v>
      </c>
      <c r="Q97" s="43"/>
      <c r="R97" s="39">
        <f>YEAR(K97)</f>
        <v>2020</v>
      </c>
      <c r="S97" s="44">
        <f>IF($F97="CO",SUMIFS($M:$M,$A:$A,$A97)/COUNTIFS($A:$A,$A97,$F:$F,"CO"),0)</f>
        <v>0</v>
      </c>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row>
    <row r="98" spans="1:49" ht="38.25">
      <c r="A98" s="37" t="s">
        <v>370</v>
      </c>
      <c r="B98" s="38">
        <v>43649</v>
      </c>
      <c r="C98" s="52" t="s">
        <v>371</v>
      </c>
      <c r="D98" s="37" t="s">
        <v>372</v>
      </c>
      <c r="E98" s="289"/>
      <c r="F98" s="37" t="s">
        <v>24</v>
      </c>
      <c r="G98" s="40" t="s">
        <v>25</v>
      </c>
      <c r="H98" s="37" t="s">
        <v>373</v>
      </c>
      <c r="I98" s="37" t="s">
        <v>100</v>
      </c>
      <c r="J98" s="95" t="s">
        <v>334</v>
      </c>
      <c r="K98" s="38">
        <v>43662</v>
      </c>
      <c r="L98" s="38">
        <v>45489</v>
      </c>
      <c r="M98" s="42"/>
      <c r="N98" s="37" t="s">
        <v>102</v>
      </c>
      <c r="O98" s="43"/>
      <c r="P98" s="37" t="s">
        <v>374</v>
      </c>
      <c r="Q98" s="40"/>
      <c r="R98" s="289">
        <f>YEAR(K98)</f>
        <v>2019</v>
      </c>
      <c r="S98" s="44">
        <f>IF($F98="CO",SUMIFS($M:$M,$A:$A,$A98)/COUNTIFS($A:$A,$A98,$F:$F,"CO"),0)</f>
        <v>0</v>
      </c>
    </row>
    <row r="99" spans="1:49" s="5" customFormat="1" ht="51">
      <c r="A99" s="37" t="s">
        <v>375</v>
      </c>
      <c r="B99" s="38">
        <v>43643</v>
      </c>
      <c r="C99" s="64" t="s">
        <v>376</v>
      </c>
      <c r="D99" s="39" t="s">
        <v>377</v>
      </c>
      <c r="E99" s="43"/>
      <c r="F99" s="39" t="s">
        <v>24</v>
      </c>
      <c r="G99" s="37" t="s">
        <v>42</v>
      </c>
      <c r="H99" s="54" t="s">
        <v>378</v>
      </c>
      <c r="I99" s="39" t="s">
        <v>64</v>
      </c>
      <c r="J99" s="81" t="s">
        <v>379</v>
      </c>
      <c r="K99" s="38">
        <v>43802</v>
      </c>
      <c r="L99" s="38">
        <v>45629</v>
      </c>
      <c r="M99" s="47"/>
      <c r="N99" s="37" t="s">
        <v>380</v>
      </c>
      <c r="O99" s="43"/>
      <c r="P99" s="37" t="s">
        <v>53</v>
      </c>
      <c r="Q99" s="43"/>
      <c r="R99" s="289">
        <f>YEAR(K99)</f>
        <v>2019</v>
      </c>
      <c r="S99" s="44"/>
    </row>
    <row r="100" spans="1:49" s="5" customFormat="1" ht="76.5">
      <c r="A100" s="348" t="s">
        <v>3560</v>
      </c>
      <c r="B100" s="395">
        <v>44656</v>
      </c>
      <c r="C100" s="352" t="s">
        <v>3561</v>
      </c>
      <c r="D100" s="348" t="s">
        <v>3562</v>
      </c>
      <c r="E100" s="355"/>
      <c r="F100" s="355" t="s">
        <v>24</v>
      </c>
      <c r="G100" s="355" t="s">
        <v>49</v>
      </c>
      <c r="H100" s="355" t="s">
        <v>3563</v>
      </c>
      <c r="I100" s="355" t="s">
        <v>3441</v>
      </c>
      <c r="J100" s="352" t="s">
        <v>3564</v>
      </c>
      <c r="K100" s="396">
        <v>44718</v>
      </c>
      <c r="L100" s="396">
        <v>46544</v>
      </c>
      <c r="M100" s="355"/>
      <c r="N100" s="355" t="s">
        <v>168</v>
      </c>
      <c r="O100" s="355"/>
      <c r="P100" s="355" t="s">
        <v>45</v>
      </c>
      <c r="Q100" s="355"/>
      <c r="R100" s="355"/>
      <c r="S100" s="359"/>
    </row>
    <row r="101" spans="1:49" s="5" customFormat="1" ht="89.25">
      <c r="A101" s="37" t="s">
        <v>381</v>
      </c>
      <c r="B101" s="38">
        <v>43223</v>
      </c>
      <c r="C101" s="46" t="s">
        <v>382</v>
      </c>
      <c r="D101" s="37" t="s">
        <v>383</v>
      </c>
      <c r="E101" s="39"/>
      <c r="F101" s="40" t="s">
        <v>24</v>
      </c>
      <c r="G101" s="37" t="s">
        <v>384</v>
      </c>
      <c r="H101" s="37" t="s">
        <v>385</v>
      </c>
      <c r="I101" s="37" t="s">
        <v>386</v>
      </c>
      <c r="J101" s="48" t="s">
        <v>387</v>
      </c>
      <c r="K101" s="38">
        <v>43284</v>
      </c>
      <c r="L101" s="38">
        <v>45110</v>
      </c>
      <c r="M101" s="42"/>
      <c r="N101" s="37" t="s">
        <v>388</v>
      </c>
      <c r="O101" s="43"/>
      <c r="P101" s="37" t="s">
        <v>389</v>
      </c>
      <c r="Q101" s="43"/>
      <c r="R101" s="39">
        <f>YEAR(K101)</f>
        <v>2018</v>
      </c>
      <c r="S101" s="44">
        <f>IF($F101="CO",SUMIFS($M:$M,$A:$A,$A101)/COUNTIFS($A:$A,$A101,$F:$F,"CO"),0)</f>
        <v>0</v>
      </c>
    </row>
    <row r="102" spans="1:49" ht="51">
      <c r="A102" s="37" t="s">
        <v>390</v>
      </c>
      <c r="B102" s="38">
        <v>43664</v>
      </c>
      <c r="C102" s="56" t="s">
        <v>391</v>
      </c>
      <c r="D102" s="37" t="s">
        <v>392</v>
      </c>
      <c r="E102" s="289"/>
      <c r="F102" s="37" t="s">
        <v>24</v>
      </c>
      <c r="G102" s="40" t="s">
        <v>25</v>
      </c>
      <c r="H102" s="37" t="s">
        <v>393</v>
      </c>
      <c r="I102" s="37" t="s">
        <v>100</v>
      </c>
      <c r="J102" s="82" t="s">
        <v>190</v>
      </c>
      <c r="K102" s="38">
        <v>43686</v>
      </c>
      <c r="L102" s="38">
        <v>45513</v>
      </c>
      <c r="M102" s="42"/>
      <c r="N102" s="37" t="s">
        <v>102</v>
      </c>
      <c r="O102" s="43"/>
      <c r="P102" s="37" t="s">
        <v>103</v>
      </c>
      <c r="Q102" s="40"/>
      <c r="R102" s="39">
        <f>YEAR(K102)</f>
        <v>2019</v>
      </c>
      <c r="S102" s="44">
        <f>IF($F102="CO",SUMIFS($M:$M,$A:$A,$A102)/COUNTIFS($A:$A,$A102,$F:$F,"CO"),0)</f>
        <v>0</v>
      </c>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row>
    <row r="103" spans="1:49" ht="63.75">
      <c r="A103" s="285" t="s">
        <v>3996</v>
      </c>
      <c r="B103" s="362">
        <v>44491</v>
      </c>
      <c r="C103" s="371" t="s">
        <v>3997</v>
      </c>
      <c r="D103" s="363" t="s">
        <v>3998</v>
      </c>
      <c r="E103" s="372"/>
      <c r="F103" s="363" t="s">
        <v>24</v>
      </c>
      <c r="G103" s="363" t="s">
        <v>1254</v>
      </c>
      <c r="H103" s="363" t="s">
        <v>1254</v>
      </c>
      <c r="I103" s="366" t="s">
        <v>2657</v>
      </c>
      <c r="J103" s="370" t="s">
        <v>3999</v>
      </c>
      <c r="K103" s="362">
        <v>44631</v>
      </c>
      <c r="L103" s="362">
        <v>46457</v>
      </c>
      <c r="M103" s="363"/>
      <c r="N103" s="363" t="s">
        <v>1254</v>
      </c>
      <c r="O103" s="363"/>
      <c r="P103" s="363" t="s">
        <v>53</v>
      </c>
      <c r="Q103" s="363"/>
      <c r="R103" s="43"/>
      <c r="S103" s="44"/>
    </row>
    <row r="104" spans="1:49" ht="102">
      <c r="A104" s="336" t="s">
        <v>3973</v>
      </c>
      <c r="B104" s="419">
        <v>44048</v>
      </c>
      <c r="C104" s="400" t="s">
        <v>3974</v>
      </c>
      <c r="D104" s="304" t="s">
        <v>3830</v>
      </c>
      <c r="E104" s="297"/>
      <c r="F104" s="298" t="s">
        <v>24</v>
      </c>
      <c r="G104" s="298" t="s">
        <v>49</v>
      </c>
      <c r="H104" s="300" t="s">
        <v>3975</v>
      </c>
      <c r="I104" s="300" t="s">
        <v>64</v>
      </c>
      <c r="J104" s="453" t="s">
        <v>3976</v>
      </c>
      <c r="K104" s="419">
        <v>44483</v>
      </c>
      <c r="L104" s="419">
        <v>45213</v>
      </c>
      <c r="M104" s="297"/>
      <c r="N104" s="295" t="s">
        <v>3598</v>
      </c>
      <c r="O104" s="297"/>
      <c r="P104" s="298" t="s">
        <v>53</v>
      </c>
      <c r="Q104" s="297"/>
      <c r="R104" s="297"/>
      <c r="S104" s="452"/>
    </row>
    <row r="105" spans="1:49" ht="50.1" customHeight="1">
      <c r="A105" s="37" t="s">
        <v>394</v>
      </c>
      <c r="B105" s="38">
        <v>43754</v>
      </c>
      <c r="C105" s="98" t="s">
        <v>395</v>
      </c>
      <c r="D105" s="37" t="s">
        <v>396</v>
      </c>
      <c r="E105" s="43"/>
      <c r="F105" s="289" t="s">
        <v>24</v>
      </c>
      <c r="G105" s="54" t="s">
        <v>98</v>
      </c>
      <c r="H105" s="54" t="s">
        <v>397</v>
      </c>
      <c r="I105" s="40" t="s">
        <v>27</v>
      </c>
      <c r="J105" s="52" t="s">
        <v>398</v>
      </c>
      <c r="K105" s="38">
        <v>43776</v>
      </c>
      <c r="L105" s="38">
        <v>45603</v>
      </c>
      <c r="M105" s="43"/>
      <c r="N105" s="54" t="s">
        <v>168</v>
      </c>
      <c r="O105" s="43"/>
      <c r="P105" s="37" t="s">
        <v>53</v>
      </c>
      <c r="Q105" s="43"/>
      <c r="R105" s="289">
        <f>YEAR(K105)</f>
        <v>2019</v>
      </c>
      <c r="S105" s="44">
        <f>IF($F105="CO",SUMIFS($M:$M,$A:$A,$A105)/COUNTIFS($A:$A,$A105,$F:$F,"CO"),0)</f>
        <v>0</v>
      </c>
    </row>
    <row r="106" spans="1:49" ht="38.25">
      <c r="A106" s="40" t="s">
        <v>399</v>
      </c>
      <c r="B106" s="84">
        <v>44404</v>
      </c>
      <c r="C106" s="46" t="s">
        <v>400</v>
      </c>
      <c r="D106" s="83" t="s">
        <v>401</v>
      </c>
      <c r="E106" s="85"/>
      <c r="F106" s="83" t="s">
        <v>24</v>
      </c>
      <c r="G106" s="83" t="s">
        <v>25</v>
      </c>
      <c r="H106" s="86" t="s">
        <v>57</v>
      </c>
      <c r="I106" s="83" t="s">
        <v>27</v>
      </c>
      <c r="J106" s="41" t="s">
        <v>28</v>
      </c>
      <c r="K106" s="38">
        <v>44544</v>
      </c>
      <c r="L106" s="38">
        <v>46370</v>
      </c>
      <c r="M106" s="85"/>
      <c r="N106" s="37" t="s">
        <v>29</v>
      </c>
      <c r="O106" s="85"/>
      <c r="P106" s="37" t="s">
        <v>30</v>
      </c>
      <c r="Q106" s="85"/>
      <c r="R106" s="85"/>
      <c r="S106" s="85"/>
    </row>
    <row r="107" spans="1:49" ht="63.75">
      <c r="A107" s="348" t="s">
        <v>3573</v>
      </c>
      <c r="B107" s="395">
        <v>44250</v>
      </c>
      <c r="C107" s="352" t="s">
        <v>3574</v>
      </c>
      <c r="D107" s="348" t="s">
        <v>3575</v>
      </c>
      <c r="E107" s="355"/>
      <c r="F107" s="355" t="s">
        <v>24</v>
      </c>
      <c r="G107" s="355" t="s">
        <v>98</v>
      </c>
      <c r="H107" s="355" t="s">
        <v>2689</v>
      </c>
      <c r="I107" s="348" t="s">
        <v>64</v>
      </c>
      <c r="J107" s="352" t="s">
        <v>3576</v>
      </c>
      <c r="K107" s="396">
        <v>44704</v>
      </c>
      <c r="L107" s="396">
        <v>46165</v>
      </c>
      <c r="M107" s="355"/>
      <c r="N107" s="355" t="s">
        <v>3577</v>
      </c>
      <c r="O107" s="355"/>
      <c r="P107" s="355" t="s">
        <v>556</v>
      </c>
      <c r="Q107" s="355"/>
      <c r="R107" s="355"/>
      <c r="S107" s="359"/>
    </row>
    <row r="108" spans="1:49" ht="65.099999999999994" customHeight="1">
      <c r="A108" s="45" t="s">
        <v>402</v>
      </c>
      <c r="B108" s="38">
        <v>44146</v>
      </c>
      <c r="C108" s="77" t="s">
        <v>403</v>
      </c>
      <c r="D108" s="37" t="s">
        <v>404</v>
      </c>
      <c r="E108" s="43"/>
      <c r="F108" s="37" t="s">
        <v>24</v>
      </c>
      <c r="G108" s="289" t="s">
        <v>98</v>
      </c>
      <c r="H108" s="40" t="s">
        <v>99</v>
      </c>
      <c r="I108" s="37" t="s">
        <v>100</v>
      </c>
      <c r="J108" s="41" t="s">
        <v>28</v>
      </c>
      <c r="K108" s="38">
        <v>44217</v>
      </c>
      <c r="L108" s="38">
        <v>46043</v>
      </c>
      <c r="M108" s="47"/>
      <c r="N108" s="37" t="s">
        <v>29</v>
      </c>
      <c r="O108" s="43"/>
      <c r="P108" s="37" t="s">
        <v>30</v>
      </c>
      <c r="Q108" s="43"/>
      <c r="R108" s="39">
        <f>YEAR(K108)</f>
        <v>2021</v>
      </c>
      <c r="S108" s="44">
        <f>IF($F108="CO",SUMIFS($M:$M,$A:$A,$A108)/COUNTIFS($A:$A,$A108,$F:$F,"CO"),0)</f>
        <v>0</v>
      </c>
    </row>
    <row r="109" spans="1:49" s="5" customFormat="1" ht="38.25">
      <c r="A109" s="37" t="s">
        <v>21</v>
      </c>
      <c r="B109" s="38">
        <v>43119</v>
      </c>
      <c r="C109" s="77" t="s">
        <v>22</v>
      </c>
      <c r="D109" s="37" t="s">
        <v>23</v>
      </c>
      <c r="E109" s="289"/>
      <c r="F109" s="39" t="s">
        <v>24</v>
      </c>
      <c r="G109" s="40" t="s">
        <v>25</v>
      </c>
      <c r="H109" s="40" t="s">
        <v>26</v>
      </c>
      <c r="I109" s="37" t="s">
        <v>27</v>
      </c>
      <c r="J109" s="41" t="s">
        <v>28</v>
      </c>
      <c r="K109" s="38">
        <v>43131</v>
      </c>
      <c r="L109" s="38">
        <v>44957</v>
      </c>
      <c r="M109" s="42"/>
      <c r="N109" s="40" t="s">
        <v>29</v>
      </c>
      <c r="O109" s="43"/>
      <c r="P109" s="37" t="s">
        <v>30</v>
      </c>
      <c r="Q109" s="43"/>
      <c r="R109" s="39">
        <v>2019</v>
      </c>
      <c r="S109" s="44">
        <f>IF($F109="CO",SUMIFS($M:$M,$A:$A,$A109)/COUNTIFS($A:$A,$A109,$F:$F,"CO"),0)</f>
        <v>0</v>
      </c>
    </row>
    <row r="110" spans="1:49" s="102" customFormat="1" ht="51">
      <c r="A110" s="37" t="s">
        <v>405</v>
      </c>
      <c r="B110" s="38">
        <v>43601</v>
      </c>
      <c r="C110" s="56" t="s">
        <v>406</v>
      </c>
      <c r="D110" s="37" t="s">
        <v>407</v>
      </c>
      <c r="E110" s="289"/>
      <c r="F110" s="37" t="s">
        <v>24</v>
      </c>
      <c r="G110" s="40" t="s">
        <v>408</v>
      </c>
      <c r="H110" s="37" t="s">
        <v>373</v>
      </c>
      <c r="I110" s="37" t="s">
        <v>100</v>
      </c>
      <c r="J110" s="82" t="s">
        <v>409</v>
      </c>
      <c r="K110" s="38">
        <v>43614</v>
      </c>
      <c r="L110" s="38">
        <v>45441</v>
      </c>
      <c r="M110" s="42"/>
      <c r="N110" s="37" t="s">
        <v>102</v>
      </c>
      <c r="O110" s="43"/>
      <c r="P110" s="37" t="s">
        <v>103</v>
      </c>
      <c r="Q110" s="40"/>
      <c r="R110" s="289">
        <f>YEAR(K110)</f>
        <v>2019</v>
      </c>
      <c r="S110" s="44">
        <f>IF($F110="CO",SUMIFS($M:$M,$A:$A,$A110)/COUNTIFS($A:$A,$A110,$F:$F,"CO"),0)</f>
        <v>0</v>
      </c>
    </row>
    <row r="111" spans="1:49" ht="150.75" customHeight="1">
      <c r="A111" s="37" t="s">
        <v>410</v>
      </c>
      <c r="B111" s="38">
        <v>44120</v>
      </c>
      <c r="C111" s="98" t="s">
        <v>411</v>
      </c>
      <c r="D111" s="289" t="s">
        <v>412</v>
      </c>
      <c r="E111" s="43"/>
      <c r="F111" s="37" t="s">
        <v>24</v>
      </c>
      <c r="G111" s="54" t="s">
        <v>25</v>
      </c>
      <c r="H111" s="54" t="s">
        <v>413</v>
      </c>
      <c r="I111" s="37" t="s">
        <v>27</v>
      </c>
      <c r="J111" s="41" t="s">
        <v>28</v>
      </c>
      <c r="K111" s="38">
        <v>44181</v>
      </c>
      <c r="L111" s="38">
        <v>46007</v>
      </c>
      <c r="M111" s="43"/>
      <c r="N111" s="37" t="s">
        <v>29</v>
      </c>
      <c r="O111" s="43"/>
      <c r="P111" s="37" t="s">
        <v>30</v>
      </c>
      <c r="Q111" s="43"/>
      <c r="R111" s="39">
        <f>YEAR(K111)</f>
        <v>2020</v>
      </c>
      <c r="S111" s="44">
        <f>IF($F111="CO",SUMIFS($M:$M,$A:$A,$A111)/COUNTIFS($A:$A,$A111,$F:$F,"CO"),0)</f>
        <v>0</v>
      </c>
    </row>
    <row r="112" spans="1:49" ht="129.75" customHeight="1">
      <c r="A112" s="348" t="s">
        <v>3513</v>
      </c>
      <c r="B112" s="395">
        <v>43875</v>
      </c>
      <c r="C112" s="352" t="s">
        <v>3514</v>
      </c>
      <c r="D112" s="348" t="s">
        <v>3515</v>
      </c>
      <c r="E112" s="355"/>
      <c r="F112" s="355" t="s">
        <v>24</v>
      </c>
      <c r="G112" s="355" t="s">
        <v>3516</v>
      </c>
      <c r="H112" s="355" t="s">
        <v>1159</v>
      </c>
      <c r="I112" s="355" t="s">
        <v>3384</v>
      </c>
      <c r="J112" s="352" t="s">
        <v>3517</v>
      </c>
      <c r="K112" s="396">
        <v>44774</v>
      </c>
      <c r="L112" s="396">
        <v>45505</v>
      </c>
      <c r="M112" s="355"/>
      <c r="N112" s="355" t="s">
        <v>1159</v>
      </c>
      <c r="O112" s="355"/>
      <c r="P112" s="355" t="s">
        <v>30</v>
      </c>
      <c r="Q112" s="355"/>
      <c r="R112" s="355"/>
      <c r="S112" s="359"/>
    </row>
    <row r="113" spans="1:19" ht="38.25">
      <c r="A113" s="37" t="s">
        <v>414</v>
      </c>
      <c r="B113" s="38">
        <v>43080</v>
      </c>
      <c r="C113" s="56" t="s">
        <v>415</v>
      </c>
      <c r="D113" s="37" t="s">
        <v>416</v>
      </c>
      <c r="E113" s="289"/>
      <c r="F113" s="289" t="s">
        <v>24</v>
      </c>
      <c r="G113" s="37" t="s">
        <v>42</v>
      </c>
      <c r="H113" s="40" t="s">
        <v>43</v>
      </c>
      <c r="I113" s="37" t="s">
        <v>27</v>
      </c>
      <c r="J113" s="41" t="s">
        <v>28</v>
      </c>
      <c r="K113" s="38">
        <v>43091</v>
      </c>
      <c r="L113" s="38">
        <v>44917</v>
      </c>
      <c r="M113" s="42"/>
      <c r="N113" s="40" t="s">
        <v>29</v>
      </c>
      <c r="O113" s="43"/>
      <c r="P113" s="37" t="s">
        <v>178</v>
      </c>
      <c r="Q113" s="43"/>
      <c r="R113" s="39">
        <f>YEAR(K113)</f>
        <v>2017</v>
      </c>
      <c r="S113" s="44">
        <f>IF($F113="CO",SUMIFS($M:$M,$A:$A,$A113)/COUNTIFS($A:$A,$A113,$F:$F,"CO"),0)</f>
        <v>0</v>
      </c>
    </row>
    <row r="114" spans="1:19" ht="65.099999999999994" customHeight="1">
      <c r="A114" s="289" t="s">
        <v>417</v>
      </c>
      <c r="B114" s="38">
        <v>43375</v>
      </c>
      <c r="C114" s="46" t="s">
        <v>418</v>
      </c>
      <c r="D114" s="37" t="s">
        <v>419</v>
      </c>
      <c r="E114" s="39"/>
      <c r="F114" s="40" t="s">
        <v>24</v>
      </c>
      <c r="G114" s="37" t="s">
        <v>366</v>
      </c>
      <c r="H114" s="37" t="s">
        <v>367</v>
      </c>
      <c r="I114" s="37" t="s">
        <v>420</v>
      </c>
      <c r="J114" s="53" t="s">
        <v>421</v>
      </c>
      <c r="K114" s="38">
        <v>43437</v>
      </c>
      <c r="L114" s="38">
        <v>45263</v>
      </c>
      <c r="M114" s="42"/>
      <c r="N114" s="54" t="s">
        <v>422</v>
      </c>
      <c r="O114" s="43"/>
      <c r="P114" s="37" t="s">
        <v>225</v>
      </c>
      <c r="Q114" s="43"/>
      <c r="R114" s="43"/>
      <c r="S114" s="43"/>
    </row>
    <row r="115" spans="1:19" ht="65.099999999999994" customHeight="1">
      <c r="A115" s="37" t="s">
        <v>423</v>
      </c>
      <c r="B115" s="38">
        <v>43052</v>
      </c>
      <c r="C115" s="56" t="s">
        <v>424</v>
      </c>
      <c r="D115" s="37" t="s">
        <v>425</v>
      </c>
      <c r="E115" s="39"/>
      <c r="F115" s="37" t="s">
        <v>24</v>
      </c>
      <c r="G115" s="37" t="s">
        <v>49</v>
      </c>
      <c r="H115" s="37" t="s">
        <v>426</v>
      </c>
      <c r="I115" s="37" t="s">
        <v>100</v>
      </c>
      <c r="J115" s="55" t="s">
        <v>73</v>
      </c>
      <c r="K115" s="38">
        <v>43070</v>
      </c>
      <c r="L115" s="38">
        <v>44896</v>
      </c>
      <c r="M115" s="42"/>
      <c r="N115" s="37" t="s">
        <v>232</v>
      </c>
      <c r="O115" s="43"/>
      <c r="P115" s="37" t="s">
        <v>30</v>
      </c>
      <c r="Q115" s="43"/>
      <c r="R115" s="39">
        <f>YEAR(K115)</f>
        <v>2017</v>
      </c>
      <c r="S115" s="44">
        <f>IF($F115="CO",SUMIFS($M:$M,$A:$A,$A115)/COUNTIFS($A:$A,$A115,$F:$F,"CO"),0)</f>
        <v>0</v>
      </c>
    </row>
    <row r="116" spans="1:19" ht="76.5">
      <c r="A116" s="37" t="s">
        <v>427</v>
      </c>
      <c r="B116" s="38">
        <v>43875</v>
      </c>
      <c r="C116" s="64" t="s">
        <v>428</v>
      </c>
      <c r="D116" s="289" t="s">
        <v>429</v>
      </c>
      <c r="E116" s="43"/>
      <c r="F116" s="37" t="s">
        <v>24</v>
      </c>
      <c r="G116" s="289" t="s">
        <v>360</v>
      </c>
      <c r="H116" s="54" t="s">
        <v>430</v>
      </c>
      <c r="I116" s="37" t="s">
        <v>431</v>
      </c>
      <c r="J116" s="81" t="s">
        <v>432</v>
      </c>
      <c r="K116" s="38">
        <v>44181</v>
      </c>
      <c r="L116" s="38">
        <v>46007</v>
      </c>
      <c r="M116" s="47"/>
      <c r="N116" s="37" t="s">
        <v>433</v>
      </c>
      <c r="O116" s="43"/>
      <c r="P116" s="37" t="s">
        <v>45</v>
      </c>
      <c r="Q116" s="43"/>
      <c r="R116" s="39">
        <f>YEAR(K116)</f>
        <v>2020</v>
      </c>
      <c r="S116" s="44">
        <f>IF($F116="CO",SUMIFS($M:$M,$A:$A,$A116)/COUNTIFS($A:$A,$A116,$F:$F,"CO"),0)</f>
        <v>0</v>
      </c>
    </row>
    <row r="117" spans="1:19" ht="38.25">
      <c r="A117" s="45" t="s">
        <v>434</v>
      </c>
      <c r="B117" s="38">
        <v>44308</v>
      </c>
      <c r="C117" s="48" t="s">
        <v>435</v>
      </c>
      <c r="D117" s="37" t="s">
        <v>436</v>
      </c>
      <c r="E117" s="43"/>
      <c r="F117" s="37" t="s">
        <v>24</v>
      </c>
      <c r="G117" s="54" t="s">
        <v>49</v>
      </c>
      <c r="H117" s="54" t="s">
        <v>437</v>
      </c>
      <c r="I117" s="40" t="s">
        <v>27</v>
      </c>
      <c r="J117" s="55" t="s">
        <v>73</v>
      </c>
      <c r="K117" s="38">
        <v>44342</v>
      </c>
      <c r="L117" s="38">
        <v>46168</v>
      </c>
      <c r="M117" s="47"/>
      <c r="N117" s="37" t="s">
        <v>29</v>
      </c>
      <c r="O117" s="43"/>
      <c r="P117" s="37" t="s">
        <v>30</v>
      </c>
      <c r="Q117" s="43"/>
      <c r="R117" s="43"/>
      <c r="S117" s="43"/>
    </row>
    <row r="118" spans="1:19" ht="38.25">
      <c r="A118" s="37" t="s">
        <v>438</v>
      </c>
      <c r="B118" s="38">
        <v>44076</v>
      </c>
      <c r="C118" s="64" t="s">
        <v>439</v>
      </c>
      <c r="D118" s="37" t="s">
        <v>440</v>
      </c>
      <c r="E118" s="43"/>
      <c r="F118" s="37" t="s">
        <v>24</v>
      </c>
      <c r="G118" s="37" t="s">
        <v>85</v>
      </c>
      <c r="H118" s="37" t="s">
        <v>283</v>
      </c>
      <c r="I118" s="37" t="s">
        <v>100</v>
      </c>
      <c r="J118" s="516" t="s">
        <v>284</v>
      </c>
      <c r="K118" s="38">
        <v>44141</v>
      </c>
      <c r="L118" s="38">
        <v>45967</v>
      </c>
      <c r="M118" s="47"/>
      <c r="N118" s="37" t="s">
        <v>29</v>
      </c>
      <c r="O118" s="43"/>
      <c r="P118" s="37" t="s">
        <v>53</v>
      </c>
      <c r="Q118" s="43"/>
      <c r="R118" s="39">
        <v>2019</v>
      </c>
      <c r="S118" s="44">
        <f>IF($F118="CO",SUMIFS($M:$M,$A:$A,$A118)/COUNTIFS($A:$A,$A118,$F:$F,"CO"),0)</f>
        <v>0</v>
      </c>
    </row>
    <row r="119" spans="1:19" ht="38.25">
      <c r="A119" s="37" t="s">
        <v>441</v>
      </c>
      <c r="B119" s="38">
        <v>43168</v>
      </c>
      <c r="C119" s="46" t="s">
        <v>442</v>
      </c>
      <c r="D119" s="37" t="s">
        <v>443</v>
      </c>
      <c r="E119" s="289"/>
      <c r="F119" s="39" t="s">
        <v>24</v>
      </c>
      <c r="G119" s="37" t="s">
        <v>85</v>
      </c>
      <c r="H119" s="37" t="s">
        <v>283</v>
      </c>
      <c r="I119" s="37" t="s">
        <v>100</v>
      </c>
      <c r="J119" s="41" t="s">
        <v>444</v>
      </c>
      <c r="K119" s="38">
        <v>43209</v>
      </c>
      <c r="L119" s="38">
        <v>45035</v>
      </c>
      <c r="M119" s="42"/>
      <c r="N119" s="37" t="s">
        <v>29</v>
      </c>
      <c r="O119" s="43"/>
      <c r="P119" s="37" t="s">
        <v>30</v>
      </c>
      <c r="Q119" s="43"/>
      <c r="R119" s="39">
        <f>YEAR(K119)</f>
        <v>2018</v>
      </c>
      <c r="S119" s="44">
        <f>IF($F119="CO",SUMIFS($M:$M,$A:$A,$A119)/COUNTIFS($A:$A,$A119,$F:$F,"CO"),0)</f>
        <v>0</v>
      </c>
    </row>
    <row r="120" spans="1:19" ht="51">
      <c r="A120" s="45" t="s">
        <v>445</v>
      </c>
      <c r="B120" s="38">
        <v>43999</v>
      </c>
      <c r="C120" s="51" t="s">
        <v>446</v>
      </c>
      <c r="D120" s="37" t="s">
        <v>447</v>
      </c>
      <c r="E120" s="43"/>
      <c r="F120" s="37" t="s">
        <v>24</v>
      </c>
      <c r="G120" s="289" t="s">
        <v>98</v>
      </c>
      <c r="H120" s="40" t="s">
        <v>448</v>
      </c>
      <c r="I120" s="37" t="s">
        <v>64</v>
      </c>
      <c r="J120" s="99" t="s">
        <v>449</v>
      </c>
      <c r="K120" s="38">
        <v>44117</v>
      </c>
      <c r="L120" s="38">
        <v>45212</v>
      </c>
      <c r="M120" s="47"/>
      <c r="N120" s="100" t="s">
        <v>450</v>
      </c>
      <c r="O120" s="43"/>
      <c r="P120" s="37" t="s">
        <v>149</v>
      </c>
      <c r="Q120" s="43"/>
      <c r="R120" s="39">
        <v>2019</v>
      </c>
      <c r="S120" s="43">
        <v>0</v>
      </c>
    </row>
    <row r="121" spans="1:19" ht="63.75">
      <c r="A121" s="289" t="s">
        <v>451</v>
      </c>
      <c r="B121" s="38">
        <v>43307</v>
      </c>
      <c r="C121" s="58" t="s">
        <v>452</v>
      </c>
      <c r="D121" s="289" t="s">
        <v>453</v>
      </c>
      <c r="E121" s="289"/>
      <c r="F121" s="37" t="s">
        <v>24</v>
      </c>
      <c r="G121" s="54" t="s">
        <v>71</v>
      </c>
      <c r="H121" s="54" t="s">
        <v>454</v>
      </c>
      <c r="I121" s="289" t="s">
        <v>455</v>
      </c>
      <c r="J121" s="55" t="s">
        <v>456</v>
      </c>
      <c r="K121" s="38">
        <v>43423</v>
      </c>
      <c r="L121" s="38">
        <v>45249</v>
      </c>
      <c r="M121" s="42"/>
      <c r="N121" s="289" t="s">
        <v>457</v>
      </c>
      <c r="O121" s="43"/>
      <c r="P121" s="289" t="s">
        <v>178</v>
      </c>
      <c r="Q121" s="43"/>
      <c r="R121" s="39">
        <f>YEAR(K121)</f>
        <v>2018</v>
      </c>
      <c r="S121" s="44">
        <f>IF($F121="CO",SUMIFS($M:$M,$A:$A,$A121)/COUNTIFS($A:$A,$A121,$F:$F,"CO"),0)</f>
        <v>0</v>
      </c>
    </row>
    <row r="122" spans="1:19" ht="38.25">
      <c r="A122" s="37" t="s">
        <v>458</v>
      </c>
      <c r="B122" s="38">
        <v>43802</v>
      </c>
      <c r="C122" s="64" t="s">
        <v>459</v>
      </c>
      <c r="D122" s="289" t="s">
        <v>460</v>
      </c>
      <c r="E122" s="43"/>
      <c r="F122" s="289" t="s">
        <v>24</v>
      </c>
      <c r="G122" s="289" t="s">
        <v>461</v>
      </c>
      <c r="H122" s="54" t="s">
        <v>462</v>
      </c>
      <c r="I122" s="289" t="s">
        <v>27</v>
      </c>
      <c r="J122" s="63" t="s">
        <v>362</v>
      </c>
      <c r="K122" s="38">
        <v>43787</v>
      </c>
      <c r="L122" s="38">
        <v>45614</v>
      </c>
      <c r="M122" s="47"/>
      <c r="N122" s="289" t="s">
        <v>29</v>
      </c>
      <c r="O122" s="43"/>
      <c r="P122" s="289" t="s">
        <v>45</v>
      </c>
      <c r="Q122" s="43"/>
      <c r="R122" s="43"/>
      <c r="S122" s="43"/>
    </row>
    <row r="123" spans="1:19" ht="38.25" customHeight="1">
      <c r="A123" s="305" t="s">
        <v>3964</v>
      </c>
      <c r="B123" s="38">
        <v>43866</v>
      </c>
      <c r="C123" s="58" t="s">
        <v>3965</v>
      </c>
      <c r="D123" s="304" t="s">
        <v>3966</v>
      </c>
      <c r="E123" s="43"/>
      <c r="F123" s="295" t="s">
        <v>24</v>
      </c>
      <c r="G123" s="330" t="s">
        <v>366</v>
      </c>
      <c r="H123" s="308" t="s">
        <v>3967</v>
      </c>
      <c r="I123" s="300" t="s">
        <v>2208</v>
      </c>
      <c r="J123" s="314" t="s">
        <v>3968</v>
      </c>
      <c r="K123" s="38">
        <v>43880</v>
      </c>
      <c r="L123" s="38">
        <v>45707</v>
      </c>
      <c r="M123" s="43"/>
      <c r="N123" s="317" t="s">
        <v>3967</v>
      </c>
      <c r="O123" s="43"/>
      <c r="P123" s="295" t="s">
        <v>53</v>
      </c>
      <c r="Q123" s="43"/>
      <c r="R123" s="455"/>
      <c r="S123" s="44"/>
    </row>
    <row r="124" spans="1:19" ht="102">
      <c r="A124" s="340" t="s">
        <v>3765</v>
      </c>
      <c r="B124" s="413">
        <v>44686</v>
      </c>
      <c r="C124" s="424" t="s">
        <v>3766</v>
      </c>
      <c r="D124" s="340" t="s">
        <v>3767</v>
      </c>
      <c r="E124" s="347"/>
      <c r="F124" s="347" t="s">
        <v>2715</v>
      </c>
      <c r="G124" s="340" t="s">
        <v>25</v>
      </c>
      <c r="H124" s="347" t="s">
        <v>57</v>
      </c>
      <c r="I124" s="340" t="s">
        <v>3768</v>
      </c>
      <c r="J124" s="424" t="s">
        <v>3769</v>
      </c>
      <c r="K124" s="413">
        <v>44840</v>
      </c>
      <c r="L124" s="413">
        <v>46666</v>
      </c>
      <c r="M124" s="347"/>
      <c r="N124" s="340" t="s">
        <v>29</v>
      </c>
      <c r="O124" s="347"/>
      <c r="P124" s="340" t="s">
        <v>30</v>
      </c>
      <c r="Q124" s="347"/>
      <c r="R124" s="347"/>
      <c r="S124" s="297"/>
    </row>
    <row r="125" spans="1:19" ht="51">
      <c r="A125" s="347" t="s">
        <v>3704</v>
      </c>
      <c r="B125" s="413">
        <v>44826</v>
      </c>
      <c r="C125" s="424" t="s">
        <v>3705</v>
      </c>
      <c r="D125" s="347" t="s">
        <v>3706</v>
      </c>
      <c r="E125" s="425"/>
      <c r="F125" s="347" t="s">
        <v>2715</v>
      </c>
      <c r="G125" s="347" t="s">
        <v>49</v>
      </c>
      <c r="H125" s="340" t="s">
        <v>3707</v>
      </c>
      <c r="I125" s="347" t="s">
        <v>100</v>
      </c>
      <c r="J125" s="424" t="s">
        <v>3389</v>
      </c>
      <c r="K125" s="413">
        <v>44832</v>
      </c>
      <c r="L125" s="413">
        <v>46658</v>
      </c>
      <c r="M125" s="425"/>
      <c r="N125" s="347" t="s">
        <v>102</v>
      </c>
      <c r="O125" s="425"/>
      <c r="P125" s="425"/>
      <c r="Q125" s="347" t="s">
        <v>285</v>
      </c>
      <c r="R125" s="425"/>
      <c r="S125" s="425"/>
    </row>
    <row r="126" spans="1:19" ht="51">
      <c r="A126" s="289" t="s">
        <v>463</v>
      </c>
      <c r="B126" s="38">
        <v>43565</v>
      </c>
      <c r="C126" s="64" t="s">
        <v>464</v>
      </c>
      <c r="D126" s="289"/>
      <c r="E126" s="39"/>
      <c r="F126" s="289" t="s">
        <v>24</v>
      </c>
      <c r="G126" s="289" t="s">
        <v>49</v>
      </c>
      <c r="H126" s="289" t="s">
        <v>465</v>
      </c>
      <c r="I126" s="39" t="s">
        <v>100</v>
      </c>
      <c r="J126" s="101" t="s">
        <v>466</v>
      </c>
      <c r="K126" s="38">
        <v>43556</v>
      </c>
      <c r="L126" s="38">
        <v>45383</v>
      </c>
      <c r="M126" s="42"/>
      <c r="N126" s="289" t="s">
        <v>102</v>
      </c>
      <c r="O126" s="43"/>
      <c r="P126" s="37" t="s">
        <v>53</v>
      </c>
      <c r="Q126" s="43"/>
      <c r="R126" s="43"/>
      <c r="S126" s="43"/>
    </row>
    <row r="127" spans="1:19" ht="38.25">
      <c r="A127" s="37" t="s">
        <v>467</v>
      </c>
      <c r="B127" s="38">
        <v>43812</v>
      </c>
      <c r="C127" s="64" t="s">
        <v>468</v>
      </c>
      <c r="D127" s="40" t="s">
        <v>469</v>
      </c>
      <c r="E127" s="43"/>
      <c r="F127" s="289" t="s">
        <v>24</v>
      </c>
      <c r="G127" s="39" t="s">
        <v>42</v>
      </c>
      <c r="H127" s="37" t="s">
        <v>163</v>
      </c>
      <c r="I127" s="289" t="s">
        <v>27</v>
      </c>
      <c r="J127" s="63" t="s">
        <v>73</v>
      </c>
      <c r="K127" s="38">
        <v>43805</v>
      </c>
      <c r="L127" s="38">
        <v>45632</v>
      </c>
      <c r="M127" s="47"/>
      <c r="N127" s="37" t="s">
        <v>135</v>
      </c>
      <c r="O127" s="43"/>
      <c r="P127" s="289" t="s">
        <v>45</v>
      </c>
      <c r="Q127" s="43"/>
      <c r="R127" s="39">
        <v>2019</v>
      </c>
      <c r="S127" s="44"/>
    </row>
    <row r="128" spans="1:19" ht="102">
      <c r="A128" s="37" t="s">
        <v>470</v>
      </c>
      <c r="B128" s="94">
        <v>43553</v>
      </c>
      <c r="C128" s="52" t="s">
        <v>471</v>
      </c>
      <c r="D128" s="37" t="s">
        <v>472</v>
      </c>
      <c r="E128" s="39"/>
      <c r="F128" s="37" t="s">
        <v>24</v>
      </c>
      <c r="G128" s="37" t="s">
        <v>139</v>
      </c>
      <c r="H128" s="37" t="s">
        <v>473</v>
      </c>
      <c r="I128" s="37" t="s">
        <v>51</v>
      </c>
      <c r="J128" s="53" t="s">
        <v>474</v>
      </c>
      <c r="K128" s="38">
        <v>43588</v>
      </c>
      <c r="L128" s="38">
        <v>45415</v>
      </c>
      <c r="M128" s="42"/>
      <c r="N128" s="37" t="s">
        <v>102</v>
      </c>
      <c r="O128" s="43"/>
      <c r="P128" s="37" t="s">
        <v>103</v>
      </c>
      <c r="Q128" s="40"/>
      <c r="R128" s="39">
        <f>YEAR(K128)</f>
        <v>2019</v>
      </c>
      <c r="S128" s="44">
        <f>IF($F128="CO",SUMIFS($M:$M,$A:$A,$A128)/COUNTIFS($A:$A,$A128,$F:$F,"CO"),0)</f>
        <v>0</v>
      </c>
    </row>
    <row r="129" spans="1:19" ht="38.25">
      <c r="A129" s="46" t="s">
        <v>475</v>
      </c>
      <c r="B129" s="38">
        <v>43669</v>
      </c>
      <c r="C129" s="52" t="s">
        <v>476</v>
      </c>
      <c r="D129" s="80" t="s">
        <v>477</v>
      </c>
      <c r="E129" s="43"/>
      <c r="F129" s="39" t="s">
        <v>24</v>
      </c>
      <c r="G129" s="39" t="s">
        <v>49</v>
      </c>
      <c r="H129" s="39" t="s">
        <v>253</v>
      </c>
      <c r="I129" s="39" t="s">
        <v>27</v>
      </c>
      <c r="J129" s="81" t="s">
        <v>241</v>
      </c>
      <c r="K129" s="38">
        <v>43669</v>
      </c>
      <c r="L129" s="38">
        <v>45496</v>
      </c>
      <c r="M129" s="47"/>
      <c r="N129" s="289" t="s">
        <v>29</v>
      </c>
      <c r="O129" s="289"/>
      <c r="P129" s="39" t="s">
        <v>30</v>
      </c>
      <c r="Q129" s="289"/>
      <c r="R129" s="39">
        <f>YEAR(K129)</f>
        <v>2019</v>
      </c>
      <c r="S129" s="44">
        <f>IF($F129="CO",SUMIFS($M:$M,$A:$A,$A129)/COUNTIFS($A:$A,$A129,$F:$F,"CO"),0)</f>
        <v>0</v>
      </c>
    </row>
    <row r="130" spans="1:19" ht="65.099999999999994" customHeight="1">
      <c r="A130" s="45" t="s">
        <v>478</v>
      </c>
      <c r="B130" s="38">
        <v>44166</v>
      </c>
      <c r="C130" s="48" t="s">
        <v>479</v>
      </c>
      <c r="D130" s="37" t="s">
        <v>480</v>
      </c>
      <c r="E130" s="43"/>
      <c r="F130" s="37" t="s">
        <v>24</v>
      </c>
      <c r="G130" s="39" t="s">
        <v>42</v>
      </c>
      <c r="H130" s="40" t="s">
        <v>163</v>
      </c>
      <c r="I130" s="37" t="s">
        <v>27</v>
      </c>
      <c r="J130" s="41" t="s">
        <v>28</v>
      </c>
      <c r="K130" s="38">
        <v>44251</v>
      </c>
      <c r="L130" s="38">
        <v>46077</v>
      </c>
      <c r="M130" s="47"/>
      <c r="N130" s="37" t="s">
        <v>29</v>
      </c>
      <c r="O130" s="43"/>
      <c r="P130" s="289" t="s">
        <v>53</v>
      </c>
      <c r="Q130" s="43"/>
      <c r="R130" s="289">
        <f>YEAR(K130)</f>
        <v>2021</v>
      </c>
      <c r="S130" s="44">
        <f>IF($F130="CO",SUMIFS($M:$M,$A:$A,$A130)/COUNTIFS($A:$A,$A130,$F:$F,"CO"),0)</f>
        <v>0</v>
      </c>
    </row>
    <row r="131" spans="1:19" ht="38.25">
      <c r="A131" s="37" t="s">
        <v>481</v>
      </c>
      <c r="B131" s="38">
        <v>43662</v>
      </c>
      <c r="C131" s="56" t="s">
        <v>482</v>
      </c>
      <c r="D131" s="37" t="s">
        <v>483</v>
      </c>
      <c r="E131" s="39"/>
      <c r="F131" s="37" t="s">
        <v>24</v>
      </c>
      <c r="G131" s="37" t="s">
        <v>42</v>
      </c>
      <c r="H131" s="37" t="s">
        <v>177</v>
      </c>
      <c r="I131" s="37" t="s">
        <v>100</v>
      </c>
      <c r="J131" s="95" t="s">
        <v>334</v>
      </c>
      <c r="K131" s="38">
        <v>43678</v>
      </c>
      <c r="L131" s="38">
        <v>45505</v>
      </c>
      <c r="M131" s="42"/>
      <c r="N131" s="37" t="s">
        <v>102</v>
      </c>
      <c r="O131" s="43"/>
      <c r="P131" s="37" t="s">
        <v>103</v>
      </c>
      <c r="Q131" s="43"/>
      <c r="R131" s="289">
        <f>YEAR(K131)</f>
        <v>2019</v>
      </c>
      <c r="S131" s="44">
        <f>IF($F131="CO",SUMIFS($M:$M,$A:$A,$A131)/COUNTIFS($A:$A,$A131,$F:$F,"CO"),0)</f>
        <v>0</v>
      </c>
    </row>
    <row r="132" spans="1:19" ht="125.1" customHeight="1">
      <c r="A132" s="45" t="s">
        <v>484</v>
      </c>
      <c r="B132" s="37" t="s">
        <v>485</v>
      </c>
      <c r="C132" s="77" t="s">
        <v>486</v>
      </c>
      <c r="D132" s="37" t="s">
        <v>487</v>
      </c>
      <c r="E132" s="43"/>
      <c r="F132" s="37" t="s">
        <v>24</v>
      </c>
      <c r="G132" s="289" t="s">
        <v>42</v>
      </c>
      <c r="H132" s="40" t="s">
        <v>163</v>
      </c>
      <c r="I132" s="40" t="s">
        <v>27</v>
      </c>
      <c r="J132" s="41" t="s">
        <v>28</v>
      </c>
      <c r="K132" s="38">
        <v>44358</v>
      </c>
      <c r="L132" s="38">
        <v>46184</v>
      </c>
      <c r="M132" s="47"/>
      <c r="N132" s="37" t="s">
        <v>29</v>
      </c>
      <c r="O132" s="43"/>
      <c r="P132" s="37" t="s">
        <v>45</v>
      </c>
      <c r="Q132" s="43"/>
      <c r="R132" s="43"/>
      <c r="S132" s="43"/>
    </row>
    <row r="133" spans="1:19" ht="38.25">
      <c r="A133" s="37" t="s">
        <v>488</v>
      </c>
      <c r="B133" s="38">
        <v>43441</v>
      </c>
      <c r="C133" s="56" t="s">
        <v>489</v>
      </c>
      <c r="D133" s="37" t="s">
        <v>490</v>
      </c>
      <c r="E133" s="289"/>
      <c r="F133" s="37" t="s">
        <v>24</v>
      </c>
      <c r="G133" s="37" t="s">
        <v>42</v>
      </c>
      <c r="H133" s="37" t="s">
        <v>163</v>
      </c>
      <c r="I133" s="37" t="s">
        <v>100</v>
      </c>
      <c r="J133" s="41" t="s">
        <v>28</v>
      </c>
      <c r="K133" s="38">
        <v>43468</v>
      </c>
      <c r="L133" s="38">
        <v>45294</v>
      </c>
      <c r="M133" s="42"/>
      <c r="N133" s="37" t="s">
        <v>29</v>
      </c>
      <c r="O133" s="43"/>
      <c r="P133" s="37" t="s">
        <v>30</v>
      </c>
      <c r="Q133" s="43"/>
      <c r="R133" s="289">
        <v>2019</v>
      </c>
      <c r="S133" s="43"/>
    </row>
    <row r="134" spans="1:19" ht="38.25">
      <c r="A134" s="289" t="s">
        <v>491</v>
      </c>
      <c r="B134" s="38">
        <v>43010</v>
      </c>
      <c r="C134" s="64" t="s">
        <v>492</v>
      </c>
      <c r="D134" s="289" t="s">
        <v>493</v>
      </c>
      <c r="E134" s="289"/>
      <c r="F134" s="37" t="s">
        <v>24</v>
      </c>
      <c r="G134" s="289" t="s">
        <v>42</v>
      </c>
      <c r="H134" s="289" t="s">
        <v>177</v>
      </c>
      <c r="I134" s="37" t="s">
        <v>100</v>
      </c>
      <c r="J134" s="41" t="s">
        <v>28</v>
      </c>
      <c r="K134" s="38">
        <v>43032</v>
      </c>
      <c r="L134" s="38">
        <v>44858</v>
      </c>
      <c r="M134" s="42"/>
      <c r="N134" s="40" t="s">
        <v>232</v>
      </c>
      <c r="O134" s="43"/>
      <c r="P134" s="289" t="s">
        <v>494</v>
      </c>
      <c r="Q134" s="43"/>
      <c r="R134" s="289">
        <f t="shared" ref="R134:R144" si="0">YEAR(K134)</f>
        <v>2017</v>
      </c>
      <c r="S134" s="44">
        <f t="shared" ref="S134:S144" si="1">IF($F134="CO",SUMIFS($M:$M,$A:$A,$A134)/COUNTIFS($A:$A,$A134,$F:$F,"CO"),0)</f>
        <v>0</v>
      </c>
    </row>
    <row r="135" spans="1:19" ht="38.25">
      <c r="A135" s="289" t="s">
        <v>495</v>
      </c>
      <c r="B135" s="38">
        <v>43397</v>
      </c>
      <c r="C135" s="64" t="s">
        <v>496</v>
      </c>
      <c r="D135" s="289" t="s">
        <v>497</v>
      </c>
      <c r="E135" s="289"/>
      <c r="F135" s="54" t="s">
        <v>24</v>
      </c>
      <c r="G135" s="54" t="s">
        <v>71</v>
      </c>
      <c r="H135" s="54" t="s">
        <v>263</v>
      </c>
      <c r="I135" s="37" t="s">
        <v>27</v>
      </c>
      <c r="J135" s="41" t="s">
        <v>28</v>
      </c>
      <c r="K135" s="38">
        <v>43405</v>
      </c>
      <c r="L135" s="38">
        <v>45231</v>
      </c>
      <c r="M135" s="42"/>
      <c r="N135" s="37" t="s">
        <v>29</v>
      </c>
      <c r="O135" s="43"/>
      <c r="P135" s="289" t="s">
        <v>53</v>
      </c>
      <c r="Q135" s="43"/>
      <c r="R135" s="39">
        <f t="shared" si="0"/>
        <v>2018</v>
      </c>
      <c r="S135" s="44">
        <f t="shared" si="1"/>
        <v>0</v>
      </c>
    </row>
    <row r="136" spans="1:19" ht="38.25">
      <c r="A136" s="289" t="s">
        <v>498</v>
      </c>
      <c r="B136" s="38">
        <v>44078</v>
      </c>
      <c r="C136" s="58" t="s">
        <v>499</v>
      </c>
      <c r="D136" s="289" t="s">
        <v>500</v>
      </c>
      <c r="E136" s="43"/>
      <c r="F136" s="289" t="s">
        <v>24</v>
      </c>
      <c r="G136" s="289" t="s">
        <v>49</v>
      </c>
      <c r="H136" s="54" t="s">
        <v>253</v>
      </c>
      <c r="I136" s="37" t="s">
        <v>27</v>
      </c>
      <c r="J136" s="55" t="s">
        <v>73</v>
      </c>
      <c r="K136" s="38">
        <v>44173</v>
      </c>
      <c r="L136" s="38">
        <v>45999</v>
      </c>
      <c r="M136" s="43"/>
      <c r="N136" s="37" t="s">
        <v>29</v>
      </c>
      <c r="O136" s="43"/>
      <c r="P136" s="37" t="s">
        <v>53</v>
      </c>
      <c r="Q136" s="43"/>
      <c r="R136" s="289">
        <f t="shared" si="0"/>
        <v>2020</v>
      </c>
      <c r="S136" s="44">
        <f t="shared" si="1"/>
        <v>0</v>
      </c>
    </row>
    <row r="137" spans="1:19" ht="38.25">
      <c r="A137" s="37" t="s">
        <v>501</v>
      </c>
      <c r="B137" s="38">
        <v>43299</v>
      </c>
      <c r="C137" s="46" t="s">
        <v>502</v>
      </c>
      <c r="D137" s="43"/>
      <c r="E137" s="43"/>
      <c r="F137" s="40" t="s">
        <v>24</v>
      </c>
      <c r="G137" s="40" t="s">
        <v>71</v>
      </c>
      <c r="H137" s="40" t="s">
        <v>503</v>
      </c>
      <c r="I137" s="40" t="s">
        <v>115</v>
      </c>
      <c r="J137" s="52" t="s">
        <v>504</v>
      </c>
      <c r="K137" s="38">
        <v>43445</v>
      </c>
      <c r="L137" s="38">
        <v>45271</v>
      </c>
      <c r="M137" s="42"/>
      <c r="N137" s="289" t="s">
        <v>505</v>
      </c>
      <c r="O137" s="43"/>
      <c r="P137" s="37" t="s">
        <v>506</v>
      </c>
      <c r="Q137" s="43"/>
      <c r="R137" s="78">
        <f t="shared" si="0"/>
        <v>2018</v>
      </c>
      <c r="S137" s="79">
        <f t="shared" si="1"/>
        <v>0</v>
      </c>
    </row>
    <row r="138" spans="1:19" ht="38.25">
      <c r="A138" s="37" t="s">
        <v>507</v>
      </c>
      <c r="B138" s="38">
        <v>43266</v>
      </c>
      <c r="C138" s="46" t="s">
        <v>508</v>
      </c>
      <c r="D138" s="37" t="s">
        <v>509</v>
      </c>
      <c r="E138" s="39"/>
      <c r="F138" s="40" t="s">
        <v>24</v>
      </c>
      <c r="G138" s="37" t="s">
        <v>71</v>
      </c>
      <c r="H138" s="40" t="s">
        <v>510</v>
      </c>
      <c r="I138" s="37" t="s">
        <v>100</v>
      </c>
      <c r="J138" s="55" t="s">
        <v>73</v>
      </c>
      <c r="K138" s="38">
        <v>43292</v>
      </c>
      <c r="L138" s="38">
        <v>45118</v>
      </c>
      <c r="M138" s="42"/>
      <c r="N138" s="37" t="s">
        <v>29</v>
      </c>
      <c r="O138" s="43"/>
      <c r="P138" s="37" t="s">
        <v>178</v>
      </c>
      <c r="Q138" s="43"/>
      <c r="R138" s="289">
        <f t="shared" si="0"/>
        <v>2018</v>
      </c>
      <c r="S138" s="44">
        <f t="shared" si="1"/>
        <v>0</v>
      </c>
    </row>
    <row r="139" spans="1:19" ht="38.25">
      <c r="A139" s="37" t="s">
        <v>511</v>
      </c>
      <c r="B139" s="38">
        <v>44078</v>
      </c>
      <c r="C139" s="64" t="s">
        <v>512</v>
      </c>
      <c r="D139" s="37" t="s">
        <v>513</v>
      </c>
      <c r="E139" s="43"/>
      <c r="F139" s="37" t="s">
        <v>24</v>
      </c>
      <c r="G139" s="37" t="s">
        <v>42</v>
      </c>
      <c r="H139" s="40" t="s">
        <v>514</v>
      </c>
      <c r="I139" s="37" t="s">
        <v>27</v>
      </c>
      <c r="J139" s="55" t="s">
        <v>73</v>
      </c>
      <c r="K139" s="38">
        <v>44119</v>
      </c>
      <c r="L139" s="38">
        <v>45945</v>
      </c>
      <c r="M139" s="47"/>
      <c r="N139" s="40" t="s">
        <v>29</v>
      </c>
      <c r="O139" s="89"/>
      <c r="P139" s="37" t="s">
        <v>30</v>
      </c>
      <c r="Q139" s="89"/>
      <c r="R139" s="289">
        <f t="shared" si="0"/>
        <v>2020</v>
      </c>
      <c r="S139" s="44">
        <f t="shared" si="1"/>
        <v>0</v>
      </c>
    </row>
    <row r="140" spans="1:19" ht="38.25">
      <c r="A140" s="37" t="s">
        <v>515</v>
      </c>
      <c r="B140" s="38">
        <v>43461</v>
      </c>
      <c r="C140" s="56" t="s">
        <v>516</v>
      </c>
      <c r="D140" s="37" t="s">
        <v>517</v>
      </c>
      <c r="E140" s="37"/>
      <c r="F140" s="37" t="s">
        <v>24</v>
      </c>
      <c r="G140" s="37" t="s">
        <v>77</v>
      </c>
      <c r="H140" s="40" t="s">
        <v>518</v>
      </c>
      <c r="I140" s="37" t="s">
        <v>27</v>
      </c>
      <c r="J140" s="55" t="s">
        <v>73</v>
      </c>
      <c r="K140" s="38">
        <v>43475</v>
      </c>
      <c r="L140" s="38">
        <v>45301</v>
      </c>
      <c r="M140" s="60"/>
      <c r="N140" s="37" t="s">
        <v>29</v>
      </c>
      <c r="O140" s="43"/>
      <c r="P140" s="37" t="s">
        <v>178</v>
      </c>
      <c r="Q140" s="40"/>
      <c r="R140" s="289">
        <f t="shared" si="0"/>
        <v>2019</v>
      </c>
      <c r="S140" s="44">
        <f t="shared" si="1"/>
        <v>0</v>
      </c>
    </row>
    <row r="141" spans="1:19" ht="38.25" customHeight="1">
      <c r="A141" s="37" t="s">
        <v>519</v>
      </c>
      <c r="B141" s="38">
        <v>43399</v>
      </c>
      <c r="C141" s="56" t="s">
        <v>520</v>
      </c>
      <c r="D141" s="37" t="s">
        <v>521</v>
      </c>
      <c r="E141" s="289"/>
      <c r="F141" s="37" t="s">
        <v>24</v>
      </c>
      <c r="G141" s="40" t="s">
        <v>49</v>
      </c>
      <c r="H141" s="40" t="s">
        <v>522</v>
      </c>
      <c r="I141" s="37" t="s">
        <v>100</v>
      </c>
      <c r="J141" s="55" t="s">
        <v>73</v>
      </c>
      <c r="K141" s="38">
        <v>43423</v>
      </c>
      <c r="L141" s="38">
        <v>45249</v>
      </c>
      <c r="M141" s="42"/>
      <c r="N141" s="37" t="s">
        <v>29</v>
      </c>
      <c r="O141" s="43"/>
      <c r="P141" s="37" t="s">
        <v>30</v>
      </c>
      <c r="Q141" s="43"/>
      <c r="R141" s="39">
        <f t="shared" si="0"/>
        <v>2018</v>
      </c>
      <c r="S141" s="44">
        <f t="shared" si="1"/>
        <v>0</v>
      </c>
    </row>
    <row r="142" spans="1:19" ht="38.25">
      <c r="A142" s="37" t="s">
        <v>523</v>
      </c>
      <c r="B142" s="38">
        <v>43193</v>
      </c>
      <c r="C142" s="56" t="s">
        <v>524</v>
      </c>
      <c r="D142" s="37" t="s">
        <v>525</v>
      </c>
      <c r="E142" s="39"/>
      <c r="F142" s="289" t="s">
        <v>24</v>
      </c>
      <c r="G142" s="37" t="s">
        <v>49</v>
      </c>
      <c r="H142" s="37" t="s">
        <v>133</v>
      </c>
      <c r="I142" s="37" t="s">
        <v>100</v>
      </c>
      <c r="J142" s="41" t="s">
        <v>28</v>
      </c>
      <c r="K142" s="38">
        <v>43209</v>
      </c>
      <c r="L142" s="38">
        <v>45035</v>
      </c>
      <c r="M142" s="42"/>
      <c r="N142" s="37" t="s">
        <v>29</v>
      </c>
      <c r="O142" s="43"/>
      <c r="P142" s="37" t="s">
        <v>53</v>
      </c>
      <c r="Q142" s="43"/>
      <c r="R142" s="39">
        <f t="shared" si="0"/>
        <v>2018</v>
      </c>
      <c r="S142" s="44">
        <f t="shared" si="1"/>
        <v>0</v>
      </c>
    </row>
    <row r="143" spans="1:19" ht="38.25">
      <c r="A143" s="37" t="s">
        <v>526</v>
      </c>
      <c r="B143" s="38">
        <v>43266</v>
      </c>
      <c r="C143" s="56" t="s">
        <v>527</v>
      </c>
      <c r="D143" s="37" t="s">
        <v>528</v>
      </c>
      <c r="E143" s="39"/>
      <c r="F143" s="40" t="s">
        <v>24</v>
      </c>
      <c r="G143" s="37" t="s">
        <v>42</v>
      </c>
      <c r="H143" s="37" t="s">
        <v>177</v>
      </c>
      <c r="I143" s="37" t="s">
        <v>100</v>
      </c>
      <c r="J143" s="55" t="s">
        <v>73</v>
      </c>
      <c r="K143" s="38">
        <v>43277</v>
      </c>
      <c r="L143" s="38">
        <v>45103</v>
      </c>
      <c r="M143" s="42"/>
      <c r="N143" s="37" t="s">
        <v>29</v>
      </c>
      <c r="O143" s="43"/>
      <c r="P143" s="37" t="s">
        <v>225</v>
      </c>
      <c r="Q143" s="43"/>
      <c r="R143" s="39">
        <f t="shared" si="0"/>
        <v>2018</v>
      </c>
      <c r="S143" s="44">
        <f t="shared" si="1"/>
        <v>0</v>
      </c>
    </row>
    <row r="144" spans="1:19" ht="38.25">
      <c r="A144" s="37" t="s">
        <v>529</v>
      </c>
      <c r="B144" s="289" t="s">
        <v>530</v>
      </c>
      <c r="C144" s="64" t="s">
        <v>531</v>
      </c>
      <c r="D144" s="37" t="s">
        <v>532</v>
      </c>
      <c r="E144" s="43"/>
      <c r="F144" s="37" t="s">
        <v>24</v>
      </c>
      <c r="G144" s="289" t="s">
        <v>42</v>
      </c>
      <c r="H144" s="54" t="s">
        <v>163</v>
      </c>
      <c r="I144" s="37" t="s">
        <v>27</v>
      </c>
      <c r="J144" s="55" t="s">
        <v>73</v>
      </c>
      <c r="K144" s="38">
        <v>44155</v>
      </c>
      <c r="L144" s="38">
        <v>45981</v>
      </c>
      <c r="M144" s="43"/>
      <c r="N144" s="37" t="s">
        <v>29</v>
      </c>
      <c r="O144" s="43"/>
      <c r="P144" s="37" t="s">
        <v>45</v>
      </c>
      <c r="Q144" s="43"/>
      <c r="R144" s="39">
        <f t="shared" si="0"/>
        <v>2020</v>
      </c>
      <c r="S144" s="44">
        <f t="shared" si="1"/>
        <v>0</v>
      </c>
    </row>
    <row r="145" spans="1:19" ht="51">
      <c r="A145" s="340" t="s">
        <v>3773</v>
      </c>
      <c r="B145" s="413">
        <v>44827</v>
      </c>
      <c r="C145" s="414" t="s">
        <v>3774</v>
      </c>
      <c r="D145" s="340" t="s">
        <v>3775</v>
      </c>
      <c r="E145" s="415"/>
      <c r="F145" s="347" t="s">
        <v>2715</v>
      </c>
      <c r="G145" s="347" t="s">
        <v>42</v>
      </c>
      <c r="H145" s="347" t="s">
        <v>163</v>
      </c>
      <c r="I145" s="340" t="s">
        <v>27</v>
      </c>
      <c r="J145" s="414" t="s">
        <v>3389</v>
      </c>
      <c r="K145" s="413">
        <v>44839</v>
      </c>
      <c r="L145" s="413">
        <v>46665</v>
      </c>
      <c r="M145" s="415"/>
      <c r="N145" s="340" t="s">
        <v>29</v>
      </c>
      <c r="O145" s="415"/>
      <c r="P145" s="347" t="s">
        <v>45</v>
      </c>
      <c r="Q145" s="415"/>
      <c r="R145" s="415"/>
      <c r="S145" s="297"/>
    </row>
    <row r="146" spans="1:19" ht="38.25">
      <c r="A146" s="37" t="s">
        <v>533</v>
      </c>
      <c r="B146" s="38">
        <v>43395</v>
      </c>
      <c r="C146" s="46" t="s">
        <v>534</v>
      </c>
      <c r="D146" s="37" t="s">
        <v>535</v>
      </c>
      <c r="E146" s="289"/>
      <c r="F146" s="39" t="s">
        <v>24</v>
      </c>
      <c r="G146" s="37" t="s">
        <v>42</v>
      </c>
      <c r="H146" s="37" t="s">
        <v>536</v>
      </c>
      <c r="I146" s="37" t="s">
        <v>27</v>
      </c>
      <c r="J146" s="55" t="s">
        <v>73</v>
      </c>
      <c r="K146" s="38">
        <v>43399</v>
      </c>
      <c r="L146" s="38">
        <v>45225</v>
      </c>
      <c r="M146" s="42"/>
      <c r="N146" s="37" t="s">
        <v>29</v>
      </c>
      <c r="O146" s="43"/>
      <c r="P146" s="37" t="s">
        <v>45</v>
      </c>
      <c r="Q146" s="43"/>
      <c r="R146" s="39">
        <f>YEAR(K146)</f>
        <v>2018</v>
      </c>
      <c r="S146" s="44">
        <f>IF($F146="CO",SUMIFS($M:$M,$A:$A,$A146)/COUNTIFS($A:$A,$A146,$F:$F,"CO"),0)</f>
        <v>0</v>
      </c>
    </row>
    <row r="147" spans="1:19" ht="51">
      <c r="A147" s="37" t="s">
        <v>537</v>
      </c>
      <c r="B147" s="38">
        <v>43727</v>
      </c>
      <c r="C147" s="46" t="s">
        <v>538</v>
      </c>
      <c r="D147" s="289" t="s">
        <v>539</v>
      </c>
      <c r="E147" s="43"/>
      <c r="F147" s="289" t="s">
        <v>24</v>
      </c>
      <c r="G147" s="37" t="s">
        <v>366</v>
      </c>
      <c r="H147" s="54" t="s">
        <v>540</v>
      </c>
      <c r="I147" s="54" t="s">
        <v>541</v>
      </c>
      <c r="J147" s="53" t="s">
        <v>542</v>
      </c>
      <c r="K147" s="38">
        <v>43768</v>
      </c>
      <c r="L147" s="38">
        <v>45595</v>
      </c>
      <c r="M147" s="43"/>
      <c r="N147" s="54" t="s">
        <v>540</v>
      </c>
      <c r="O147" s="43"/>
      <c r="P147" s="289" t="s">
        <v>53</v>
      </c>
      <c r="Q147" s="43"/>
      <c r="R147" s="39">
        <f>YEAR(K147)</f>
        <v>2019</v>
      </c>
      <c r="S147" s="44">
        <f>IF($F147="CO",SUMIFS($M:$M,$A:$A,$A147)/COUNTIFS($A:$A,$A147,$F:$F,"CO"),0)</f>
        <v>0</v>
      </c>
    </row>
    <row r="148" spans="1:19" ht="63.75">
      <c r="A148" s="45" t="s">
        <v>543</v>
      </c>
      <c r="B148" s="38">
        <v>43971</v>
      </c>
      <c r="C148" s="52" t="s">
        <v>544</v>
      </c>
      <c r="D148" s="39" t="s">
        <v>545</v>
      </c>
      <c r="E148" s="43"/>
      <c r="F148" s="37" t="s">
        <v>24</v>
      </c>
      <c r="G148" s="40" t="s">
        <v>293</v>
      </c>
      <c r="H148" s="40" t="s">
        <v>546</v>
      </c>
      <c r="I148" s="40" t="s">
        <v>64</v>
      </c>
      <c r="J148" s="63" t="s">
        <v>547</v>
      </c>
      <c r="K148" s="38">
        <v>44280</v>
      </c>
      <c r="L148" s="38">
        <v>46106</v>
      </c>
      <c r="M148" s="43"/>
      <c r="N148" s="37" t="s">
        <v>548</v>
      </c>
      <c r="O148" s="43"/>
      <c r="P148" s="39" t="s">
        <v>310</v>
      </c>
      <c r="Q148" s="43"/>
      <c r="R148" s="289">
        <f>YEAR(K148)</f>
        <v>2021</v>
      </c>
      <c r="S148" s="44">
        <f>IF($F148="CO",SUMIFS($M:$M,$A:$A,$A148)/COUNTIFS($A:$A,$A148,$F:$F,"CO"),0)</f>
        <v>0</v>
      </c>
    </row>
    <row r="149" spans="1:19" ht="129.94999999999999" customHeight="1">
      <c r="A149" s="37" t="s">
        <v>549</v>
      </c>
      <c r="B149" s="38">
        <v>44014</v>
      </c>
      <c r="C149" s="55" t="s">
        <v>550</v>
      </c>
      <c r="D149" s="37" t="s">
        <v>551</v>
      </c>
      <c r="E149" s="43"/>
      <c r="F149" s="37" t="s">
        <v>24</v>
      </c>
      <c r="G149" s="289" t="s">
        <v>552</v>
      </c>
      <c r="H149" s="54" t="s">
        <v>553</v>
      </c>
      <c r="I149" s="37" t="s">
        <v>64</v>
      </c>
      <c r="J149" s="55" t="s">
        <v>554</v>
      </c>
      <c r="K149" s="38">
        <v>44089</v>
      </c>
      <c r="L149" s="38">
        <v>45915</v>
      </c>
      <c r="M149" s="47"/>
      <c r="N149" s="37" t="s">
        <v>555</v>
      </c>
      <c r="O149" s="43"/>
      <c r="P149" s="37" t="s">
        <v>556</v>
      </c>
      <c r="Q149" s="43"/>
      <c r="R149" s="39">
        <v>2019</v>
      </c>
      <c r="S149" s="43">
        <f>IF($F149="CO",SUMIFS($M:$M,$A:$A,$A149)/COUNTIFS($A:$A,$A149,$F:$F,"CO"),0)</f>
        <v>0</v>
      </c>
    </row>
    <row r="150" spans="1:19" ht="51">
      <c r="A150" s="355" t="s">
        <v>3712</v>
      </c>
      <c r="B150" s="355" t="s">
        <v>3713</v>
      </c>
      <c r="C150" s="352" t="s">
        <v>3714</v>
      </c>
      <c r="D150" s="355" t="s">
        <v>551</v>
      </c>
      <c r="E150" s="436"/>
      <c r="F150" s="355" t="s">
        <v>2715</v>
      </c>
      <c r="G150" s="355" t="s">
        <v>49</v>
      </c>
      <c r="H150" s="348" t="s">
        <v>3715</v>
      </c>
      <c r="I150" s="355" t="s">
        <v>100</v>
      </c>
      <c r="J150" s="352" t="s">
        <v>3389</v>
      </c>
      <c r="K150" s="397">
        <v>44831</v>
      </c>
      <c r="L150" s="397">
        <v>46657</v>
      </c>
      <c r="M150" s="436"/>
      <c r="N150" s="355" t="s">
        <v>102</v>
      </c>
      <c r="O150" s="436"/>
      <c r="P150" s="436"/>
      <c r="Q150" s="355" t="s">
        <v>556</v>
      </c>
      <c r="R150" s="436"/>
      <c r="S150" s="436"/>
    </row>
    <row r="151" spans="1:19" ht="38.25">
      <c r="A151" s="37" t="s">
        <v>557</v>
      </c>
      <c r="B151" s="38">
        <v>43537</v>
      </c>
      <c r="C151" s="56" t="s">
        <v>558</v>
      </c>
      <c r="D151" s="37" t="s">
        <v>559</v>
      </c>
      <c r="E151" s="289"/>
      <c r="F151" s="37" t="s">
        <v>24</v>
      </c>
      <c r="G151" s="37" t="s">
        <v>49</v>
      </c>
      <c r="H151" s="37" t="s">
        <v>560</v>
      </c>
      <c r="I151" s="37" t="s">
        <v>100</v>
      </c>
      <c r="J151" s="52" t="s">
        <v>73</v>
      </c>
      <c r="K151" s="38">
        <v>43583</v>
      </c>
      <c r="L151" s="38">
        <v>45410</v>
      </c>
      <c r="M151" s="42"/>
      <c r="N151" s="46" t="s">
        <v>29</v>
      </c>
      <c r="O151" s="43"/>
      <c r="P151" s="37" t="s">
        <v>225</v>
      </c>
      <c r="Q151" s="40"/>
      <c r="R151" s="289">
        <f>YEAR(K151)</f>
        <v>2019</v>
      </c>
      <c r="S151" s="44">
        <f>IF($F151="CO",SUMIFS($M:$M,$A:$A,$A151)/COUNTIFS($A:$A,$A151,$F:$F,"CO"),0)</f>
        <v>0</v>
      </c>
    </row>
    <row r="152" spans="1:19" ht="148.5" customHeight="1">
      <c r="A152" s="363" t="s">
        <v>4126</v>
      </c>
      <c r="B152" s="369">
        <v>44602</v>
      </c>
      <c r="C152" s="383" t="s">
        <v>4127</v>
      </c>
      <c r="D152" s="493" t="s">
        <v>4128</v>
      </c>
      <c r="E152" s="43"/>
      <c r="F152" s="363" t="s">
        <v>24</v>
      </c>
      <c r="G152" s="363" t="s">
        <v>293</v>
      </c>
      <c r="H152" s="366" t="s">
        <v>2782</v>
      </c>
      <c r="I152" s="363" t="s">
        <v>27</v>
      </c>
      <c r="J152" s="370" t="s">
        <v>3995</v>
      </c>
      <c r="K152" s="362">
        <v>44662</v>
      </c>
      <c r="L152" s="362">
        <v>46488</v>
      </c>
      <c r="M152" s="363"/>
      <c r="N152" s="363" t="s">
        <v>29</v>
      </c>
      <c r="O152" s="373"/>
      <c r="P152" s="373"/>
      <c r="Q152" s="363" t="s">
        <v>30</v>
      </c>
      <c r="R152" s="373"/>
      <c r="S152" s="43"/>
    </row>
    <row r="153" spans="1:19" ht="50.1" customHeight="1">
      <c r="A153" s="37" t="s">
        <v>561</v>
      </c>
      <c r="B153" s="38">
        <v>44057</v>
      </c>
      <c r="C153" s="64" t="s">
        <v>562</v>
      </c>
      <c r="D153" s="37" t="s">
        <v>563</v>
      </c>
      <c r="E153" s="43"/>
      <c r="F153" s="37" t="s">
        <v>24</v>
      </c>
      <c r="G153" s="37" t="s">
        <v>49</v>
      </c>
      <c r="H153" s="37" t="s">
        <v>564</v>
      </c>
      <c r="I153" s="37" t="s">
        <v>27</v>
      </c>
      <c r="J153" s="55" t="s">
        <v>73</v>
      </c>
      <c r="K153" s="38">
        <v>44124</v>
      </c>
      <c r="L153" s="38">
        <v>45950</v>
      </c>
      <c r="M153" s="47"/>
      <c r="N153" s="40" t="s">
        <v>29</v>
      </c>
      <c r="O153" s="89"/>
      <c r="P153" s="37" t="s">
        <v>45</v>
      </c>
      <c r="Q153" s="89"/>
      <c r="R153" s="39">
        <f>YEAR(K153)</f>
        <v>2020</v>
      </c>
      <c r="S153" s="44">
        <f>IF($F153="CO",SUMIFS($M:$M,$A:$A,$A153)/COUNTIFS($A:$A,$A153,$F:$F,"CO"),0)</f>
        <v>0</v>
      </c>
    </row>
    <row r="154" spans="1:19" ht="38.25">
      <c r="A154" s="37" t="s">
        <v>565</v>
      </c>
      <c r="B154" s="38">
        <v>43798</v>
      </c>
      <c r="C154" s="56" t="s">
        <v>566</v>
      </c>
      <c r="D154" s="37" t="s">
        <v>567</v>
      </c>
      <c r="E154" s="43"/>
      <c r="F154" s="37" t="s">
        <v>24</v>
      </c>
      <c r="G154" s="37" t="s">
        <v>42</v>
      </c>
      <c r="H154" s="53" t="s">
        <v>568</v>
      </c>
      <c r="I154" s="37" t="s">
        <v>27</v>
      </c>
      <c r="J154" s="55" t="s">
        <v>73</v>
      </c>
      <c r="K154" s="38">
        <v>43783</v>
      </c>
      <c r="L154" s="38">
        <v>45610</v>
      </c>
      <c r="M154" s="47"/>
      <c r="N154" s="37" t="s">
        <v>569</v>
      </c>
      <c r="O154" s="43"/>
      <c r="P154" s="37" t="s">
        <v>30</v>
      </c>
      <c r="Q154" s="39"/>
      <c r="R154" s="43"/>
      <c r="S154" s="43"/>
    </row>
    <row r="155" spans="1:19" ht="38.25">
      <c r="A155" s="37" t="s">
        <v>570</v>
      </c>
      <c r="B155" s="38">
        <v>43549</v>
      </c>
      <c r="C155" s="56" t="s">
        <v>571</v>
      </c>
      <c r="D155" s="289" t="s">
        <v>572</v>
      </c>
      <c r="E155" s="43"/>
      <c r="F155" s="289" t="s">
        <v>24</v>
      </c>
      <c r="G155" s="289" t="s">
        <v>49</v>
      </c>
      <c r="H155" s="37" t="s">
        <v>355</v>
      </c>
      <c r="I155" s="289" t="s">
        <v>27</v>
      </c>
      <c r="J155" s="52" t="s">
        <v>73</v>
      </c>
      <c r="K155" s="38">
        <v>43560</v>
      </c>
      <c r="L155" s="38">
        <v>45387</v>
      </c>
      <c r="M155" s="42"/>
      <c r="N155" s="289" t="s">
        <v>29</v>
      </c>
      <c r="O155" s="43"/>
      <c r="P155" s="289" t="s">
        <v>225</v>
      </c>
      <c r="Q155" s="43"/>
      <c r="R155" s="39">
        <f>YEAR(K155)</f>
        <v>2019</v>
      </c>
      <c r="S155" s="44"/>
    </row>
    <row r="156" spans="1:19" ht="38.25" customHeight="1">
      <c r="A156" s="37" t="s">
        <v>573</v>
      </c>
      <c r="B156" s="38">
        <v>43171</v>
      </c>
      <c r="C156" s="56" t="s">
        <v>574</v>
      </c>
      <c r="D156" s="37" t="s">
        <v>575</v>
      </c>
      <c r="E156" s="39"/>
      <c r="F156" s="37" t="s">
        <v>24</v>
      </c>
      <c r="G156" s="37" t="s">
        <v>42</v>
      </c>
      <c r="H156" s="40" t="s">
        <v>576</v>
      </c>
      <c r="I156" s="289" t="s">
        <v>100</v>
      </c>
      <c r="J156" s="41" t="s">
        <v>28</v>
      </c>
      <c r="K156" s="38">
        <v>43180</v>
      </c>
      <c r="L156" s="38">
        <v>45006</v>
      </c>
      <c r="M156" s="42"/>
      <c r="N156" s="40" t="s">
        <v>29</v>
      </c>
      <c r="O156" s="43"/>
      <c r="P156" s="37" t="s">
        <v>30</v>
      </c>
      <c r="Q156" s="43"/>
      <c r="R156" s="289"/>
      <c r="S156" s="44">
        <f>IF($F156="CO",SUMIFS($M:$M,$A:$A,$A156)/COUNTIFS($A:$A,$A156,$F:$F,"CO"),0)</f>
        <v>0</v>
      </c>
    </row>
    <row r="157" spans="1:19" ht="38.25">
      <c r="A157" s="45" t="s">
        <v>577</v>
      </c>
      <c r="B157" s="38">
        <v>44153</v>
      </c>
      <c r="C157" s="77" t="s">
        <v>578</v>
      </c>
      <c r="D157" s="289" t="s">
        <v>579</v>
      </c>
      <c r="E157" s="43"/>
      <c r="F157" s="37" t="s">
        <v>24</v>
      </c>
      <c r="G157" s="39" t="s">
        <v>49</v>
      </c>
      <c r="H157" s="54" t="s">
        <v>253</v>
      </c>
      <c r="I157" s="37" t="s">
        <v>100</v>
      </c>
      <c r="J157" s="41" t="s">
        <v>28</v>
      </c>
      <c r="K157" s="38">
        <v>44218</v>
      </c>
      <c r="L157" s="38">
        <v>46044</v>
      </c>
      <c r="M157" s="43"/>
      <c r="N157" s="37" t="s">
        <v>29</v>
      </c>
      <c r="O157" s="43"/>
      <c r="P157" s="37" t="s">
        <v>53</v>
      </c>
      <c r="Q157" s="43"/>
      <c r="R157" s="289">
        <f>YEAR(K157)</f>
        <v>2021</v>
      </c>
      <c r="S157" s="44">
        <f>IF($F157="CO",SUMIFS($M:$M,$A:$A,$A157)/COUNTIFS($A:$A,$A157,$F:$F,"CO"),0)</f>
        <v>0</v>
      </c>
    </row>
    <row r="158" spans="1:19" ht="38.25">
      <c r="A158" s="37" t="s">
        <v>580</v>
      </c>
      <c r="B158" s="38">
        <v>43467</v>
      </c>
      <c r="C158" s="56" t="s">
        <v>581</v>
      </c>
      <c r="D158" s="37" t="s">
        <v>582</v>
      </c>
      <c r="E158" s="289"/>
      <c r="F158" s="37" t="s">
        <v>24</v>
      </c>
      <c r="G158" s="37" t="s">
        <v>85</v>
      </c>
      <c r="H158" s="37" t="s">
        <v>283</v>
      </c>
      <c r="I158" s="37" t="s">
        <v>100</v>
      </c>
      <c r="J158" s="41" t="s">
        <v>583</v>
      </c>
      <c r="K158" s="38">
        <v>43593</v>
      </c>
      <c r="L158" s="38">
        <v>45420</v>
      </c>
      <c r="M158" s="42"/>
      <c r="N158" s="37" t="s">
        <v>102</v>
      </c>
      <c r="O158" s="43"/>
      <c r="P158" s="37" t="s">
        <v>103</v>
      </c>
      <c r="Q158" s="43"/>
      <c r="R158" s="289">
        <f>YEAR(K158)</f>
        <v>2019</v>
      </c>
      <c r="S158" s="44">
        <f>IF($F158="CO",SUMIFS($M:$M,$A:$A,$A158)/COUNTIFS($A:$A,$A158,$F:$F,"CO"),0)</f>
        <v>0</v>
      </c>
    </row>
    <row r="159" spans="1:19" ht="38.25">
      <c r="A159" s="37" t="s">
        <v>584</v>
      </c>
      <c r="B159" s="38">
        <v>43798</v>
      </c>
      <c r="C159" s="64" t="s">
        <v>585</v>
      </c>
      <c r="D159" s="289" t="s">
        <v>586</v>
      </c>
      <c r="E159" s="43"/>
      <c r="F159" s="39" t="s">
        <v>24</v>
      </c>
      <c r="G159" s="39" t="s">
        <v>293</v>
      </c>
      <c r="H159" s="289" t="s">
        <v>306</v>
      </c>
      <c r="I159" s="289" t="s">
        <v>27</v>
      </c>
      <c r="J159" s="63" t="s">
        <v>73</v>
      </c>
      <c r="K159" s="38">
        <v>43805</v>
      </c>
      <c r="L159" s="38">
        <v>45632</v>
      </c>
      <c r="M159" s="47"/>
      <c r="N159" s="37" t="s">
        <v>168</v>
      </c>
      <c r="O159" s="43"/>
      <c r="P159" s="39" t="s">
        <v>30</v>
      </c>
      <c r="Q159" s="43"/>
      <c r="R159" s="39">
        <f>YEAR(K159)</f>
        <v>2019</v>
      </c>
      <c r="S159" s="44">
        <f>IF($F159="CO",SUMIFS($M:$M,$A:$A,$A159)/COUNTIFS($A:$A,$A159,$F:$F,"CO"),0)</f>
        <v>0</v>
      </c>
    </row>
    <row r="160" spans="1:19" ht="39" customHeight="1">
      <c r="A160" s="45" t="s">
        <v>587</v>
      </c>
      <c r="B160" s="38">
        <v>44594</v>
      </c>
      <c r="C160" s="46" t="s">
        <v>588</v>
      </c>
      <c r="D160" s="37" t="s">
        <v>589</v>
      </c>
      <c r="E160" s="43"/>
      <c r="F160" s="37" t="s">
        <v>24</v>
      </c>
      <c r="G160" s="289" t="s">
        <v>49</v>
      </c>
      <c r="H160" s="40" t="s">
        <v>590</v>
      </c>
      <c r="I160" s="40" t="s">
        <v>51</v>
      </c>
      <c r="J160" s="53" t="s">
        <v>276</v>
      </c>
      <c r="K160" s="38">
        <v>44627</v>
      </c>
      <c r="L160" s="38">
        <v>46453</v>
      </c>
      <c r="M160" s="47"/>
      <c r="N160" s="37" t="s">
        <v>29</v>
      </c>
      <c r="O160" s="43"/>
      <c r="P160" s="37" t="s">
        <v>45</v>
      </c>
      <c r="Q160" s="43"/>
      <c r="R160" s="43"/>
      <c r="S160" s="43"/>
    </row>
    <row r="161" spans="1:19" ht="38.25">
      <c r="A161" s="37" t="s">
        <v>591</v>
      </c>
      <c r="B161" s="38">
        <v>43116</v>
      </c>
      <c r="C161" s="46" t="s">
        <v>592</v>
      </c>
      <c r="D161" s="37" t="s">
        <v>593</v>
      </c>
      <c r="E161" s="39"/>
      <c r="F161" s="289" t="s">
        <v>24</v>
      </c>
      <c r="G161" s="37" t="s">
        <v>71</v>
      </c>
      <c r="H161" s="40" t="s">
        <v>594</v>
      </c>
      <c r="I161" s="37" t="s">
        <v>27</v>
      </c>
      <c r="J161" s="55" t="s">
        <v>73</v>
      </c>
      <c r="K161" s="38">
        <v>43131</v>
      </c>
      <c r="L161" s="38">
        <v>44957</v>
      </c>
      <c r="M161" s="42"/>
      <c r="N161" s="40" t="s">
        <v>29</v>
      </c>
      <c r="O161" s="43"/>
      <c r="P161" s="37" t="s">
        <v>494</v>
      </c>
      <c r="Q161" s="43"/>
      <c r="R161" s="43"/>
      <c r="S161" s="43"/>
    </row>
    <row r="162" spans="1:19" ht="25.5">
      <c r="A162" s="40" t="s">
        <v>595</v>
      </c>
      <c r="B162" s="59">
        <v>40347</v>
      </c>
      <c r="C162" s="41" t="s">
        <v>596</v>
      </c>
      <c r="D162" s="289"/>
      <c r="E162" s="53"/>
      <c r="F162" s="57" t="s">
        <v>24</v>
      </c>
      <c r="G162" s="54" t="s">
        <v>71</v>
      </c>
      <c r="H162" s="59" t="s">
        <v>597</v>
      </c>
      <c r="I162" s="59" t="s">
        <v>35</v>
      </c>
      <c r="J162" s="41" t="s">
        <v>598</v>
      </c>
      <c r="K162" s="59">
        <v>40436</v>
      </c>
      <c r="L162" s="59" t="s">
        <v>599</v>
      </c>
      <c r="M162" s="103"/>
      <c r="N162" s="54" t="s">
        <v>600</v>
      </c>
      <c r="O162" s="53"/>
      <c r="P162" s="54" t="s">
        <v>38</v>
      </c>
      <c r="Q162" s="54" t="s">
        <v>601</v>
      </c>
      <c r="R162" s="39">
        <f>YEAR(K162)</f>
        <v>2010</v>
      </c>
      <c r="S162" s="44">
        <f>IF($F162="CO",SUMIFS($M:$M,$A:$A,$A162)/COUNTIFS($A:$A,$A162,$F:$F,"CO"),0)</f>
        <v>0</v>
      </c>
    </row>
    <row r="163" spans="1:19" ht="51">
      <c r="A163" s="37" t="s">
        <v>602</v>
      </c>
      <c r="B163" s="38">
        <v>43671</v>
      </c>
      <c r="C163" s="52" t="s">
        <v>603</v>
      </c>
      <c r="D163" s="37" t="s">
        <v>604</v>
      </c>
      <c r="E163" s="43"/>
      <c r="F163" s="39" t="s">
        <v>24</v>
      </c>
      <c r="G163" s="289" t="s">
        <v>338</v>
      </c>
      <c r="H163" s="289" t="s">
        <v>605</v>
      </c>
      <c r="I163" s="289" t="s">
        <v>27</v>
      </c>
      <c r="J163" s="81" t="s">
        <v>606</v>
      </c>
      <c r="K163" s="38">
        <v>43686</v>
      </c>
      <c r="L163" s="38">
        <v>45513</v>
      </c>
      <c r="M163" s="47"/>
      <c r="N163" s="289" t="s">
        <v>29</v>
      </c>
      <c r="O163" s="43"/>
      <c r="P163" s="289" t="s">
        <v>53</v>
      </c>
      <c r="Q163" s="43"/>
      <c r="R163" s="43"/>
      <c r="S163" s="43"/>
    </row>
    <row r="164" spans="1:19" ht="76.5">
      <c r="A164" s="37" t="s">
        <v>607</v>
      </c>
      <c r="B164" s="38">
        <v>43550</v>
      </c>
      <c r="C164" s="56" t="s">
        <v>608</v>
      </c>
      <c r="D164" s="37" t="s">
        <v>609</v>
      </c>
      <c r="E164" s="43"/>
      <c r="F164" s="37" t="s">
        <v>24</v>
      </c>
      <c r="G164" s="37" t="s">
        <v>49</v>
      </c>
      <c r="H164" s="37" t="s">
        <v>355</v>
      </c>
      <c r="I164" s="37" t="s">
        <v>610</v>
      </c>
      <c r="J164" s="41" t="s">
        <v>611</v>
      </c>
      <c r="K164" s="59">
        <v>43563</v>
      </c>
      <c r="L164" s="59">
        <v>45390</v>
      </c>
      <c r="M164" s="60"/>
      <c r="N164" s="40" t="s">
        <v>29</v>
      </c>
      <c r="O164" s="61"/>
      <c r="P164" s="40" t="s">
        <v>45</v>
      </c>
      <c r="Q164" s="40"/>
      <c r="R164" s="43"/>
      <c r="S164" s="43"/>
    </row>
    <row r="165" spans="1:19" ht="89.25" customHeight="1">
      <c r="A165" s="37" t="s">
        <v>612</v>
      </c>
      <c r="B165" s="38">
        <v>43424</v>
      </c>
      <c r="C165" s="56" t="s">
        <v>613</v>
      </c>
      <c r="D165" s="37" t="s">
        <v>614</v>
      </c>
      <c r="E165" s="43"/>
      <c r="F165" s="37" t="s">
        <v>24</v>
      </c>
      <c r="G165" s="37" t="s">
        <v>85</v>
      </c>
      <c r="H165" s="37" t="s">
        <v>615</v>
      </c>
      <c r="I165" s="37" t="s">
        <v>100</v>
      </c>
      <c r="J165" s="41" t="s">
        <v>616</v>
      </c>
      <c r="K165" s="59">
        <v>43480</v>
      </c>
      <c r="L165" s="59">
        <v>45306</v>
      </c>
      <c r="M165" s="60"/>
      <c r="N165" s="37" t="s">
        <v>29</v>
      </c>
      <c r="O165" s="43"/>
      <c r="P165" s="37" t="s">
        <v>30</v>
      </c>
      <c r="Q165" s="40"/>
      <c r="R165" s="289">
        <f>YEAR(K165)</f>
        <v>2019</v>
      </c>
      <c r="S165" s="44">
        <f>IF($F165="CO",SUMIFS($M:$M,$A:$A,$A165)/COUNTIFS($A:$A,$A165,$F:$F,"CO"),0)</f>
        <v>0</v>
      </c>
    </row>
    <row r="166" spans="1:19" ht="89.25">
      <c r="A166" s="37" t="s">
        <v>617</v>
      </c>
      <c r="B166" s="38">
        <v>43994</v>
      </c>
      <c r="C166" s="64" t="s">
        <v>618</v>
      </c>
      <c r="D166" s="37" t="s">
        <v>619</v>
      </c>
      <c r="E166" s="43"/>
      <c r="F166" s="37" t="s">
        <v>24</v>
      </c>
      <c r="G166" s="37" t="s">
        <v>49</v>
      </c>
      <c r="H166" s="40" t="s">
        <v>620</v>
      </c>
      <c r="I166" s="40" t="s">
        <v>51</v>
      </c>
      <c r="J166" s="81" t="s">
        <v>621</v>
      </c>
      <c r="K166" s="38">
        <v>44110</v>
      </c>
      <c r="L166" s="38">
        <v>45936</v>
      </c>
      <c r="M166" s="47"/>
      <c r="N166" s="40" t="s">
        <v>29</v>
      </c>
      <c r="O166" s="43"/>
      <c r="P166" s="37" t="s">
        <v>45</v>
      </c>
      <c r="Q166" s="43"/>
      <c r="R166" s="43"/>
      <c r="S166" s="43"/>
    </row>
    <row r="167" spans="1:19" ht="89.25" customHeight="1">
      <c r="A167" s="37" t="s">
        <v>622</v>
      </c>
      <c r="B167" s="38">
        <v>43138</v>
      </c>
      <c r="C167" s="52" t="s">
        <v>623</v>
      </c>
      <c r="D167" s="37" t="s">
        <v>624</v>
      </c>
      <c r="E167" s="289"/>
      <c r="F167" s="37" t="s">
        <v>24</v>
      </c>
      <c r="G167" s="37" t="s">
        <v>625</v>
      </c>
      <c r="H167" s="40" t="s">
        <v>43</v>
      </c>
      <c r="I167" s="37" t="s">
        <v>610</v>
      </c>
      <c r="J167" s="52" t="s">
        <v>626</v>
      </c>
      <c r="K167" s="38">
        <v>43168</v>
      </c>
      <c r="L167" s="38">
        <v>44994</v>
      </c>
      <c r="M167" s="42"/>
      <c r="N167" s="40" t="s">
        <v>29</v>
      </c>
      <c r="O167" s="43"/>
      <c r="P167" s="37" t="s">
        <v>178</v>
      </c>
      <c r="Q167" s="43"/>
      <c r="R167" s="289">
        <f>YEAR(K167)</f>
        <v>2018</v>
      </c>
      <c r="S167" s="44">
        <f>IF($F167="CO",SUMIFS($M:$M,$A:$A,$A167)/COUNTIFS($A:$A,$A167,$F:$F,"CO"),0)</f>
        <v>0</v>
      </c>
    </row>
    <row r="168" spans="1:19" ht="102">
      <c r="A168" s="289" t="s">
        <v>627</v>
      </c>
      <c r="B168" s="38">
        <v>43409</v>
      </c>
      <c r="C168" s="56" t="s">
        <v>628</v>
      </c>
      <c r="D168" s="37" t="s">
        <v>629</v>
      </c>
      <c r="E168" s="39"/>
      <c r="F168" s="37" t="s">
        <v>24</v>
      </c>
      <c r="G168" s="37" t="s">
        <v>42</v>
      </c>
      <c r="H168" s="37" t="s">
        <v>177</v>
      </c>
      <c r="I168" s="37" t="s">
        <v>51</v>
      </c>
      <c r="J168" s="53" t="s">
        <v>630</v>
      </c>
      <c r="K168" s="38">
        <v>43405</v>
      </c>
      <c r="L168" s="38">
        <v>45231</v>
      </c>
      <c r="M168" s="42"/>
      <c r="N168" s="37" t="s">
        <v>29</v>
      </c>
      <c r="O168" s="43"/>
      <c r="P168" s="37" t="s">
        <v>178</v>
      </c>
      <c r="Q168" s="43"/>
      <c r="R168" s="78">
        <f>YEAR(K168)</f>
        <v>2018</v>
      </c>
      <c r="S168" s="79">
        <f>IF($F168="CO",SUMIFS($M:$M,$A:$A,$A168)/COUNTIFS($A:$A,$A168,$F:$F,"CO"),0)</f>
        <v>0</v>
      </c>
    </row>
    <row r="169" spans="1:19" ht="12.75" customHeight="1">
      <c r="A169" s="45" t="s">
        <v>631</v>
      </c>
      <c r="B169" s="38">
        <v>44309</v>
      </c>
      <c r="C169" s="48" t="s">
        <v>632</v>
      </c>
      <c r="D169" s="37" t="s">
        <v>633</v>
      </c>
      <c r="E169" s="43"/>
      <c r="F169" s="37" t="s">
        <v>24</v>
      </c>
      <c r="G169" s="289" t="s">
        <v>139</v>
      </c>
      <c r="H169" s="37" t="s">
        <v>634</v>
      </c>
      <c r="I169" s="40" t="s">
        <v>51</v>
      </c>
      <c r="J169" s="53" t="s">
        <v>635</v>
      </c>
      <c r="K169" s="38">
        <v>44606</v>
      </c>
      <c r="L169" s="38">
        <v>46432</v>
      </c>
      <c r="M169" s="47"/>
      <c r="N169" s="37" t="s">
        <v>29</v>
      </c>
      <c r="O169" s="43"/>
      <c r="P169" s="37" t="s">
        <v>45</v>
      </c>
      <c r="Q169" s="43"/>
      <c r="R169" s="43"/>
      <c r="S169" s="43"/>
    </row>
    <row r="170" spans="1:19" ht="51">
      <c r="A170" s="45" t="s">
        <v>636</v>
      </c>
      <c r="B170" s="38">
        <v>44579</v>
      </c>
      <c r="C170" s="46" t="s">
        <v>637</v>
      </c>
      <c r="D170" s="37" t="s">
        <v>638</v>
      </c>
      <c r="E170" s="43"/>
      <c r="F170" s="37" t="s">
        <v>24</v>
      </c>
      <c r="G170" s="39" t="s">
        <v>85</v>
      </c>
      <c r="H170" s="37" t="s">
        <v>639</v>
      </c>
      <c r="I170" s="40" t="s">
        <v>27</v>
      </c>
      <c r="J170" s="48" t="s">
        <v>44</v>
      </c>
      <c r="K170" s="38">
        <v>44616</v>
      </c>
      <c r="L170" s="38">
        <v>46442</v>
      </c>
      <c r="M170" s="47"/>
      <c r="N170" s="464" t="s">
        <v>29</v>
      </c>
      <c r="O170" s="43"/>
      <c r="P170" s="37" t="s">
        <v>53</v>
      </c>
      <c r="Q170" s="43"/>
      <c r="R170" s="43"/>
      <c r="S170" s="43"/>
    </row>
    <row r="171" spans="1:19" ht="38.25">
      <c r="A171" s="37" t="s">
        <v>640</v>
      </c>
      <c r="B171" s="38">
        <v>43671</v>
      </c>
      <c r="C171" s="64" t="s">
        <v>641</v>
      </c>
      <c r="D171" s="289" t="s">
        <v>642</v>
      </c>
      <c r="E171" s="43"/>
      <c r="F171" s="289" t="s">
        <v>24</v>
      </c>
      <c r="G171" s="39" t="s">
        <v>643</v>
      </c>
      <c r="H171" s="54" t="s">
        <v>644</v>
      </c>
      <c r="I171" s="289" t="s">
        <v>27</v>
      </c>
      <c r="J171" s="63" t="s">
        <v>73</v>
      </c>
      <c r="K171" s="38">
        <v>43721</v>
      </c>
      <c r="L171" s="38">
        <v>45559</v>
      </c>
      <c r="M171" s="47"/>
      <c r="N171" s="289" t="s">
        <v>168</v>
      </c>
      <c r="O171" s="43"/>
      <c r="P171" s="289" t="s">
        <v>53</v>
      </c>
      <c r="Q171" s="289" t="s">
        <v>170</v>
      </c>
      <c r="R171" s="39">
        <v>2017</v>
      </c>
      <c r="S171" s="44">
        <f t="shared" ref="S171:S177" si="2">IF($F171="CO",SUMIFS($M:$M,$A:$A,$A171)/COUNTIFS($A:$A,$A171,$F:$F,"CO"),0)</f>
        <v>0</v>
      </c>
    </row>
    <row r="172" spans="1:19" ht="51">
      <c r="A172" s="289" t="s">
        <v>645</v>
      </c>
      <c r="B172" s="38">
        <v>43592</v>
      </c>
      <c r="C172" s="56" t="s">
        <v>646</v>
      </c>
      <c r="D172" s="37" t="s">
        <v>647</v>
      </c>
      <c r="E172" s="39"/>
      <c r="F172" s="37" t="s">
        <v>24</v>
      </c>
      <c r="G172" s="37" t="s">
        <v>98</v>
      </c>
      <c r="H172" s="37" t="s">
        <v>648</v>
      </c>
      <c r="I172" s="37" t="s">
        <v>100</v>
      </c>
      <c r="J172" s="41" t="s">
        <v>129</v>
      </c>
      <c r="K172" s="38">
        <v>43582</v>
      </c>
      <c r="L172" s="38">
        <v>45409</v>
      </c>
      <c r="M172" s="42"/>
      <c r="N172" s="37" t="s">
        <v>102</v>
      </c>
      <c r="O172" s="43"/>
      <c r="P172" s="37" t="s">
        <v>225</v>
      </c>
      <c r="Q172" s="43"/>
      <c r="R172" s="289">
        <v>2019</v>
      </c>
      <c r="S172" s="44">
        <f t="shared" si="2"/>
        <v>0</v>
      </c>
    </row>
    <row r="173" spans="1:19" ht="79.5" customHeight="1">
      <c r="A173" s="37" t="s">
        <v>649</v>
      </c>
      <c r="B173" s="38">
        <v>43468</v>
      </c>
      <c r="C173" s="56" t="s">
        <v>650</v>
      </c>
      <c r="D173" s="37" t="s">
        <v>651</v>
      </c>
      <c r="E173" s="289"/>
      <c r="F173" s="37" t="s">
        <v>24</v>
      </c>
      <c r="G173" s="37" t="s">
        <v>42</v>
      </c>
      <c r="H173" s="40" t="s">
        <v>43</v>
      </c>
      <c r="I173" s="37" t="s">
        <v>27</v>
      </c>
      <c r="J173" s="41" t="s">
        <v>28</v>
      </c>
      <c r="K173" s="38">
        <v>43468</v>
      </c>
      <c r="L173" s="38">
        <v>45294</v>
      </c>
      <c r="M173" s="42"/>
      <c r="N173" s="37" t="s">
        <v>29</v>
      </c>
      <c r="O173" s="43"/>
      <c r="P173" s="37" t="s">
        <v>149</v>
      </c>
      <c r="Q173" s="43"/>
      <c r="R173" s="289">
        <f>YEAR(K173)</f>
        <v>2019</v>
      </c>
      <c r="S173" s="44">
        <f t="shared" si="2"/>
        <v>0</v>
      </c>
    </row>
    <row r="174" spans="1:19" ht="89.25">
      <c r="A174" s="40" t="s">
        <v>652</v>
      </c>
      <c r="B174" s="57">
        <v>40262</v>
      </c>
      <c r="C174" s="104" t="s">
        <v>653</v>
      </c>
      <c r="D174" s="43"/>
      <c r="E174" s="43"/>
      <c r="F174" s="54" t="s">
        <v>24</v>
      </c>
      <c r="G174" s="54" t="s">
        <v>552</v>
      </c>
      <c r="H174" s="54" t="s">
        <v>385</v>
      </c>
      <c r="I174" s="54" t="s">
        <v>35</v>
      </c>
      <c r="J174" s="41" t="s">
        <v>654</v>
      </c>
      <c r="K174" s="57">
        <v>40338</v>
      </c>
      <c r="L174" s="40" t="s">
        <v>599</v>
      </c>
      <c r="M174" s="47"/>
      <c r="N174" s="501" t="s">
        <v>655</v>
      </c>
      <c r="O174" s="43"/>
      <c r="P174" s="54" t="s">
        <v>38</v>
      </c>
      <c r="Q174" s="40" t="s">
        <v>656</v>
      </c>
      <c r="R174" s="39">
        <v>2019</v>
      </c>
      <c r="S174" s="44">
        <f t="shared" si="2"/>
        <v>0</v>
      </c>
    </row>
    <row r="175" spans="1:19" ht="51">
      <c r="A175" s="37" t="s">
        <v>657</v>
      </c>
      <c r="B175" s="38">
        <v>43705</v>
      </c>
      <c r="C175" s="56" t="s">
        <v>658</v>
      </c>
      <c r="D175" s="39" t="s">
        <v>659</v>
      </c>
      <c r="E175" s="43"/>
      <c r="F175" s="40" t="s">
        <v>24</v>
      </c>
      <c r="G175" s="40" t="s">
        <v>42</v>
      </c>
      <c r="H175" s="59" t="s">
        <v>660</v>
      </c>
      <c r="I175" s="289" t="s">
        <v>27</v>
      </c>
      <c r="J175" s="101" t="s">
        <v>661</v>
      </c>
      <c r="K175" s="38">
        <v>43756</v>
      </c>
      <c r="L175" s="38">
        <v>45583</v>
      </c>
      <c r="M175" s="47"/>
      <c r="N175" s="40" t="s">
        <v>29</v>
      </c>
      <c r="O175" s="43"/>
      <c r="P175" s="40" t="s">
        <v>45</v>
      </c>
      <c r="Q175" s="43"/>
      <c r="R175" s="289">
        <f>YEAR(K175)</f>
        <v>2019</v>
      </c>
      <c r="S175" s="44">
        <f t="shared" si="2"/>
        <v>0</v>
      </c>
    </row>
    <row r="176" spans="1:19" s="106" customFormat="1" ht="38.25">
      <c r="A176" s="37" t="s">
        <v>662</v>
      </c>
      <c r="B176" s="38">
        <v>43671</v>
      </c>
      <c r="C176" s="56" t="s">
        <v>663</v>
      </c>
      <c r="D176" s="37" t="s">
        <v>664</v>
      </c>
      <c r="E176" s="43"/>
      <c r="F176" s="39" t="s">
        <v>24</v>
      </c>
      <c r="G176" s="289" t="s">
        <v>42</v>
      </c>
      <c r="H176" s="289" t="s">
        <v>665</v>
      </c>
      <c r="I176" s="289" t="s">
        <v>27</v>
      </c>
      <c r="J176" s="81" t="s">
        <v>666</v>
      </c>
      <c r="K176" s="38">
        <v>43689</v>
      </c>
      <c r="L176" s="38">
        <v>45516</v>
      </c>
      <c r="M176" s="47"/>
      <c r="N176" s="289" t="s">
        <v>29</v>
      </c>
      <c r="O176" s="43"/>
      <c r="P176" s="289" t="s">
        <v>67</v>
      </c>
      <c r="Q176" s="43"/>
      <c r="R176" s="39">
        <f>YEAR(K176)</f>
        <v>2019</v>
      </c>
      <c r="S176" s="44">
        <f t="shared" si="2"/>
        <v>0</v>
      </c>
    </row>
    <row r="177" spans="1:19" s="106" customFormat="1" ht="38.25">
      <c r="A177" s="37" t="s">
        <v>667</v>
      </c>
      <c r="B177" s="38">
        <v>43222</v>
      </c>
      <c r="C177" s="46" t="s">
        <v>668</v>
      </c>
      <c r="D177" s="37" t="s">
        <v>669</v>
      </c>
      <c r="E177" s="39"/>
      <c r="F177" s="37" t="s">
        <v>24</v>
      </c>
      <c r="G177" s="37" t="s">
        <v>660</v>
      </c>
      <c r="H177" s="37" t="s">
        <v>660</v>
      </c>
      <c r="I177" s="37" t="s">
        <v>100</v>
      </c>
      <c r="J177" s="512" t="s">
        <v>670</v>
      </c>
      <c r="K177" s="38">
        <v>43256</v>
      </c>
      <c r="L177" s="38">
        <v>45082</v>
      </c>
      <c r="M177" s="42"/>
      <c r="N177" s="464" t="s">
        <v>660</v>
      </c>
      <c r="O177" s="43"/>
      <c r="P177" s="37" t="s">
        <v>178</v>
      </c>
      <c r="Q177" s="43"/>
      <c r="R177" s="39">
        <f>YEAR(K177)</f>
        <v>2018</v>
      </c>
      <c r="S177" s="44">
        <f t="shared" si="2"/>
        <v>0</v>
      </c>
    </row>
    <row r="178" spans="1:19" s="106" customFormat="1" ht="38.25">
      <c r="A178" s="37" t="s">
        <v>671</v>
      </c>
      <c r="B178" s="38">
        <v>43693</v>
      </c>
      <c r="C178" s="64" t="s">
        <v>672</v>
      </c>
      <c r="D178" s="39" t="s">
        <v>673</v>
      </c>
      <c r="E178" s="43"/>
      <c r="F178" s="39" t="s">
        <v>24</v>
      </c>
      <c r="G178" s="289" t="s">
        <v>49</v>
      </c>
      <c r="H178" s="289" t="s">
        <v>253</v>
      </c>
      <c r="I178" s="289" t="s">
        <v>27</v>
      </c>
      <c r="J178" s="81" t="s">
        <v>674</v>
      </c>
      <c r="K178" s="38">
        <v>43707</v>
      </c>
      <c r="L178" s="38">
        <v>45534</v>
      </c>
      <c r="M178" s="47"/>
      <c r="N178" s="289" t="s">
        <v>29</v>
      </c>
      <c r="O178" s="43"/>
      <c r="P178" s="39" t="s">
        <v>45</v>
      </c>
      <c r="Q178" s="43"/>
      <c r="R178" s="43"/>
      <c r="S178" s="43"/>
    </row>
    <row r="179" spans="1:19" s="106" customFormat="1" ht="63" customHeight="1">
      <c r="A179" s="37" t="s">
        <v>675</v>
      </c>
      <c r="B179" s="38">
        <v>43056</v>
      </c>
      <c r="C179" s="46" t="s">
        <v>676</v>
      </c>
      <c r="D179" s="37" t="s">
        <v>677</v>
      </c>
      <c r="E179" s="289"/>
      <c r="F179" s="289" t="s">
        <v>24</v>
      </c>
      <c r="G179" s="37" t="s">
        <v>42</v>
      </c>
      <c r="H179" s="37" t="s">
        <v>163</v>
      </c>
      <c r="I179" s="37" t="s">
        <v>100</v>
      </c>
      <c r="J179" s="55" t="s">
        <v>73</v>
      </c>
      <c r="K179" s="38">
        <v>43075</v>
      </c>
      <c r="L179" s="38">
        <v>44901</v>
      </c>
      <c r="M179" s="42"/>
      <c r="N179" s="40" t="s">
        <v>232</v>
      </c>
      <c r="O179" s="43"/>
      <c r="P179" s="37" t="s">
        <v>178</v>
      </c>
      <c r="Q179" s="43"/>
      <c r="R179" s="39">
        <v>2020</v>
      </c>
      <c r="S179" s="43"/>
    </row>
    <row r="180" spans="1:19" ht="38.25">
      <c r="A180" s="37" t="s">
        <v>678</v>
      </c>
      <c r="B180" s="38">
        <v>43299</v>
      </c>
      <c r="C180" s="46" t="s">
        <v>679</v>
      </c>
      <c r="D180" s="37" t="s">
        <v>680</v>
      </c>
      <c r="E180" s="289"/>
      <c r="F180" s="40" t="s">
        <v>24</v>
      </c>
      <c r="G180" s="37" t="s">
        <v>42</v>
      </c>
      <c r="H180" s="40" t="s">
        <v>681</v>
      </c>
      <c r="I180" s="37" t="s">
        <v>100</v>
      </c>
      <c r="J180" s="55" t="s">
        <v>73</v>
      </c>
      <c r="K180" s="38">
        <v>43858</v>
      </c>
      <c r="L180" s="38">
        <v>45685</v>
      </c>
      <c r="M180" s="42"/>
      <c r="N180" s="37" t="s">
        <v>29</v>
      </c>
      <c r="O180" s="43"/>
      <c r="P180" s="80" t="s">
        <v>225</v>
      </c>
      <c r="Q180" s="43"/>
      <c r="R180" s="78">
        <f>YEAR(K180)</f>
        <v>2020</v>
      </c>
      <c r="S180" s="79">
        <f>IF($F180="CO",SUMIFS($M:$M,$A:$A,$A180)/COUNTIFS($A:$A,$A180,$F:$F,"CO"),0)</f>
        <v>0</v>
      </c>
    </row>
    <row r="181" spans="1:19" ht="38.25">
      <c r="A181" s="45" t="s">
        <v>682</v>
      </c>
      <c r="B181" s="38">
        <v>44586</v>
      </c>
      <c r="C181" s="46" t="s">
        <v>683</v>
      </c>
      <c r="D181" s="37" t="s">
        <v>684</v>
      </c>
      <c r="E181" s="43"/>
      <c r="F181" s="37" t="s">
        <v>24</v>
      </c>
      <c r="G181" s="39" t="s">
        <v>42</v>
      </c>
      <c r="H181" s="37" t="s">
        <v>163</v>
      </c>
      <c r="I181" s="40" t="s">
        <v>27</v>
      </c>
      <c r="J181" s="48" t="s">
        <v>685</v>
      </c>
      <c r="K181" s="38">
        <v>44608</v>
      </c>
      <c r="L181" s="38">
        <v>46434</v>
      </c>
      <c r="M181" s="47"/>
      <c r="N181" s="37" t="s">
        <v>29</v>
      </c>
      <c r="O181" s="43"/>
      <c r="P181" s="37" t="s">
        <v>30</v>
      </c>
      <c r="Q181" s="43"/>
      <c r="R181" s="43"/>
      <c r="S181" s="43"/>
    </row>
    <row r="182" spans="1:19" ht="38.25">
      <c r="A182" s="37" t="s">
        <v>686</v>
      </c>
      <c r="B182" s="38">
        <v>43025</v>
      </c>
      <c r="C182" s="56" t="s">
        <v>687</v>
      </c>
      <c r="D182" s="80" t="s">
        <v>688</v>
      </c>
      <c r="E182" s="39"/>
      <c r="F182" s="37" t="s">
        <v>24</v>
      </c>
      <c r="G182" s="37" t="s">
        <v>49</v>
      </c>
      <c r="H182" s="37" t="s">
        <v>355</v>
      </c>
      <c r="I182" s="37" t="s">
        <v>100</v>
      </c>
      <c r="J182" s="55" t="s">
        <v>73</v>
      </c>
      <c r="K182" s="38">
        <v>43045</v>
      </c>
      <c r="L182" s="38">
        <v>44871</v>
      </c>
      <c r="M182" s="42"/>
      <c r="N182" s="40" t="s">
        <v>232</v>
      </c>
      <c r="O182" s="43"/>
      <c r="P182" s="37" t="s">
        <v>30</v>
      </c>
      <c r="Q182" s="43"/>
      <c r="R182" s="39">
        <f>YEAR(K182)</f>
        <v>2017</v>
      </c>
      <c r="S182" s="44">
        <f>IF($F182="CO",SUMIFS($M:$M,$A:$A,$A182)/COUNTIFS($A:$A,$A182,$F:$F,"CO"),0)</f>
        <v>0</v>
      </c>
    </row>
    <row r="183" spans="1:19" ht="51">
      <c r="A183" s="37" t="s">
        <v>4065</v>
      </c>
      <c r="B183" s="369">
        <v>44624</v>
      </c>
      <c r="C183" s="52" t="s">
        <v>4066</v>
      </c>
      <c r="D183" s="37" t="s">
        <v>4067</v>
      </c>
      <c r="E183" s="43"/>
      <c r="F183" s="289" t="s">
        <v>24</v>
      </c>
      <c r="G183" s="289" t="s">
        <v>42</v>
      </c>
      <c r="H183" s="289" t="s">
        <v>43</v>
      </c>
      <c r="I183" s="289" t="s">
        <v>3421</v>
      </c>
      <c r="J183" s="52" t="s">
        <v>3995</v>
      </c>
      <c r="K183" s="369">
        <v>44669</v>
      </c>
      <c r="L183" s="369">
        <v>46495</v>
      </c>
      <c r="M183" s="58"/>
      <c r="N183" s="289" t="s">
        <v>168</v>
      </c>
      <c r="O183" s="43"/>
      <c r="P183" s="289" t="s">
        <v>124</v>
      </c>
      <c r="Q183" s="43"/>
      <c r="R183" s="43"/>
      <c r="S183" s="43"/>
    </row>
    <row r="184" spans="1:19" ht="51">
      <c r="A184" s="348" t="s">
        <v>3367</v>
      </c>
      <c r="B184" s="395">
        <v>44573</v>
      </c>
      <c r="C184" s="352" t="s">
        <v>3582</v>
      </c>
      <c r="D184" s="355"/>
      <c r="E184" s="355"/>
      <c r="F184" s="355"/>
      <c r="G184" s="355" t="s">
        <v>33</v>
      </c>
      <c r="H184" s="355" t="s">
        <v>1025</v>
      </c>
      <c r="I184" s="348" t="s">
        <v>3508</v>
      </c>
      <c r="J184" s="352" t="s">
        <v>36</v>
      </c>
      <c r="K184" s="395">
        <v>44593</v>
      </c>
      <c r="L184" s="396">
        <v>46419</v>
      </c>
      <c r="M184" s="355"/>
      <c r="N184" s="348" t="s">
        <v>3583</v>
      </c>
      <c r="O184" s="355"/>
      <c r="P184" s="355" t="s">
        <v>38</v>
      </c>
      <c r="Q184" s="355" t="s">
        <v>3509</v>
      </c>
      <c r="R184" s="355"/>
      <c r="S184" s="359"/>
    </row>
    <row r="185" spans="1:19" ht="51">
      <c r="A185" s="45" t="s">
        <v>3367</v>
      </c>
      <c r="B185" s="38">
        <v>44573</v>
      </c>
      <c r="C185" s="77" t="s">
        <v>3368</v>
      </c>
      <c r="D185" s="43"/>
      <c r="E185" s="43"/>
      <c r="F185" s="279" t="s">
        <v>24</v>
      </c>
      <c r="G185" s="279" t="s">
        <v>33</v>
      </c>
      <c r="H185" s="280" t="s">
        <v>1025</v>
      </c>
      <c r="I185" s="280" t="s">
        <v>35</v>
      </c>
      <c r="J185" s="41" t="s">
        <v>36</v>
      </c>
      <c r="K185" s="38">
        <v>44593</v>
      </c>
      <c r="L185" s="38">
        <v>46419</v>
      </c>
      <c r="M185" s="47"/>
      <c r="N185" s="100" t="s">
        <v>3369</v>
      </c>
      <c r="O185" s="43"/>
      <c r="P185" s="279" t="s">
        <v>38</v>
      </c>
      <c r="Q185" s="289" t="s">
        <v>3370</v>
      </c>
      <c r="R185" s="43"/>
      <c r="S185" s="61"/>
    </row>
    <row r="186" spans="1:19" ht="38.25">
      <c r="A186" s="37" t="s">
        <v>689</v>
      </c>
      <c r="B186" s="38">
        <v>43370</v>
      </c>
      <c r="C186" s="46" t="s">
        <v>690</v>
      </c>
      <c r="D186" s="94" t="s">
        <v>691</v>
      </c>
      <c r="E186" s="39"/>
      <c r="F186" s="39" t="s">
        <v>24</v>
      </c>
      <c r="G186" s="501" t="s">
        <v>49</v>
      </c>
      <c r="H186" s="40" t="s">
        <v>692</v>
      </c>
      <c r="I186" s="464" t="s">
        <v>27</v>
      </c>
      <c r="J186" s="55" t="s">
        <v>73</v>
      </c>
      <c r="K186" s="38">
        <v>43399</v>
      </c>
      <c r="L186" s="38">
        <v>45225</v>
      </c>
      <c r="M186" s="42"/>
      <c r="N186" s="37" t="s">
        <v>29</v>
      </c>
      <c r="O186" s="43"/>
      <c r="P186" s="37" t="s">
        <v>30</v>
      </c>
      <c r="Q186" s="43"/>
      <c r="R186" s="39">
        <f>YEAR(K186)</f>
        <v>2018</v>
      </c>
      <c r="S186" s="44">
        <f>IF($F186="CO",SUMIFS($M:$M,$A:$A,$A186)/COUNTIFS($A:$A,$A186,$F:$F,"CO"),0)</f>
        <v>0</v>
      </c>
    </row>
    <row r="187" spans="1:19" ht="84" customHeight="1">
      <c r="A187" s="348" t="s">
        <v>3437</v>
      </c>
      <c r="B187" s="341">
        <v>44578</v>
      </c>
      <c r="C187" s="345" t="s">
        <v>3438</v>
      </c>
      <c r="D187" s="348" t="s">
        <v>3439</v>
      </c>
      <c r="E187" s="359"/>
      <c r="F187" s="343" t="s">
        <v>24</v>
      </c>
      <c r="G187" s="343" t="s">
        <v>2085</v>
      </c>
      <c r="H187" s="343" t="s">
        <v>3440</v>
      </c>
      <c r="I187" s="343" t="s">
        <v>3441</v>
      </c>
      <c r="J187" s="360" t="s">
        <v>276</v>
      </c>
      <c r="K187" s="341">
        <v>44750</v>
      </c>
      <c r="L187" s="341">
        <v>46576</v>
      </c>
      <c r="M187" s="359"/>
      <c r="N187" s="350" t="s">
        <v>168</v>
      </c>
      <c r="O187" s="359"/>
      <c r="P187" s="343" t="s">
        <v>45</v>
      </c>
      <c r="Q187" s="359"/>
      <c r="R187" s="359"/>
      <c r="S187" s="359"/>
    </row>
    <row r="188" spans="1:19" ht="96.75" customHeight="1">
      <c r="A188" s="37" t="s">
        <v>693</v>
      </c>
      <c r="B188" s="38">
        <v>43455</v>
      </c>
      <c r="C188" s="52" t="s">
        <v>694</v>
      </c>
      <c r="D188" s="37" t="s">
        <v>695</v>
      </c>
      <c r="E188" s="289"/>
      <c r="F188" s="37" t="s">
        <v>24</v>
      </c>
      <c r="G188" s="37" t="s">
        <v>42</v>
      </c>
      <c r="H188" s="37" t="s">
        <v>177</v>
      </c>
      <c r="I188" s="37" t="s">
        <v>100</v>
      </c>
      <c r="J188" s="55" t="s">
        <v>73</v>
      </c>
      <c r="K188" s="38">
        <v>43483</v>
      </c>
      <c r="L188" s="38">
        <v>45309</v>
      </c>
      <c r="M188" s="42"/>
      <c r="N188" s="37" t="s">
        <v>29</v>
      </c>
      <c r="O188" s="43"/>
      <c r="P188" s="37" t="s">
        <v>30</v>
      </c>
      <c r="Q188" s="289"/>
      <c r="R188" s="39">
        <f>YEAR(K188)</f>
        <v>2019</v>
      </c>
      <c r="S188" s="58">
        <f>IF($F188="CO",SUMIFS($M:$M,$A:$A,$A188)/COUNTIFS($A:$A,$A188,$F:$F,"CO"),0)</f>
        <v>0</v>
      </c>
    </row>
    <row r="189" spans="1:19" ht="38.25">
      <c r="A189" s="37" t="s">
        <v>696</v>
      </c>
      <c r="B189" s="38">
        <v>43354</v>
      </c>
      <c r="C189" s="46" t="s">
        <v>697</v>
      </c>
      <c r="D189" s="37" t="s">
        <v>698</v>
      </c>
      <c r="E189" s="289"/>
      <c r="F189" s="37" t="s">
        <v>24</v>
      </c>
      <c r="G189" s="37" t="s">
        <v>49</v>
      </c>
      <c r="H189" s="37" t="s">
        <v>426</v>
      </c>
      <c r="I189" s="37" t="s">
        <v>100</v>
      </c>
      <c r="J189" s="41" t="s">
        <v>28</v>
      </c>
      <c r="K189" s="38">
        <v>43367</v>
      </c>
      <c r="L189" s="38">
        <v>45193</v>
      </c>
      <c r="M189" s="42"/>
      <c r="N189" s="37" t="s">
        <v>29</v>
      </c>
      <c r="O189" s="43"/>
      <c r="P189" s="37" t="s">
        <v>30</v>
      </c>
      <c r="Q189" s="43"/>
      <c r="R189" s="39">
        <f>YEAR(K189)</f>
        <v>2018</v>
      </c>
      <c r="S189" s="44">
        <f>IF($F189="CO",SUMIFS($M:$M,$A:$A,$A189)/COUNTIFS($A:$A,$A189,$F:$F,"CO"),0)</f>
        <v>0</v>
      </c>
    </row>
    <row r="190" spans="1:19" ht="50.1" customHeight="1">
      <c r="A190" s="37" t="s">
        <v>699</v>
      </c>
      <c r="B190" s="38">
        <v>43671</v>
      </c>
      <c r="C190" s="56" t="s">
        <v>700</v>
      </c>
      <c r="D190" s="37" t="s">
        <v>701</v>
      </c>
      <c r="E190" s="39"/>
      <c r="F190" s="37" t="s">
        <v>24</v>
      </c>
      <c r="G190" s="37" t="s">
        <v>702</v>
      </c>
      <c r="H190" s="40" t="s">
        <v>703</v>
      </c>
      <c r="I190" s="37" t="s">
        <v>100</v>
      </c>
      <c r="J190" s="508" t="s">
        <v>190</v>
      </c>
      <c r="K190" s="38">
        <v>43686</v>
      </c>
      <c r="L190" s="38">
        <v>45513</v>
      </c>
      <c r="M190" s="42"/>
      <c r="N190" s="37" t="s">
        <v>102</v>
      </c>
      <c r="O190" s="43"/>
      <c r="P190" s="37" t="s">
        <v>225</v>
      </c>
      <c r="Q190" s="40"/>
      <c r="R190" s="43"/>
      <c r="S190" s="44">
        <f>IF($F190="CO",SUMIFS($M:$M,$A:$A,$A190)/COUNTIFS($A:$A,$A190,$F:$F,"CO"),0)</f>
        <v>0</v>
      </c>
    </row>
    <row r="191" spans="1:19" ht="38.25">
      <c r="A191" s="46" t="s">
        <v>704</v>
      </c>
      <c r="B191" s="38">
        <v>43671</v>
      </c>
      <c r="C191" s="52" t="s">
        <v>705</v>
      </c>
      <c r="D191" s="80" t="s">
        <v>706</v>
      </c>
      <c r="E191" s="43"/>
      <c r="F191" s="39" t="s">
        <v>24</v>
      </c>
      <c r="G191" s="289" t="s">
        <v>338</v>
      </c>
      <c r="H191" s="54" t="s">
        <v>703</v>
      </c>
      <c r="I191" s="289" t="s">
        <v>27</v>
      </c>
      <c r="J191" s="81" t="s">
        <v>241</v>
      </c>
      <c r="K191" s="38">
        <v>43671</v>
      </c>
      <c r="L191" s="38">
        <v>45498</v>
      </c>
      <c r="M191" s="47"/>
      <c r="N191" s="289" t="s">
        <v>29</v>
      </c>
      <c r="O191" s="39"/>
      <c r="P191" s="289" t="s">
        <v>53</v>
      </c>
      <c r="Q191" s="289"/>
      <c r="R191" s="43"/>
      <c r="S191" s="43"/>
    </row>
    <row r="192" spans="1:19" ht="38.25">
      <c r="A192" s="45" t="s">
        <v>707</v>
      </c>
      <c r="B192" s="38">
        <v>44349</v>
      </c>
      <c r="C192" s="46" t="s">
        <v>708</v>
      </c>
      <c r="D192" s="37" t="s">
        <v>709</v>
      </c>
      <c r="E192" s="43"/>
      <c r="F192" s="37" t="s">
        <v>24</v>
      </c>
      <c r="G192" s="289" t="s">
        <v>85</v>
      </c>
      <c r="H192" s="40" t="s">
        <v>710</v>
      </c>
      <c r="I192" s="40" t="s">
        <v>27</v>
      </c>
      <c r="J192" s="55" t="s">
        <v>73</v>
      </c>
      <c r="K192" s="38">
        <v>44370</v>
      </c>
      <c r="L192" s="38">
        <v>46196</v>
      </c>
      <c r="M192" s="47"/>
      <c r="N192" s="37" t="s">
        <v>29</v>
      </c>
      <c r="O192" s="43"/>
      <c r="P192" s="37" t="s">
        <v>53</v>
      </c>
      <c r="Q192" s="43"/>
      <c r="R192" s="43"/>
      <c r="S192" s="43"/>
    </row>
    <row r="193" spans="1:19" ht="51">
      <c r="A193" s="37" t="s">
        <v>711</v>
      </c>
      <c r="B193" s="38">
        <v>43745</v>
      </c>
      <c r="C193" s="56" t="s">
        <v>712</v>
      </c>
      <c r="D193" s="43"/>
      <c r="E193" s="43"/>
      <c r="F193" s="289" t="s">
        <v>24</v>
      </c>
      <c r="G193" s="289" t="s">
        <v>85</v>
      </c>
      <c r="H193" s="40" t="s">
        <v>713</v>
      </c>
      <c r="I193" s="40" t="s">
        <v>35</v>
      </c>
      <c r="J193" s="101" t="s">
        <v>36</v>
      </c>
      <c r="K193" s="38">
        <v>43769</v>
      </c>
      <c r="L193" s="38">
        <v>45596</v>
      </c>
      <c r="M193" s="47"/>
      <c r="N193" s="37" t="s">
        <v>714</v>
      </c>
      <c r="O193" s="43"/>
      <c r="P193" s="289" t="s">
        <v>506</v>
      </c>
      <c r="Q193" s="37" t="s">
        <v>715</v>
      </c>
      <c r="R193" s="39">
        <v>2019</v>
      </c>
      <c r="S193" s="44">
        <f>IF($F193="CO",SUMIFS($M:$M,$A:$A,$A193)/COUNTIFS($A:$A,$A193,$F:$F,"CO"),0)</f>
        <v>0</v>
      </c>
    </row>
    <row r="194" spans="1:19" ht="25.5">
      <c r="A194" s="37" t="s">
        <v>716</v>
      </c>
      <c r="B194" s="38">
        <v>44067</v>
      </c>
      <c r="C194" s="64" t="s">
        <v>717</v>
      </c>
      <c r="D194" s="37" t="s">
        <v>718</v>
      </c>
      <c r="E194" s="43"/>
      <c r="F194" s="37" t="s">
        <v>24</v>
      </c>
      <c r="G194" s="37" t="s">
        <v>85</v>
      </c>
      <c r="H194" s="37" t="s">
        <v>615</v>
      </c>
      <c r="I194" s="37" t="s">
        <v>27</v>
      </c>
      <c r="J194" s="81" t="s">
        <v>186</v>
      </c>
      <c r="K194" s="38">
        <v>44091</v>
      </c>
      <c r="L194" s="38">
        <v>45917</v>
      </c>
      <c r="M194" s="47"/>
      <c r="N194" s="40" t="s">
        <v>29</v>
      </c>
      <c r="O194" s="43"/>
      <c r="P194" s="37" t="s">
        <v>30</v>
      </c>
      <c r="Q194" s="43"/>
      <c r="R194" s="39">
        <v>2018</v>
      </c>
      <c r="S194" s="44">
        <f>IF($F194="CO",SUMIFS($M:$M,$A:$A,$A194)/COUNTIFS($A:$A,$A194,$F:$F,"CO"),0)</f>
        <v>0</v>
      </c>
    </row>
    <row r="195" spans="1:19" ht="38.25">
      <c r="A195" s="305" t="s">
        <v>3898</v>
      </c>
      <c r="B195" s="38">
        <v>44406</v>
      </c>
      <c r="C195" s="312" t="s">
        <v>3899</v>
      </c>
      <c r="D195" s="37" t="s">
        <v>3900</v>
      </c>
      <c r="E195" s="43"/>
      <c r="F195" s="298" t="s">
        <v>24</v>
      </c>
      <c r="G195" s="298" t="s">
        <v>2584</v>
      </c>
      <c r="H195" s="308" t="s">
        <v>1125</v>
      </c>
      <c r="I195" s="300" t="s">
        <v>27</v>
      </c>
      <c r="J195" s="48" t="s">
        <v>2783</v>
      </c>
      <c r="K195" s="38">
        <v>44410</v>
      </c>
      <c r="L195" s="38">
        <v>46236</v>
      </c>
      <c r="M195" s="47"/>
      <c r="N195" s="295" t="s">
        <v>29</v>
      </c>
      <c r="O195" s="43"/>
      <c r="P195" s="298" t="s">
        <v>30</v>
      </c>
      <c r="Q195" s="43"/>
      <c r="R195" s="43"/>
      <c r="S195" s="43"/>
    </row>
    <row r="196" spans="1:19" ht="51">
      <c r="A196" s="348" t="s">
        <v>4107</v>
      </c>
      <c r="B196" s="362">
        <v>44476</v>
      </c>
      <c r="C196" s="371" t="s">
        <v>4108</v>
      </c>
      <c r="D196" s="363" t="s">
        <v>4109</v>
      </c>
      <c r="E196" s="372"/>
      <c r="F196" s="363" t="s">
        <v>24</v>
      </c>
      <c r="G196" s="363" t="s">
        <v>42</v>
      </c>
      <c r="H196" s="366" t="s">
        <v>163</v>
      </c>
      <c r="I196" s="363" t="s">
        <v>27</v>
      </c>
      <c r="J196" s="370" t="s">
        <v>3995</v>
      </c>
      <c r="K196" s="362">
        <v>44497</v>
      </c>
      <c r="L196" s="362">
        <v>46323</v>
      </c>
      <c r="M196" s="372"/>
      <c r="N196" s="363" t="s">
        <v>29</v>
      </c>
      <c r="O196" s="372"/>
      <c r="P196" s="372"/>
      <c r="Q196" s="363" t="s">
        <v>45</v>
      </c>
      <c r="R196" s="372"/>
      <c r="S196" s="43"/>
    </row>
    <row r="197" spans="1:19" ht="75" customHeight="1">
      <c r="A197" s="37" t="s">
        <v>719</v>
      </c>
      <c r="B197" s="38">
        <v>43244</v>
      </c>
      <c r="C197" s="46" t="s">
        <v>720</v>
      </c>
      <c r="D197" s="37" t="s">
        <v>721</v>
      </c>
      <c r="E197" s="289"/>
      <c r="F197" s="37" t="s">
        <v>24</v>
      </c>
      <c r="G197" s="37" t="s">
        <v>139</v>
      </c>
      <c r="H197" s="40" t="s">
        <v>722</v>
      </c>
      <c r="I197" s="37" t="s">
        <v>100</v>
      </c>
      <c r="J197" s="41" t="s">
        <v>28</v>
      </c>
      <c r="K197" s="38">
        <v>43258</v>
      </c>
      <c r="L197" s="38">
        <v>45084</v>
      </c>
      <c r="M197" s="42"/>
      <c r="N197" s="37" t="s">
        <v>29</v>
      </c>
      <c r="O197" s="43"/>
      <c r="P197" s="37" t="s">
        <v>225</v>
      </c>
      <c r="Q197" s="43"/>
      <c r="R197" s="112">
        <f>YEAR(K197)</f>
        <v>2018</v>
      </c>
      <c r="S197" s="44">
        <f>IF($F197="CO",SUMIFS($M:$M,$A:$A,$A197)/COUNTIFS($A:$A,$A197,$F:$F,"CO"),0)</f>
        <v>0</v>
      </c>
    </row>
    <row r="198" spans="1:19" ht="75" customHeight="1">
      <c r="A198" s="37" t="s">
        <v>723</v>
      </c>
      <c r="B198" s="38">
        <v>43230</v>
      </c>
      <c r="C198" s="46" t="s">
        <v>724</v>
      </c>
      <c r="D198" s="37" t="s">
        <v>725</v>
      </c>
      <c r="E198" s="289"/>
      <c r="F198" s="37" t="s">
        <v>24</v>
      </c>
      <c r="G198" s="37" t="s">
        <v>139</v>
      </c>
      <c r="H198" s="40" t="s">
        <v>726</v>
      </c>
      <c r="I198" s="37" t="s">
        <v>100</v>
      </c>
      <c r="J198" s="55" t="s">
        <v>73</v>
      </c>
      <c r="K198" s="38">
        <v>43301</v>
      </c>
      <c r="L198" s="38">
        <v>45127</v>
      </c>
      <c r="M198" s="42"/>
      <c r="N198" s="37" t="s">
        <v>29</v>
      </c>
      <c r="O198" s="43"/>
      <c r="P198" s="37" t="s">
        <v>225</v>
      </c>
      <c r="Q198" s="43"/>
      <c r="R198" s="112"/>
      <c r="S198" s="44">
        <f>IF($F198="CO",SUMIFS($M:$M,$A:$A,$A198)/COUNTIFS($A:$A,$A198,$F:$F,"CO"),0)</f>
        <v>0</v>
      </c>
    </row>
    <row r="199" spans="1:19" ht="75" customHeight="1">
      <c r="A199" s="37" t="s">
        <v>727</v>
      </c>
      <c r="B199" s="38">
        <v>43171</v>
      </c>
      <c r="C199" s="56" t="s">
        <v>728</v>
      </c>
      <c r="D199" s="37" t="s">
        <v>575</v>
      </c>
      <c r="E199" s="289"/>
      <c r="F199" s="289" t="s">
        <v>24</v>
      </c>
      <c r="G199" s="37" t="s">
        <v>98</v>
      </c>
      <c r="H199" s="40" t="s">
        <v>729</v>
      </c>
      <c r="I199" s="37" t="s">
        <v>100</v>
      </c>
      <c r="J199" s="41" t="s">
        <v>28</v>
      </c>
      <c r="K199" s="38">
        <v>43192</v>
      </c>
      <c r="L199" s="38">
        <v>45018</v>
      </c>
      <c r="M199" s="42"/>
      <c r="N199" s="37" t="s">
        <v>29</v>
      </c>
      <c r="O199" s="43"/>
      <c r="P199" s="37" t="s">
        <v>30</v>
      </c>
      <c r="Q199" s="43"/>
      <c r="R199" s="78">
        <f>YEAR(K199)</f>
        <v>2018</v>
      </c>
      <c r="S199" s="79">
        <f>IF($F199="CO",SUMIFS($M:$M,$A:$A,$A199)/COUNTIFS($A:$A,$A199,$F:$F,"CO"),0)</f>
        <v>0</v>
      </c>
    </row>
    <row r="200" spans="1:19" ht="75" customHeight="1">
      <c r="A200" s="37" t="s">
        <v>730</v>
      </c>
      <c r="B200" s="38">
        <v>43671</v>
      </c>
      <c r="C200" s="64" t="s">
        <v>731</v>
      </c>
      <c r="D200" s="39" t="s">
        <v>732</v>
      </c>
      <c r="E200" s="43"/>
      <c r="F200" s="289" t="s">
        <v>24</v>
      </c>
      <c r="G200" s="39" t="s">
        <v>338</v>
      </c>
      <c r="H200" s="54" t="s">
        <v>733</v>
      </c>
      <c r="I200" s="40" t="s">
        <v>27</v>
      </c>
      <c r="J200" s="41" t="s">
        <v>167</v>
      </c>
      <c r="K200" s="38">
        <v>43686</v>
      </c>
      <c r="L200" s="38">
        <v>45513</v>
      </c>
      <c r="M200" s="47"/>
      <c r="N200" s="40" t="s">
        <v>29</v>
      </c>
      <c r="O200" s="43"/>
      <c r="P200" s="40" t="s">
        <v>53</v>
      </c>
      <c r="Q200" s="43"/>
      <c r="R200" s="289"/>
      <c r="S200" s="44">
        <f>IF($F200="CO",SUMIFS($M:$M,$A:$A,$A200)/COUNTIFS($A:$A,$A200,$F:$F,"CO"),0)</f>
        <v>0</v>
      </c>
    </row>
    <row r="201" spans="1:19" ht="51">
      <c r="A201" s="289" t="s">
        <v>734</v>
      </c>
      <c r="B201" s="38">
        <v>43633</v>
      </c>
      <c r="C201" s="64" t="s">
        <v>735</v>
      </c>
      <c r="D201" s="289" t="s">
        <v>736</v>
      </c>
      <c r="E201" s="43"/>
      <c r="F201" s="37" t="s">
        <v>24</v>
      </c>
      <c r="G201" s="289" t="s">
        <v>367</v>
      </c>
      <c r="H201" s="289" t="s">
        <v>737</v>
      </c>
      <c r="I201" s="289" t="s">
        <v>64</v>
      </c>
      <c r="J201" s="53" t="s">
        <v>738</v>
      </c>
      <c r="K201" s="38">
        <v>43791</v>
      </c>
      <c r="L201" s="38">
        <v>45618</v>
      </c>
      <c r="M201" s="47"/>
      <c r="N201" s="37" t="s">
        <v>739</v>
      </c>
      <c r="O201" s="43"/>
      <c r="P201" s="37" t="s">
        <v>149</v>
      </c>
      <c r="Q201" s="37" t="s">
        <v>170</v>
      </c>
      <c r="R201" s="43"/>
      <c r="S201" s="43"/>
    </row>
    <row r="202" spans="1:19" ht="51" customHeight="1">
      <c r="A202" s="289" t="s">
        <v>740</v>
      </c>
      <c r="B202" s="38">
        <v>42984</v>
      </c>
      <c r="C202" s="64" t="s">
        <v>735</v>
      </c>
      <c r="D202" s="289" t="s">
        <v>741</v>
      </c>
      <c r="E202" s="39"/>
      <c r="F202" s="40" t="s">
        <v>24</v>
      </c>
      <c r="G202" s="289" t="s">
        <v>71</v>
      </c>
      <c r="H202" s="54" t="s">
        <v>742</v>
      </c>
      <c r="I202" s="40" t="s">
        <v>743</v>
      </c>
      <c r="J202" s="41" t="s">
        <v>744</v>
      </c>
      <c r="K202" s="38">
        <v>43039</v>
      </c>
      <c r="L202" s="38">
        <v>44865</v>
      </c>
      <c r="M202" s="42"/>
      <c r="N202" s="40" t="s">
        <v>745</v>
      </c>
      <c r="O202" s="43"/>
      <c r="P202" s="54" t="s">
        <v>389</v>
      </c>
      <c r="Q202" s="43"/>
      <c r="R202" s="39">
        <f>YEAR(K202)</f>
        <v>2017</v>
      </c>
      <c r="S202" s="44">
        <f>IF($F202="CO",SUMIFS($M:$M,$A:$A,$A202)/COUNTIFS($A:$A,$A202,$F:$F,"CO"),0)</f>
        <v>0</v>
      </c>
    </row>
    <row r="203" spans="1:19" ht="63.75" customHeight="1">
      <c r="A203" s="37" t="s">
        <v>746</v>
      </c>
      <c r="B203" s="38">
        <v>43696</v>
      </c>
      <c r="C203" s="55" t="s">
        <v>747</v>
      </c>
      <c r="D203" s="37" t="s">
        <v>748</v>
      </c>
      <c r="E203" s="43"/>
      <c r="F203" s="37" t="s">
        <v>24</v>
      </c>
      <c r="G203" s="39" t="s">
        <v>85</v>
      </c>
      <c r="H203" s="54" t="s">
        <v>749</v>
      </c>
      <c r="I203" s="40" t="s">
        <v>750</v>
      </c>
      <c r="J203" s="55" t="s">
        <v>751</v>
      </c>
      <c r="K203" s="38">
        <v>44075</v>
      </c>
      <c r="L203" s="38">
        <v>45931</v>
      </c>
      <c r="M203" s="43"/>
      <c r="N203" s="37" t="s">
        <v>85</v>
      </c>
      <c r="O203" s="43"/>
      <c r="P203" s="37" t="s">
        <v>149</v>
      </c>
      <c r="Q203" s="43"/>
      <c r="R203" s="43"/>
      <c r="S203" s="43"/>
    </row>
    <row r="204" spans="1:19" ht="63.75" customHeight="1">
      <c r="A204" s="37" t="s">
        <v>752</v>
      </c>
      <c r="B204" s="38">
        <v>43019</v>
      </c>
      <c r="C204" s="56" t="s">
        <v>753</v>
      </c>
      <c r="D204" s="37" t="s">
        <v>754</v>
      </c>
      <c r="E204" s="289"/>
      <c r="F204" s="37" t="s">
        <v>24</v>
      </c>
      <c r="G204" s="37" t="s">
        <v>71</v>
      </c>
      <c r="H204" s="40" t="s">
        <v>755</v>
      </c>
      <c r="I204" s="37" t="s">
        <v>756</v>
      </c>
      <c r="J204" s="53" t="s">
        <v>757</v>
      </c>
      <c r="K204" s="38">
        <v>43159</v>
      </c>
      <c r="L204" s="38">
        <v>44985</v>
      </c>
      <c r="M204" s="42"/>
      <c r="N204" s="40" t="s">
        <v>232</v>
      </c>
      <c r="O204" s="43"/>
      <c r="P204" s="37" t="s">
        <v>389</v>
      </c>
      <c r="Q204" s="43"/>
      <c r="R204" s="43"/>
      <c r="S204" s="43"/>
    </row>
    <row r="205" spans="1:19" ht="63.75" customHeight="1">
      <c r="A205" s="37" t="s">
        <v>758</v>
      </c>
      <c r="B205" s="38">
        <v>43356</v>
      </c>
      <c r="C205" s="56" t="s">
        <v>759</v>
      </c>
      <c r="D205" s="289" t="s">
        <v>760</v>
      </c>
      <c r="E205" s="43"/>
      <c r="F205" s="289" t="s">
        <v>24</v>
      </c>
      <c r="G205" s="37" t="s">
        <v>761</v>
      </c>
      <c r="H205" s="40" t="s">
        <v>762</v>
      </c>
      <c r="I205" s="37" t="s">
        <v>27</v>
      </c>
      <c r="J205" s="52" t="s">
        <v>763</v>
      </c>
      <c r="K205" s="38">
        <v>43608</v>
      </c>
      <c r="L205" s="38">
        <v>45435</v>
      </c>
      <c r="M205" s="47"/>
      <c r="N205" s="37" t="s">
        <v>135</v>
      </c>
      <c r="O205" s="43"/>
      <c r="P205" s="37" t="s">
        <v>149</v>
      </c>
      <c r="Q205" s="43"/>
      <c r="R205" s="39">
        <f>YEAR(K205)</f>
        <v>2019</v>
      </c>
      <c r="S205" s="44">
        <f>IF($F205="CO",SUMIFS($M:$M,$A:$A,$A205)/COUNTIFS($A:$A,$A205,$F:$F,"CO"),0)</f>
        <v>0</v>
      </c>
    </row>
    <row r="206" spans="1:19" ht="63.75" customHeight="1">
      <c r="A206" s="348" t="s">
        <v>3500</v>
      </c>
      <c r="B206" s="395">
        <v>44015</v>
      </c>
      <c r="C206" s="352" t="s">
        <v>3501</v>
      </c>
      <c r="D206" s="355" t="s">
        <v>3502</v>
      </c>
      <c r="E206" s="355"/>
      <c r="F206" s="355" t="s">
        <v>24</v>
      </c>
      <c r="G206" s="355" t="s">
        <v>71</v>
      </c>
      <c r="H206" s="348" t="s">
        <v>3503</v>
      </c>
      <c r="I206" s="348" t="s">
        <v>3401</v>
      </c>
      <c r="J206" s="352" t="s">
        <v>3504</v>
      </c>
      <c r="K206" s="396">
        <v>44776</v>
      </c>
      <c r="L206" s="396">
        <v>46602</v>
      </c>
      <c r="M206" s="355"/>
      <c r="N206" s="348" t="s">
        <v>3505</v>
      </c>
      <c r="O206" s="355"/>
      <c r="P206" s="355" t="s">
        <v>149</v>
      </c>
      <c r="Q206" s="355"/>
      <c r="R206" s="355"/>
      <c r="S206" s="359"/>
    </row>
    <row r="207" spans="1:19" ht="63.75" customHeight="1">
      <c r="A207" s="37" t="s">
        <v>764</v>
      </c>
      <c r="B207" s="38">
        <v>43755</v>
      </c>
      <c r="C207" s="64" t="s">
        <v>765</v>
      </c>
      <c r="D207" s="40" t="s">
        <v>766</v>
      </c>
      <c r="E207" s="43"/>
      <c r="F207" s="37" t="s">
        <v>24</v>
      </c>
      <c r="G207" s="39" t="s">
        <v>366</v>
      </c>
      <c r="H207" s="54" t="s">
        <v>767</v>
      </c>
      <c r="I207" s="37" t="s">
        <v>64</v>
      </c>
      <c r="J207" s="55" t="s">
        <v>768</v>
      </c>
      <c r="K207" s="38">
        <v>44084</v>
      </c>
      <c r="L207" s="38">
        <v>45910</v>
      </c>
      <c r="M207" s="47"/>
      <c r="N207" s="54" t="s">
        <v>767</v>
      </c>
      <c r="O207" s="43"/>
      <c r="P207" s="37" t="s">
        <v>149</v>
      </c>
      <c r="Q207" s="43"/>
      <c r="R207" s="39">
        <f>YEAR(K207)</f>
        <v>2020</v>
      </c>
      <c r="S207" s="44">
        <f>IF($F207="CO",SUMIFS($M:$M,$A:$A,$A207)/COUNTIFS($A:$A,$A207,$F:$F,"CO"),0)</f>
        <v>0</v>
      </c>
    </row>
    <row r="208" spans="1:19" ht="63.75" customHeight="1">
      <c r="A208" s="37" t="s">
        <v>769</v>
      </c>
      <c r="B208" s="38">
        <v>44111</v>
      </c>
      <c r="C208" s="64" t="s">
        <v>770</v>
      </c>
      <c r="D208" s="37" t="s">
        <v>771</v>
      </c>
      <c r="E208" s="43"/>
      <c r="F208" s="37" t="s">
        <v>24</v>
      </c>
      <c r="G208" s="289" t="s">
        <v>71</v>
      </c>
      <c r="H208" s="54" t="s">
        <v>772</v>
      </c>
      <c r="I208" s="37" t="s">
        <v>27</v>
      </c>
      <c r="J208" s="55" t="s">
        <v>73</v>
      </c>
      <c r="K208" s="38">
        <v>44151</v>
      </c>
      <c r="L208" s="38">
        <v>45977</v>
      </c>
      <c r="M208" s="47"/>
      <c r="N208" s="37" t="s">
        <v>29</v>
      </c>
      <c r="O208" s="43"/>
      <c r="P208" s="37" t="s">
        <v>53</v>
      </c>
      <c r="Q208" s="43"/>
      <c r="R208" s="39">
        <v>2017</v>
      </c>
      <c r="S208" s="44">
        <v>0</v>
      </c>
    </row>
    <row r="209" spans="1:19" ht="38.25">
      <c r="A209" s="37" t="s">
        <v>773</v>
      </c>
      <c r="B209" s="38">
        <v>43299</v>
      </c>
      <c r="C209" s="46" t="s">
        <v>774</v>
      </c>
      <c r="D209" s="37" t="s">
        <v>775</v>
      </c>
      <c r="E209" s="39"/>
      <c r="F209" s="40" t="s">
        <v>24</v>
      </c>
      <c r="G209" s="37" t="s">
        <v>42</v>
      </c>
      <c r="H209" s="37" t="s">
        <v>177</v>
      </c>
      <c r="I209" s="37" t="s">
        <v>100</v>
      </c>
      <c r="J209" s="41" t="s">
        <v>28</v>
      </c>
      <c r="K209" s="38">
        <v>43312</v>
      </c>
      <c r="L209" s="38">
        <v>45138</v>
      </c>
      <c r="M209" s="42"/>
      <c r="N209" s="37" t="s">
        <v>29</v>
      </c>
      <c r="O209" s="43"/>
      <c r="P209" s="37" t="s">
        <v>30</v>
      </c>
      <c r="Q209" s="43"/>
      <c r="R209" s="78">
        <f>YEAR(K209)</f>
        <v>2018</v>
      </c>
      <c r="S209" s="79">
        <f>IF($F209="CO",SUMIFS($M:$M,$A:$A,$A209)/COUNTIFS($A:$A,$A209,$F:$F,"CO"),0)</f>
        <v>0</v>
      </c>
    </row>
    <row r="210" spans="1:19" ht="63.75" customHeight="1">
      <c r="A210" s="45" t="s">
        <v>776</v>
      </c>
      <c r="B210" s="38">
        <v>44397</v>
      </c>
      <c r="C210" s="46" t="s">
        <v>777</v>
      </c>
      <c r="D210" s="37" t="s">
        <v>778</v>
      </c>
      <c r="E210" s="43"/>
      <c r="F210" s="37" t="s">
        <v>24</v>
      </c>
      <c r="G210" s="39" t="s">
        <v>85</v>
      </c>
      <c r="H210" s="40" t="s">
        <v>779</v>
      </c>
      <c r="I210" s="40" t="s">
        <v>27</v>
      </c>
      <c r="J210" s="512" t="s">
        <v>44</v>
      </c>
      <c r="K210" s="38">
        <v>44596</v>
      </c>
      <c r="L210" s="38">
        <v>46422</v>
      </c>
      <c r="M210" s="47"/>
      <c r="N210" s="37" t="s">
        <v>29</v>
      </c>
      <c r="O210" s="43"/>
      <c r="P210" s="37" t="s">
        <v>30</v>
      </c>
      <c r="Q210" s="43"/>
      <c r="R210" s="43"/>
      <c r="S210" s="43"/>
    </row>
    <row r="211" spans="1:19" ht="63.75" customHeight="1">
      <c r="A211" s="80" t="s">
        <v>780</v>
      </c>
      <c r="B211" s="38">
        <v>43315</v>
      </c>
      <c r="C211" s="46" t="s">
        <v>781</v>
      </c>
      <c r="D211" s="37" t="s">
        <v>782</v>
      </c>
      <c r="E211" s="289"/>
      <c r="F211" s="37" t="s">
        <v>24</v>
      </c>
      <c r="G211" s="37" t="s">
        <v>49</v>
      </c>
      <c r="H211" s="37" t="s">
        <v>355</v>
      </c>
      <c r="I211" s="37" t="s">
        <v>100</v>
      </c>
      <c r="J211" s="52" t="s">
        <v>783</v>
      </c>
      <c r="K211" s="38">
        <v>43339</v>
      </c>
      <c r="L211" s="38">
        <v>45165</v>
      </c>
      <c r="M211" s="42"/>
      <c r="N211" s="37" t="s">
        <v>29</v>
      </c>
      <c r="O211" s="43"/>
      <c r="P211" s="37" t="s">
        <v>178</v>
      </c>
      <c r="Q211" s="43"/>
      <c r="R211" s="289">
        <f>YEAR(K211)</f>
        <v>2018</v>
      </c>
      <c r="S211" s="44">
        <f>IF($F211="CO",SUMIFS($M:$M,$A:$A,$A211)/COUNTIFS($A:$A,$A211,$F:$F,"CO"),0)</f>
        <v>0</v>
      </c>
    </row>
    <row r="212" spans="1:19" ht="63.75" customHeight="1">
      <c r="A212" s="105" t="s">
        <v>784</v>
      </c>
      <c r="B212" s="38">
        <v>43306</v>
      </c>
      <c r="C212" s="52" t="s">
        <v>785</v>
      </c>
      <c r="D212" s="289" t="s">
        <v>786</v>
      </c>
      <c r="E212" s="39"/>
      <c r="F212" s="289" t="s">
        <v>24</v>
      </c>
      <c r="G212" s="289" t="s">
        <v>71</v>
      </c>
      <c r="H212" s="54" t="s">
        <v>787</v>
      </c>
      <c r="I212" s="54" t="s">
        <v>27</v>
      </c>
      <c r="J212" s="55" t="s">
        <v>788</v>
      </c>
      <c r="K212" s="38">
        <v>43340</v>
      </c>
      <c r="L212" s="38">
        <v>45166</v>
      </c>
      <c r="M212" s="42"/>
      <c r="N212" s="54" t="s">
        <v>29</v>
      </c>
      <c r="O212" s="43"/>
      <c r="P212" s="54" t="s">
        <v>389</v>
      </c>
      <c r="Q212" s="43"/>
      <c r="R212" s="43"/>
      <c r="S212" s="43"/>
    </row>
    <row r="213" spans="1:19" ht="63.75" customHeight="1">
      <c r="A213" s="37" t="s">
        <v>789</v>
      </c>
      <c r="B213" s="94">
        <v>43669</v>
      </c>
      <c r="C213" s="48" t="s">
        <v>790</v>
      </c>
      <c r="D213" s="37" t="s">
        <v>791</v>
      </c>
      <c r="E213" s="39"/>
      <c r="F213" s="289" t="s">
        <v>24</v>
      </c>
      <c r="G213" s="37" t="s">
        <v>366</v>
      </c>
      <c r="H213" s="37" t="s">
        <v>385</v>
      </c>
      <c r="I213" s="37" t="s">
        <v>743</v>
      </c>
      <c r="J213" s="48" t="s">
        <v>792</v>
      </c>
      <c r="K213" s="38">
        <v>43697</v>
      </c>
      <c r="L213" s="38">
        <v>45524</v>
      </c>
      <c r="M213" s="47"/>
      <c r="N213" s="37" t="s">
        <v>385</v>
      </c>
      <c r="O213" s="289"/>
      <c r="P213" s="37" t="s">
        <v>793</v>
      </c>
      <c r="Q213" s="43"/>
      <c r="R213" s="39">
        <f>YEAR(K213)</f>
        <v>2019</v>
      </c>
      <c r="S213" s="44">
        <f>IF($F213="CO",SUMIFS($M:$M,$A:$A,$A213)/COUNTIFS($A:$A,$A213,$F:$F,"CO"),0)</f>
        <v>0</v>
      </c>
    </row>
    <row r="214" spans="1:19" ht="63.75" customHeight="1">
      <c r="A214" s="289" t="s">
        <v>794</v>
      </c>
      <c r="B214" s="38">
        <v>43377</v>
      </c>
      <c r="C214" s="46" t="s">
        <v>795</v>
      </c>
      <c r="D214" s="37" t="s">
        <v>796</v>
      </c>
      <c r="E214" s="39"/>
      <c r="F214" s="39" t="s">
        <v>24</v>
      </c>
      <c r="G214" s="37" t="s">
        <v>42</v>
      </c>
      <c r="H214" s="37" t="s">
        <v>177</v>
      </c>
      <c r="I214" s="37" t="s">
        <v>100</v>
      </c>
      <c r="J214" s="55" t="s">
        <v>73</v>
      </c>
      <c r="K214" s="38">
        <v>43390</v>
      </c>
      <c r="L214" s="38">
        <v>45216</v>
      </c>
      <c r="M214" s="42"/>
      <c r="N214" s="37" t="s">
        <v>29</v>
      </c>
      <c r="O214" s="43"/>
      <c r="P214" s="37" t="s">
        <v>30</v>
      </c>
      <c r="Q214" s="43"/>
      <c r="R214" s="39">
        <f>YEAR(K214)</f>
        <v>2018</v>
      </c>
      <c r="S214" s="44">
        <f>IF($F214="CO",SUMIFS($M:$M,$A:$A,$A214)/COUNTIFS($A:$A,$A214,$F:$F,"CO"),0)</f>
        <v>0</v>
      </c>
    </row>
    <row r="215" spans="1:19" ht="51">
      <c r="A215" s="37" t="s">
        <v>797</v>
      </c>
      <c r="B215" s="38">
        <v>43742</v>
      </c>
      <c r="C215" s="64" t="s">
        <v>798</v>
      </c>
      <c r="D215" s="39" t="s">
        <v>799</v>
      </c>
      <c r="E215" s="43"/>
      <c r="F215" s="289" t="s">
        <v>24</v>
      </c>
      <c r="G215" s="54" t="s">
        <v>71</v>
      </c>
      <c r="H215" s="54" t="s">
        <v>800</v>
      </c>
      <c r="I215" s="54" t="s">
        <v>27</v>
      </c>
      <c r="J215" s="41" t="s">
        <v>167</v>
      </c>
      <c r="K215" s="38">
        <v>43735</v>
      </c>
      <c r="L215" s="38">
        <v>45562</v>
      </c>
      <c r="M215" s="47"/>
      <c r="N215" s="54" t="s">
        <v>168</v>
      </c>
      <c r="O215" s="43"/>
      <c r="P215" s="39" t="s">
        <v>53</v>
      </c>
      <c r="Q215" s="43"/>
      <c r="R215" s="107"/>
      <c r="S215" s="107"/>
    </row>
    <row r="216" spans="1:19" ht="50.1" customHeight="1">
      <c r="A216" s="37" t="s">
        <v>801</v>
      </c>
      <c r="B216" s="38">
        <v>43714</v>
      </c>
      <c r="C216" s="48" t="s">
        <v>802</v>
      </c>
      <c r="D216" s="37" t="s">
        <v>803</v>
      </c>
      <c r="E216" s="43"/>
      <c r="F216" s="37" t="s">
        <v>24</v>
      </c>
      <c r="G216" s="40" t="s">
        <v>49</v>
      </c>
      <c r="H216" s="40" t="s">
        <v>804</v>
      </c>
      <c r="I216" s="40" t="s">
        <v>805</v>
      </c>
      <c r="J216" s="108" t="s">
        <v>806</v>
      </c>
      <c r="K216" s="38">
        <v>43748</v>
      </c>
      <c r="L216" s="38">
        <v>45575</v>
      </c>
      <c r="M216" s="43"/>
      <c r="N216" s="40" t="s">
        <v>804</v>
      </c>
      <c r="O216" s="43"/>
      <c r="P216" s="37" t="s">
        <v>30</v>
      </c>
      <c r="Q216" s="43"/>
      <c r="R216" s="289">
        <v>2016</v>
      </c>
      <c r="S216" s="44">
        <f>IF($F216="CO",SUMIFS($M:$M,$A:$A,$A216)/COUNTIFS($A:$A,$A216,$F:$F,"CO"),0)</f>
        <v>0</v>
      </c>
    </row>
    <row r="217" spans="1:19" ht="50.1" customHeight="1">
      <c r="A217" s="348" t="s">
        <v>3578</v>
      </c>
      <c r="B217" s="395">
        <v>44537</v>
      </c>
      <c r="C217" s="352" t="s">
        <v>3579</v>
      </c>
      <c r="D217" s="348" t="s">
        <v>3580</v>
      </c>
      <c r="E217" s="355"/>
      <c r="F217" s="355" t="s">
        <v>24</v>
      </c>
      <c r="G217" s="355" t="s">
        <v>49</v>
      </c>
      <c r="H217" s="355" t="s">
        <v>3479</v>
      </c>
      <c r="I217" s="348" t="s">
        <v>3401</v>
      </c>
      <c r="J217" s="352" t="s">
        <v>3581</v>
      </c>
      <c r="K217" s="395">
        <v>44711</v>
      </c>
      <c r="L217" s="412">
        <v>45291</v>
      </c>
      <c r="M217" s="355"/>
      <c r="N217" s="348" t="s">
        <v>3479</v>
      </c>
      <c r="O217" s="355"/>
      <c r="P217" s="355" t="s">
        <v>793</v>
      </c>
      <c r="Q217" s="355"/>
      <c r="R217" s="355"/>
      <c r="S217" s="359"/>
    </row>
    <row r="218" spans="1:19" ht="63.75" customHeight="1">
      <c r="A218" s="348" t="s">
        <v>3464</v>
      </c>
      <c r="B218" s="341">
        <v>44603</v>
      </c>
      <c r="C218" s="352" t="s">
        <v>3465</v>
      </c>
      <c r="D218" s="348" t="s">
        <v>2202</v>
      </c>
      <c r="E218" s="359"/>
      <c r="F218" s="343" t="s">
        <v>24</v>
      </c>
      <c r="G218" s="349" t="s">
        <v>25</v>
      </c>
      <c r="H218" s="349" t="s">
        <v>3466</v>
      </c>
      <c r="I218" s="348" t="s">
        <v>3401</v>
      </c>
      <c r="J218" s="352" t="s">
        <v>3467</v>
      </c>
      <c r="K218" s="341">
        <v>44739</v>
      </c>
      <c r="L218" s="341">
        <v>46565</v>
      </c>
      <c r="M218" s="359"/>
      <c r="N218" s="349" t="s">
        <v>3468</v>
      </c>
      <c r="O218" s="359"/>
      <c r="P218" s="343" t="s">
        <v>30</v>
      </c>
      <c r="Q218" s="359"/>
      <c r="R218" s="359"/>
      <c r="S218" s="359"/>
    </row>
    <row r="219" spans="1:19" ht="63.75" customHeight="1">
      <c r="A219" s="37" t="s">
        <v>807</v>
      </c>
      <c r="B219" s="38">
        <v>43480</v>
      </c>
      <c r="C219" s="52" t="s">
        <v>808</v>
      </c>
      <c r="D219" s="37" t="s">
        <v>791</v>
      </c>
      <c r="E219" s="43"/>
      <c r="F219" s="37" t="s">
        <v>24</v>
      </c>
      <c r="G219" s="37" t="s">
        <v>809</v>
      </c>
      <c r="H219" s="40" t="s">
        <v>810</v>
      </c>
      <c r="I219" s="37" t="s">
        <v>79</v>
      </c>
      <c r="J219" s="82" t="s">
        <v>811</v>
      </c>
      <c r="K219" s="38">
        <v>43598</v>
      </c>
      <c r="L219" s="38">
        <v>45425</v>
      </c>
      <c r="M219" s="47"/>
      <c r="N219" s="37" t="s">
        <v>812</v>
      </c>
      <c r="O219" s="43"/>
      <c r="P219" s="37" t="s">
        <v>813</v>
      </c>
      <c r="Q219" s="43"/>
      <c r="R219" s="43"/>
      <c r="S219" s="43"/>
    </row>
    <row r="220" spans="1:19" ht="63.75" customHeight="1">
      <c r="A220" s="37" t="s">
        <v>814</v>
      </c>
      <c r="B220" s="38">
        <v>43698</v>
      </c>
      <c r="C220" s="64" t="s">
        <v>815</v>
      </c>
      <c r="D220" s="39" t="s">
        <v>816</v>
      </c>
      <c r="E220" s="43"/>
      <c r="F220" s="289" t="s">
        <v>24</v>
      </c>
      <c r="G220" s="289" t="s">
        <v>71</v>
      </c>
      <c r="H220" s="289" t="s">
        <v>239</v>
      </c>
      <c r="I220" s="289" t="s">
        <v>27</v>
      </c>
      <c r="J220" s="81" t="s">
        <v>817</v>
      </c>
      <c r="K220" s="38">
        <v>43707</v>
      </c>
      <c r="L220" s="38">
        <v>45534</v>
      </c>
      <c r="M220" s="47"/>
      <c r="N220" s="289" t="s">
        <v>29</v>
      </c>
      <c r="O220" s="43"/>
      <c r="P220" s="289" t="s">
        <v>30</v>
      </c>
      <c r="Q220" s="43"/>
      <c r="R220" s="39">
        <f>YEAR(K220)</f>
        <v>2019</v>
      </c>
      <c r="S220" s="44">
        <f>IF($F220="CO",SUMIFS($M:$M,$A:$A,$A220)/COUNTIFS($A:$A,$A220,$F:$F,"CO"),0)</f>
        <v>0</v>
      </c>
    </row>
    <row r="221" spans="1:19" ht="63.75" customHeight="1">
      <c r="A221" s="37" t="s">
        <v>818</v>
      </c>
      <c r="B221" s="38">
        <v>43277</v>
      </c>
      <c r="C221" s="46" t="s">
        <v>819</v>
      </c>
      <c r="D221" s="37" t="s">
        <v>820</v>
      </c>
      <c r="E221" s="289"/>
      <c r="F221" s="40" t="s">
        <v>24</v>
      </c>
      <c r="G221" s="37" t="s">
        <v>71</v>
      </c>
      <c r="H221" s="37" t="s">
        <v>821</v>
      </c>
      <c r="I221" s="37" t="s">
        <v>100</v>
      </c>
      <c r="J221" s="55" t="s">
        <v>73</v>
      </c>
      <c r="K221" s="38">
        <v>43306</v>
      </c>
      <c r="L221" s="38">
        <v>45132</v>
      </c>
      <c r="M221" s="42"/>
      <c r="N221" s="37" t="s">
        <v>29</v>
      </c>
      <c r="O221" s="43"/>
      <c r="P221" s="37" t="s">
        <v>178</v>
      </c>
      <c r="Q221" s="43"/>
      <c r="R221" s="39">
        <f>YEAR(K221)</f>
        <v>2018</v>
      </c>
      <c r="S221" s="44">
        <f>IF($F221="CO",SUMIFS($M:$M,$A:$A,$A221)/COUNTIFS($A:$A,$A221,$F:$F,"CO"),0)</f>
        <v>0</v>
      </c>
    </row>
    <row r="222" spans="1:19" ht="63.75" customHeight="1">
      <c r="A222" s="37" t="s">
        <v>822</v>
      </c>
      <c r="B222" s="38">
        <v>43530</v>
      </c>
      <c r="C222" s="46" t="s">
        <v>823</v>
      </c>
      <c r="D222" s="37" t="s">
        <v>824</v>
      </c>
      <c r="E222" s="289"/>
      <c r="F222" s="37" t="s">
        <v>24</v>
      </c>
      <c r="G222" s="37" t="s">
        <v>71</v>
      </c>
      <c r="H222" s="37" t="s">
        <v>821</v>
      </c>
      <c r="I222" s="37" t="s">
        <v>100</v>
      </c>
      <c r="J222" s="55" t="s">
        <v>73</v>
      </c>
      <c r="K222" s="38">
        <v>43543</v>
      </c>
      <c r="L222" s="38">
        <v>45370</v>
      </c>
      <c r="M222" s="42"/>
      <c r="N222" s="37" t="s">
        <v>29</v>
      </c>
      <c r="O222" s="43"/>
      <c r="P222" s="37" t="s">
        <v>103</v>
      </c>
      <c r="Q222" s="43"/>
      <c r="R222" s="289">
        <f>YEAR(K222)</f>
        <v>2019</v>
      </c>
      <c r="S222" s="44">
        <f>IF($F222="CO",SUMIFS($M:$M,$A:$A,$A222)/COUNTIFS($A:$A,$A222,$F:$F,"CO"),0)</f>
        <v>0</v>
      </c>
    </row>
    <row r="223" spans="1:19" ht="63.75" customHeight="1">
      <c r="A223" s="45" t="s">
        <v>825</v>
      </c>
      <c r="B223" s="109">
        <v>44286</v>
      </c>
      <c r="C223" s="98" t="s">
        <v>826</v>
      </c>
      <c r="D223" s="289" t="s">
        <v>827</v>
      </c>
      <c r="E223" s="43"/>
      <c r="F223" s="37" t="s">
        <v>24</v>
      </c>
      <c r="G223" s="39" t="s">
        <v>49</v>
      </c>
      <c r="H223" s="54" t="s">
        <v>828</v>
      </c>
      <c r="I223" s="37" t="s">
        <v>27</v>
      </c>
      <c r="J223" s="55" t="s">
        <v>73</v>
      </c>
      <c r="K223" s="38">
        <v>44313</v>
      </c>
      <c r="L223" s="38">
        <v>46139</v>
      </c>
      <c r="M223" s="43"/>
      <c r="N223" s="37" t="s">
        <v>29</v>
      </c>
      <c r="O223" s="43"/>
      <c r="P223" s="37" t="s">
        <v>45</v>
      </c>
      <c r="Q223" s="43"/>
      <c r="R223" s="43"/>
      <c r="S223" s="43"/>
    </row>
    <row r="224" spans="1:19" ht="75" customHeight="1">
      <c r="A224" s="343" t="s">
        <v>3426</v>
      </c>
      <c r="B224" s="341">
        <v>44706</v>
      </c>
      <c r="C224" s="342" t="s">
        <v>3427</v>
      </c>
      <c r="D224" s="348" t="s">
        <v>3428</v>
      </c>
      <c r="E224" s="343"/>
      <c r="F224" s="343" t="s">
        <v>24</v>
      </c>
      <c r="G224" s="349" t="s">
        <v>293</v>
      </c>
      <c r="H224" s="349" t="s">
        <v>3425</v>
      </c>
      <c r="I224" s="350" t="s">
        <v>3384</v>
      </c>
      <c r="J224" s="352" t="s">
        <v>3394</v>
      </c>
      <c r="K224" s="341">
        <v>44757</v>
      </c>
      <c r="L224" s="341">
        <v>46583</v>
      </c>
      <c r="M224" s="343"/>
      <c r="N224" s="343" t="s">
        <v>168</v>
      </c>
      <c r="O224" s="343"/>
      <c r="P224" s="343" t="s">
        <v>30</v>
      </c>
      <c r="Q224" s="343"/>
      <c r="R224" s="343"/>
      <c r="S224" s="343"/>
    </row>
    <row r="225" spans="1:19" ht="75" customHeight="1">
      <c r="A225" s="37" t="s">
        <v>829</v>
      </c>
      <c r="B225" s="38">
        <v>43301</v>
      </c>
      <c r="C225" s="46" t="s">
        <v>830</v>
      </c>
      <c r="D225" s="37" t="s">
        <v>831</v>
      </c>
      <c r="E225" s="39"/>
      <c r="F225" s="37" t="s">
        <v>24</v>
      </c>
      <c r="G225" s="37" t="s">
        <v>139</v>
      </c>
      <c r="H225" s="40" t="s">
        <v>140</v>
      </c>
      <c r="I225" s="37" t="s">
        <v>51</v>
      </c>
      <c r="J225" s="48" t="s">
        <v>356</v>
      </c>
      <c r="K225" s="38">
        <v>43327</v>
      </c>
      <c r="L225" s="38">
        <v>45153</v>
      </c>
      <c r="M225" s="42"/>
      <c r="N225" s="37" t="s">
        <v>29</v>
      </c>
      <c r="O225" s="43"/>
      <c r="P225" s="37" t="s">
        <v>30</v>
      </c>
      <c r="Q225" s="43"/>
      <c r="R225" s="43"/>
      <c r="S225" s="43"/>
    </row>
    <row r="226" spans="1:19" ht="75" customHeight="1">
      <c r="A226" s="348" t="s">
        <v>3624</v>
      </c>
      <c r="B226" s="422">
        <v>43829</v>
      </c>
      <c r="C226" s="361" t="s">
        <v>3625</v>
      </c>
      <c r="D226" s="304" t="s">
        <v>1245</v>
      </c>
      <c r="E226" s="304" t="s">
        <v>3626</v>
      </c>
      <c r="F226" s="355" t="s">
        <v>24</v>
      </c>
      <c r="G226" s="355" t="s">
        <v>49</v>
      </c>
      <c r="H226" s="348" t="s">
        <v>3627</v>
      </c>
      <c r="I226" s="355" t="s">
        <v>386</v>
      </c>
      <c r="J226" s="335" t="s">
        <v>3628</v>
      </c>
      <c r="K226" s="419">
        <v>44645</v>
      </c>
      <c r="L226" s="419">
        <v>44742</v>
      </c>
      <c r="M226" s="423">
        <v>156000</v>
      </c>
      <c r="N226" s="304" t="s">
        <v>3629</v>
      </c>
      <c r="O226" s="311" t="s">
        <v>3630</v>
      </c>
      <c r="P226" s="297"/>
      <c r="Q226" s="355" t="s">
        <v>53</v>
      </c>
      <c r="R226" s="355"/>
      <c r="S226" s="297"/>
    </row>
    <row r="227" spans="1:19" ht="75" customHeight="1">
      <c r="A227" s="348" t="s">
        <v>3624</v>
      </c>
      <c r="B227" s="422">
        <v>43829</v>
      </c>
      <c r="C227" s="361" t="s">
        <v>3625</v>
      </c>
      <c r="D227" s="304" t="s">
        <v>1245</v>
      </c>
      <c r="E227" s="304" t="s">
        <v>3626</v>
      </c>
      <c r="F227" s="355" t="s">
        <v>990</v>
      </c>
      <c r="G227" s="355" t="s">
        <v>49</v>
      </c>
      <c r="H227" s="348" t="s">
        <v>3627</v>
      </c>
      <c r="I227" s="355" t="s">
        <v>386</v>
      </c>
      <c r="J227" s="322" t="s">
        <v>3631</v>
      </c>
      <c r="K227" s="419">
        <v>44741</v>
      </c>
      <c r="L227" s="419">
        <v>44957</v>
      </c>
      <c r="M227" s="423"/>
      <c r="N227" s="304" t="s">
        <v>3629</v>
      </c>
      <c r="O227" s="311" t="s">
        <v>3630</v>
      </c>
      <c r="P227" s="297"/>
      <c r="Q227" s="355" t="s">
        <v>53</v>
      </c>
      <c r="R227" s="355"/>
      <c r="S227" s="297"/>
    </row>
    <row r="228" spans="1:19" ht="75" customHeight="1">
      <c r="A228" s="289" t="s">
        <v>832</v>
      </c>
      <c r="B228" s="38">
        <v>43685</v>
      </c>
      <c r="C228" s="58" t="s">
        <v>833</v>
      </c>
      <c r="D228" s="39" t="s">
        <v>834</v>
      </c>
      <c r="E228" s="289"/>
      <c r="F228" s="289" t="s">
        <v>24</v>
      </c>
      <c r="G228" s="289" t="s">
        <v>42</v>
      </c>
      <c r="H228" s="289" t="s">
        <v>835</v>
      </c>
      <c r="I228" s="289" t="s">
        <v>27</v>
      </c>
      <c r="J228" s="63" t="s">
        <v>362</v>
      </c>
      <c r="K228" s="38">
        <v>43706</v>
      </c>
      <c r="L228" s="38">
        <v>45533</v>
      </c>
      <c r="M228" s="42"/>
      <c r="N228" s="289" t="s">
        <v>29</v>
      </c>
      <c r="O228" s="289"/>
      <c r="P228" s="289" t="s">
        <v>103</v>
      </c>
      <c r="Q228" s="43"/>
      <c r="R228" s="39">
        <f>YEAR(K228)</f>
        <v>2019</v>
      </c>
      <c r="S228" s="44">
        <f>IF($F228="CO",SUMIFS($M:$M,$A:$A,$A228)/COUNTIFS($A:$A,$A228,$F:$F,"CO"),0)</f>
        <v>0</v>
      </c>
    </row>
    <row r="229" spans="1:19" ht="75" customHeight="1">
      <c r="A229" s="37" t="s">
        <v>836</v>
      </c>
      <c r="B229" s="38">
        <v>43789</v>
      </c>
      <c r="C229" s="56" t="s">
        <v>837</v>
      </c>
      <c r="D229" s="37" t="s">
        <v>838</v>
      </c>
      <c r="E229" s="43"/>
      <c r="F229" s="37" t="s">
        <v>24</v>
      </c>
      <c r="G229" s="40" t="s">
        <v>839</v>
      </c>
      <c r="H229" s="40" t="s">
        <v>163</v>
      </c>
      <c r="I229" s="40" t="s">
        <v>27</v>
      </c>
      <c r="J229" s="82" t="s">
        <v>190</v>
      </c>
      <c r="K229" s="38">
        <v>43804</v>
      </c>
      <c r="L229" s="38">
        <v>45631</v>
      </c>
      <c r="M229" s="47"/>
      <c r="N229" s="37" t="s">
        <v>102</v>
      </c>
      <c r="O229" s="43"/>
      <c r="P229" s="37" t="s">
        <v>45</v>
      </c>
      <c r="Q229" s="43"/>
      <c r="R229" s="39">
        <f>YEAR(K229)</f>
        <v>2019</v>
      </c>
      <c r="S229" s="44">
        <f>IF($F229="CO",SUMIFS($M:$M,$A:$A,$A229)/COUNTIFS($A:$A,$A229,$F:$F,"CO"),0)</f>
        <v>0</v>
      </c>
    </row>
    <row r="230" spans="1:19" ht="63.75" customHeight="1">
      <c r="A230" s="45" t="s">
        <v>840</v>
      </c>
      <c r="B230" s="38">
        <v>44211</v>
      </c>
      <c r="C230" s="46" t="s">
        <v>841</v>
      </c>
      <c r="D230" s="37" t="s">
        <v>842</v>
      </c>
      <c r="E230" s="43"/>
      <c r="F230" s="37" t="s">
        <v>24</v>
      </c>
      <c r="G230" s="289" t="s">
        <v>42</v>
      </c>
      <c r="H230" s="40" t="s">
        <v>163</v>
      </c>
      <c r="I230" s="37" t="s">
        <v>27</v>
      </c>
      <c r="J230" s="55" t="s">
        <v>73</v>
      </c>
      <c r="K230" s="38">
        <v>44267</v>
      </c>
      <c r="L230" s="38">
        <v>46093</v>
      </c>
      <c r="M230" s="47"/>
      <c r="N230" s="37" t="s">
        <v>29</v>
      </c>
      <c r="O230" s="43"/>
      <c r="P230" s="40" t="s">
        <v>45</v>
      </c>
      <c r="Q230" s="43"/>
      <c r="R230" s="39">
        <f>YEAR(K230)</f>
        <v>2021</v>
      </c>
      <c r="S230" s="44">
        <f>IF($F230="CO",SUMIFS($M:$M,$A:$A,$A230)/COUNTIFS($A:$A,$A230,$F:$F,"CO"),0)</f>
        <v>0</v>
      </c>
    </row>
    <row r="231" spans="1:19" ht="63.75" customHeight="1">
      <c r="A231" s="37" t="s">
        <v>843</v>
      </c>
      <c r="B231" s="38">
        <v>43082</v>
      </c>
      <c r="C231" s="64" t="s">
        <v>844</v>
      </c>
      <c r="D231" s="39" t="s">
        <v>845</v>
      </c>
      <c r="E231" s="43"/>
      <c r="F231" s="40" t="s">
        <v>24</v>
      </c>
      <c r="G231" s="54" t="s">
        <v>25</v>
      </c>
      <c r="H231" s="59" t="s">
        <v>413</v>
      </c>
      <c r="I231" s="40" t="s">
        <v>27</v>
      </c>
      <c r="J231" s="81" t="s">
        <v>846</v>
      </c>
      <c r="K231" s="38">
        <v>43091</v>
      </c>
      <c r="L231" s="38">
        <v>44917</v>
      </c>
      <c r="M231" s="47"/>
      <c r="N231" s="40" t="s">
        <v>29</v>
      </c>
      <c r="O231" s="43"/>
      <c r="P231" s="54" t="s">
        <v>45</v>
      </c>
      <c r="Q231" s="43"/>
      <c r="R231" s="39">
        <f>YEAR(K231)</f>
        <v>2017</v>
      </c>
      <c r="S231" s="44">
        <f>IF($F231="CO",SUMIFS($M:$M,$A:$A,$A231)/COUNTIFS($A:$A,$A231,$F:$F,"CO"),0)</f>
        <v>0</v>
      </c>
    </row>
    <row r="232" spans="1:19" s="65" customFormat="1" ht="63.75" customHeight="1">
      <c r="A232" s="37" t="s">
        <v>847</v>
      </c>
      <c r="B232" s="38">
        <v>43329</v>
      </c>
      <c r="C232" s="48" t="s">
        <v>848</v>
      </c>
      <c r="D232" s="37" t="s">
        <v>849</v>
      </c>
      <c r="E232" s="289"/>
      <c r="F232" s="37" t="s">
        <v>24</v>
      </c>
      <c r="G232" s="37" t="s">
        <v>77</v>
      </c>
      <c r="H232" s="37" t="s">
        <v>850</v>
      </c>
      <c r="I232" s="37" t="s">
        <v>100</v>
      </c>
      <c r="J232" s="41" t="s">
        <v>28</v>
      </c>
      <c r="K232" s="38">
        <v>43335</v>
      </c>
      <c r="L232" s="38">
        <v>45161</v>
      </c>
      <c r="M232" s="42"/>
      <c r="N232" s="37" t="s">
        <v>29</v>
      </c>
      <c r="O232" s="43"/>
      <c r="P232" s="37" t="s">
        <v>178</v>
      </c>
      <c r="Q232" s="43"/>
      <c r="R232" s="289">
        <f>YEAR(K232)</f>
        <v>2018</v>
      </c>
      <c r="S232" s="44">
        <f>IF($F232="CO",SUMIFS($M:$M,$A:$A,$A232)/COUNTIFS($A:$A,$A232,$F:$F,"CO"),0)</f>
        <v>0</v>
      </c>
    </row>
    <row r="233" spans="1:19" s="65" customFormat="1" ht="63.75" customHeight="1">
      <c r="A233" s="348" t="s">
        <v>3495</v>
      </c>
      <c r="B233" s="395">
        <v>44757</v>
      </c>
      <c r="C233" s="352" t="s">
        <v>3496</v>
      </c>
      <c r="D233" s="348" t="s">
        <v>3497</v>
      </c>
      <c r="E233" s="355"/>
      <c r="F233" s="355" t="s">
        <v>24</v>
      </c>
      <c r="G233" s="348" t="s">
        <v>25</v>
      </c>
      <c r="H233" s="355" t="s">
        <v>3498</v>
      </c>
      <c r="I233" s="355" t="s">
        <v>3384</v>
      </c>
      <c r="J233" s="352" t="s">
        <v>3499</v>
      </c>
      <c r="K233" s="395">
        <v>44778</v>
      </c>
      <c r="L233" s="396">
        <v>46604</v>
      </c>
      <c r="M233" s="355"/>
      <c r="N233" s="355" t="s">
        <v>168</v>
      </c>
      <c r="O233" s="355"/>
      <c r="P233" s="355" t="s">
        <v>30</v>
      </c>
      <c r="Q233" s="355"/>
      <c r="R233" s="538"/>
      <c r="S233" s="359"/>
    </row>
    <row r="234" spans="1:19" s="65" customFormat="1" ht="63.75" customHeight="1">
      <c r="A234" s="37" t="s">
        <v>851</v>
      </c>
      <c r="B234" s="38">
        <v>43269</v>
      </c>
      <c r="C234" s="56" t="s">
        <v>852</v>
      </c>
      <c r="D234" s="37" t="s">
        <v>853</v>
      </c>
      <c r="E234" s="89"/>
      <c r="F234" s="289" t="s">
        <v>24</v>
      </c>
      <c r="G234" s="37" t="s">
        <v>366</v>
      </c>
      <c r="H234" s="37" t="s">
        <v>385</v>
      </c>
      <c r="I234" s="37" t="s">
        <v>854</v>
      </c>
      <c r="J234" s="99" t="s">
        <v>855</v>
      </c>
      <c r="K234" s="38">
        <v>43269</v>
      </c>
      <c r="L234" s="38">
        <v>45095</v>
      </c>
      <c r="M234" s="47"/>
      <c r="N234" s="37" t="s">
        <v>388</v>
      </c>
      <c r="O234" s="289"/>
      <c r="P234" s="37" t="s">
        <v>225</v>
      </c>
      <c r="Q234" s="89"/>
      <c r="R234" s="536">
        <v>2019</v>
      </c>
      <c r="S234" s="111"/>
    </row>
    <row r="235" spans="1:19" ht="63.75" customHeight="1">
      <c r="A235" s="37" t="s">
        <v>856</v>
      </c>
      <c r="B235" s="94">
        <v>43294</v>
      </c>
      <c r="C235" s="46" t="s">
        <v>857</v>
      </c>
      <c r="D235" s="37" t="s">
        <v>858</v>
      </c>
      <c r="E235" s="289"/>
      <c r="F235" s="40" t="s">
        <v>24</v>
      </c>
      <c r="G235" s="40" t="s">
        <v>25</v>
      </c>
      <c r="H235" s="40" t="s">
        <v>859</v>
      </c>
      <c r="I235" s="37" t="s">
        <v>100</v>
      </c>
      <c r="J235" s="55" t="s">
        <v>73</v>
      </c>
      <c r="K235" s="38">
        <v>43304</v>
      </c>
      <c r="L235" s="38">
        <v>45130</v>
      </c>
      <c r="M235" s="42"/>
      <c r="N235" s="37" t="s">
        <v>29</v>
      </c>
      <c r="O235" s="43"/>
      <c r="P235" s="37" t="s">
        <v>30</v>
      </c>
      <c r="Q235" s="43"/>
      <c r="R235" s="190"/>
      <c r="S235" s="43"/>
    </row>
    <row r="236" spans="1:19" s="65" customFormat="1" ht="63.75" customHeight="1">
      <c r="A236" s="37" t="s">
        <v>860</v>
      </c>
      <c r="B236" s="38">
        <v>43551</v>
      </c>
      <c r="C236" s="56" t="s">
        <v>861</v>
      </c>
      <c r="D236" s="37" t="s">
        <v>862</v>
      </c>
      <c r="E236" s="289"/>
      <c r="F236" s="37" t="s">
        <v>24</v>
      </c>
      <c r="G236" s="40" t="s">
        <v>863</v>
      </c>
      <c r="H236" s="40" t="s">
        <v>864</v>
      </c>
      <c r="I236" s="37" t="s">
        <v>79</v>
      </c>
      <c r="J236" s="82" t="s">
        <v>865</v>
      </c>
      <c r="K236" s="38">
        <v>43620</v>
      </c>
      <c r="L236" s="38">
        <v>44351</v>
      </c>
      <c r="M236" s="42"/>
      <c r="N236" s="37" t="s">
        <v>866</v>
      </c>
      <c r="O236" s="43"/>
      <c r="P236" s="37" t="s">
        <v>103</v>
      </c>
      <c r="Q236" s="43"/>
      <c r="R236" s="289">
        <f>YEAR(K236)</f>
        <v>2019</v>
      </c>
      <c r="S236" s="44">
        <f>IF($F236="CO",SUMIFS($M:$M,$A:$A,$A236)/COUNTIFS($A:$A,$A236,$F:$F,"CO"),0)</f>
        <v>0</v>
      </c>
    </row>
    <row r="237" spans="1:19" s="65" customFormat="1" ht="63.75" customHeight="1">
      <c r="A237" s="37" t="s">
        <v>867</v>
      </c>
      <c r="B237" s="38">
        <v>44015</v>
      </c>
      <c r="C237" s="64" t="s">
        <v>868</v>
      </c>
      <c r="D237" s="37" t="s">
        <v>869</v>
      </c>
      <c r="E237" s="43"/>
      <c r="F237" s="37" t="s">
        <v>24</v>
      </c>
      <c r="G237" s="37" t="s">
        <v>42</v>
      </c>
      <c r="H237" s="40" t="s">
        <v>163</v>
      </c>
      <c r="I237" s="37" t="s">
        <v>27</v>
      </c>
      <c r="J237" s="55" t="s">
        <v>194</v>
      </c>
      <c r="K237" s="38">
        <v>44117</v>
      </c>
      <c r="L237" s="38">
        <v>45943</v>
      </c>
      <c r="M237" s="47"/>
      <c r="N237" s="40" t="s">
        <v>29</v>
      </c>
      <c r="O237" s="43"/>
      <c r="P237" s="37" t="s">
        <v>30</v>
      </c>
      <c r="Q237" s="43"/>
      <c r="R237" s="289">
        <v>2019</v>
      </c>
      <c r="S237" s="43"/>
    </row>
    <row r="238" spans="1:19" ht="63.75" customHeight="1">
      <c r="A238" s="37" t="s">
        <v>870</v>
      </c>
      <c r="B238" s="38">
        <v>44076</v>
      </c>
      <c r="C238" s="64" t="s">
        <v>871</v>
      </c>
      <c r="D238" s="96" t="s">
        <v>872</v>
      </c>
      <c r="E238" s="43"/>
      <c r="F238" s="37" t="s">
        <v>24</v>
      </c>
      <c r="G238" s="289" t="s">
        <v>25</v>
      </c>
      <c r="H238" s="54" t="s">
        <v>413</v>
      </c>
      <c r="I238" s="37" t="s">
        <v>27</v>
      </c>
      <c r="J238" s="41" t="s">
        <v>28</v>
      </c>
      <c r="K238" s="38">
        <v>44133</v>
      </c>
      <c r="L238" s="38">
        <v>45959</v>
      </c>
      <c r="M238" s="47"/>
      <c r="N238" s="37" t="s">
        <v>29</v>
      </c>
      <c r="O238" s="43"/>
      <c r="P238" s="37" t="s">
        <v>30</v>
      </c>
      <c r="Q238" s="43"/>
      <c r="R238" s="289">
        <f>YEAR(K238)</f>
        <v>2020</v>
      </c>
      <c r="S238" s="44"/>
    </row>
    <row r="239" spans="1:19" ht="75" customHeight="1">
      <c r="A239" s="37" t="s">
        <v>873</v>
      </c>
      <c r="B239" s="38">
        <v>43537</v>
      </c>
      <c r="C239" s="46" t="s">
        <v>874</v>
      </c>
      <c r="D239" s="37" t="s">
        <v>875</v>
      </c>
      <c r="E239" s="39"/>
      <c r="F239" s="37" t="s">
        <v>24</v>
      </c>
      <c r="G239" s="40" t="s">
        <v>408</v>
      </c>
      <c r="H239" s="40" t="s">
        <v>876</v>
      </c>
      <c r="I239" s="37" t="s">
        <v>100</v>
      </c>
      <c r="J239" s="41" t="s">
        <v>28</v>
      </c>
      <c r="K239" s="38">
        <v>43543</v>
      </c>
      <c r="L239" s="38">
        <v>45370</v>
      </c>
      <c r="M239" s="42"/>
      <c r="N239" s="37" t="s">
        <v>29</v>
      </c>
      <c r="O239" s="43"/>
      <c r="P239" s="37" t="s">
        <v>178</v>
      </c>
      <c r="Q239" s="43"/>
      <c r="R239" s="43"/>
      <c r="S239" s="43"/>
    </row>
    <row r="240" spans="1:19" ht="75" customHeight="1">
      <c r="A240" s="348" t="s">
        <v>4097</v>
      </c>
      <c r="B240" s="362">
        <v>44516</v>
      </c>
      <c r="C240" s="371" t="s">
        <v>4098</v>
      </c>
      <c r="D240" s="363" t="s">
        <v>4099</v>
      </c>
      <c r="E240" s="372"/>
      <c r="F240" s="363" t="s">
        <v>24</v>
      </c>
      <c r="G240" s="363" t="s">
        <v>293</v>
      </c>
      <c r="H240" s="366" t="s">
        <v>3425</v>
      </c>
      <c r="I240" s="363" t="s">
        <v>27</v>
      </c>
      <c r="J240" s="370" t="s">
        <v>3703</v>
      </c>
      <c r="K240" s="385">
        <v>44648</v>
      </c>
      <c r="L240" s="385">
        <v>46474</v>
      </c>
      <c r="M240" s="372"/>
      <c r="N240" s="363" t="s">
        <v>29</v>
      </c>
      <c r="O240" s="372"/>
      <c r="P240" s="372"/>
      <c r="Q240" s="363" t="s">
        <v>30</v>
      </c>
      <c r="R240" s="372"/>
      <c r="S240" s="43"/>
    </row>
    <row r="241" spans="1:20" ht="75" customHeight="1">
      <c r="A241" s="348" t="s">
        <v>3565</v>
      </c>
      <c r="B241" s="395">
        <v>44652</v>
      </c>
      <c r="C241" s="352" t="s">
        <v>3566</v>
      </c>
      <c r="D241" s="348" t="s">
        <v>3567</v>
      </c>
      <c r="E241" s="355"/>
      <c r="F241" s="355" t="s">
        <v>24</v>
      </c>
      <c r="G241" s="348" t="s">
        <v>2762</v>
      </c>
      <c r="H241" s="348" t="s">
        <v>3498</v>
      </c>
      <c r="I241" s="355" t="s">
        <v>750</v>
      </c>
      <c r="J241" s="352" t="s">
        <v>3568</v>
      </c>
      <c r="K241" s="396">
        <v>44715</v>
      </c>
      <c r="L241" s="396">
        <v>46541</v>
      </c>
      <c r="M241" s="355"/>
      <c r="N241" s="355" t="s">
        <v>168</v>
      </c>
      <c r="O241" s="355"/>
      <c r="P241" s="355" t="s">
        <v>30</v>
      </c>
      <c r="Q241" s="355"/>
      <c r="R241" s="355"/>
      <c r="S241" s="359"/>
    </row>
    <row r="242" spans="1:20" ht="75" customHeight="1">
      <c r="A242" s="289" t="s">
        <v>877</v>
      </c>
      <c r="B242" s="38">
        <v>43483</v>
      </c>
      <c r="C242" s="56" t="s">
        <v>878</v>
      </c>
      <c r="D242" s="37" t="s">
        <v>879</v>
      </c>
      <c r="E242" s="56"/>
      <c r="F242" s="37" t="s">
        <v>24</v>
      </c>
      <c r="G242" s="37" t="s">
        <v>42</v>
      </c>
      <c r="H242" s="37" t="s">
        <v>163</v>
      </c>
      <c r="I242" s="37" t="s">
        <v>100</v>
      </c>
      <c r="J242" s="55" t="s">
        <v>73</v>
      </c>
      <c r="K242" s="38">
        <v>43507</v>
      </c>
      <c r="L242" s="38">
        <v>45333</v>
      </c>
      <c r="M242" s="47"/>
      <c r="N242" s="37" t="s">
        <v>29</v>
      </c>
      <c r="O242" s="43"/>
      <c r="P242" s="37" t="s">
        <v>45</v>
      </c>
      <c r="Q242" s="289"/>
      <c r="R242" s="289">
        <f>YEAR(K242)</f>
        <v>2019</v>
      </c>
      <c r="S242" s="44">
        <f>IF($F242="CO",SUMIFS($M:$M,$A:$A,$A242)/COUNTIFS($A:$A,$A242,$F:$F,"CO"),0)</f>
        <v>0</v>
      </c>
    </row>
    <row r="243" spans="1:20" ht="75" customHeight="1">
      <c r="A243" s="46" t="s">
        <v>880</v>
      </c>
      <c r="B243" s="38">
        <v>43717</v>
      </c>
      <c r="C243" s="56" t="s">
        <v>881</v>
      </c>
      <c r="D243" s="289" t="s">
        <v>882</v>
      </c>
      <c r="E243" s="43"/>
      <c r="F243" s="40" t="s">
        <v>24</v>
      </c>
      <c r="G243" s="40" t="s">
        <v>98</v>
      </c>
      <c r="H243" s="37" t="s">
        <v>99</v>
      </c>
      <c r="I243" s="37" t="s">
        <v>27</v>
      </c>
      <c r="J243" s="55" t="s">
        <v>883</v>
      </c>
      <c r="K243" s="38">
        <v>43787</v>
      </c>
      <c r="L243" s="38">
        <v>45614</v>
      </c>
      <c r="M243" s="47"/>
      <c r="N243" s="40" t="s">
        <v>884</v>
      </c>
      <c r="O243" s="43"/>
      <c r="P243" s="40" t="s">
        <v>53</v>
      </c>
      <c r="Q243" s="37" t="s">
        <v>170</v>
      </c>
      <c r="R243" s="43"/>
      <c r="S243" s="43"/>
    </row>
    <row r="244" spans="1:20" ht="75" customHeight="1">
      <c r="A244" s="348" t="s">
        <v>4116</v>
      </c>
      <c r="B244" s="362">
        <v>44643</v>
      </c>
      <c r="C244" s="255" t="s">
        <v>4117</v>
      </c>
      <c r="D244" s="363" t="s">
        <v>4118</v>
      </c>
      <c r="E244" s="372"/>
      <c r="F244" s="363" t="s">
        <v>24</v>
      </c>
      <c r="G244" s="363" t="s">
        <v>42</v>
      </c>
      <c r="H244" s="366" t="s">
        <v>163</v>
      </c>
      <c r="I244" s="363" t="s">
        <v>27</v>
      </c>
      <c r="J244" s="370" t="s">
        <v>4119</v>
      </c>
      <c r="K244" s="385">
        <v>44663</v>
      </c>
      <c r="L244" s="385">
        <v>46489</v>
      </c>
      <c r="M244" s="373"/>
      <c r="N244" s="363" t="s">
        <v>29</v>
      </c>
      <c r="O244" s="373"/>
      <c r="P244" s="373"/>
      <c r="Q244" s="363" t="s">
        <v>30</v>
      </c>
      <c r="R244" s="373"/>
      <c r="S244" s="43"/>
    </row>
    <row r="245" spans="1:20" ht="75" customHeight="1">
      <c r="A245" s="37" t="s">
        <v>885</v>
      </c>
      <c r="B245" s="38">
        <v>43326</v>
      </c>
      <c r="C245" s="56" t="s">
        <v>886</v>
      </c>
      <c r="D245" s="94" t="s">
        <v>887</v>
      </c>
      <c r="E245" s="56"/>
      <c r="F245" s="37" t="s">
        <v>24</v>
      </c>
      <c r="G245" s="37" t="s">
        <v>42</v>
      </c>
      <c r="H245" s="40" t="s">
        <v>888</v>
      </c>
      <c r="I245" s="37" t="s">
        <v>27</v>
      </c>
      <c r="J245" s="41" t="s">
        <v>167</v>
      </c>
      <c r="K245" s="38">
        <v>43321</v>
      </c>
      <c r="L245" s="38">
        <v>45147</v>
      </c>
      <c r="M245" s="47"/>
      <c r="N245" s="40" t="s">
        <v>29</v>
      </c>
      <c r="O245" s="289"/>
      <c r="P245" s="37" t="s">
        <v>53</v>
      </c>
      <c r="Q245" s="289"/>
      <c r="R245" s="289">
        <f>YEAR(K245)</f>
        <v>2018</v>
      </c>
      <c r="S245" s="44">
        <f>IF($F245="CO",SUMIFS($M:$M,$A:$A,$A245)/COUNTIFS($A:$A,$A245,$F:$F,"CO"),0)</f>
        <v>0</v>
      </c>
    </row>
    <row r="246" spans="1:20" ht="75" customHeight="1">
      <c r="A246" s="449" t="s">
        <v>3811</v>
      </c>
      <c r="B246" s="302">
        <v>44827</v>
      </c>
      <c r="C246" s="449" t="s">
        <v>3812</v>
      </c>
      <c r="D246" s="450" t="s">
        <v>3813</v>
      </c>
      <c r="E246" s="297"/>
      <c r="F246" s="347" t="s">
        <v>2715</v>
      </c>
      <c r="G246" s="347" t="s">
        <v>49</v>
      </c>
      <c r="H246" s="347" t="s">
        <v>828</v>
      </c>
      <c r="I246" s="340" t="s">
        <v>27</v>
      </c>
      <c r="J246" s="414" t="s">
        <v>3389</v>
      </c>
      <c r="K246" s="302">
        <v>44839</v>
      </c>
      <c r="L246" s="302">
        <v>46665</v>
      </c>
      <c r="M246" s="415"/>
      <c r="N246" s="340" t="s">
        <v>29</v>
      </c>
      <c r="O246" s="415"/>
      <c r="P246" s="340" t="s">
        <v>30</v>
      </c>
      <c r="Q246" s="415"/>
      <c r="R246" s="415"/>
      <c r="S246" s="297"/>
    </row>
    <row r="247" spans="1:20" ht="69.95" customHeight="1">
      <c r="A247" s="348" t="s">
        <v>3521</v>
      </c>
      <c r="B247" s="395">
        <v>44715</v>
      </c>
      <c r="C247" s="352" t="s">
        <v>3522</v>
      </c>
      <c r="D247" s="348" t="s">
        <v>3523</v>
      </c>
      <c r="E247" s="355"/>
      <c r="F247" s="355" t="s">
        <v>24</v>
      </c>
      <c r="G247" s="355" t="s">
        <v>3472</v>
      </c>
      <c r="H247" s="348" t="s">
        <v>3425</v>
      </c>
      <c r="I247" s="355" t="s">
        <v>3384</v>
      </c>
      <c r="J247" s="352" t="s">
        <v>3499</v>
      </c>
      <c r="K247" s="395">
        <v>44771</v>
      </c>
      <c r="L247" s="396">
        <v>46597</v>
      </c>
      <c r="M247" s="355"/>
      <c r="N247" s="355" t="s">
        <v>168</v>
      </c>
      <c r="O247" s="355"/>
      <c r="P247" s="355" t="s">
        <v>30</v>
      </c>
      <c r="Q247" s="355"/>
      <c r="R247" s="355"/>
      <c r="S247" s="359"/>
    </row>
    <row r="248" spans="1:20" ht="63.75" customHeight="1">
      <c r="A248" s="37" t="s">
        <v>889</v>
      </c>
      <c r="B248" s="38">
        <v>44117</v>
      </c>
      <c r="C248" s="58" t="s">
        <v>890</v>
      </c>
      <c r="D248" s="289" t="s">
        <v>891</v>
      </c>
      <c r="E248" s="43"/>
      <c r="F248" s="37" t="s">
        <v>24</v>
      </c>
      <c r="G248" s="289" t="s">
        <v>42</v>
      </c>
      <c r="H248" s="54" t="s">
        <v>221</v>
      </c>
      <c r="I248" s="37" t="s">
        <v>27</v>
      </c>
      <c r="J248" s="55" t="s">
        <v>73</v>
      </c>
      <c r="K248" s="38">
        <v>44167</v>
      </c>
      <c r="L248" s="38">
        <v>45993</v>
      </c>
      <c r="M248" s="497"/>
      <c r="N248" s="37" t="s">
        <v>29</v>
      </c>
      <c r="O248" s="43"/>
      <c r="P248" s="37" t="s">
        <v>30</v>
      </c>
      <c r="Q248" s="43"/>
      <c r="R248" s="43"/>
      <c r="S248" s="43"/>
    </row>
    <row r="249" spans="1:20" ht="63.75" customHeight="1">
      <c r="A249" s="37" t="s">
        <v>892</v>
      </c>
      <c r="B249" s="38">
        <v>43315</v>
      </c>
      <c r="C249" s="56" t="s">
        <v>893</v>
      </c>
      <c r="D249" s="37" t="s">
        <v>894</v>
      </c>
      <c r="E249" s="39"/>
      <c r="F249" s="37" t="s">
        <v>24</v>
      </c>
      <c r="G249" s="37" t="s">
        <v>42</v>
      </c>
      <c r="H249" s="37" t="s">
        <v>163</v>
      </c>
      <c r="I249" s="37" t="s">
        <v>100</v>
      </c>
      <c r="J249" s="41" t="s">
        <v>28</v>
      </c>
      <c r="K249" s="38">
        <v>43332</v>
      </c>
      <c r="L249" s="38">
        <v>45158</v>
      </c>
      <c r="M249" s="42"/>
      <c r="N249" s="37" t="s">
        <v>29</v>
      </c>
      <c r="O249" s="43"/>
      <c r="P249" s="37" t="s">
        <v>30</v>
      </c>
      <c r="Q249" s="43"/>
      <c r="R249" s="39">
        <f>YEAR(K249)</f>
        <v>2018</v>
      </c>
      <c r="S249" s="44">
        <f>IF($F249="CO",SUMIFS($M:$M,$A:$A,$A249)/COUNTIFS($A:$A,$A249,$F:$F,"CO"),0)</f>
        <v>0</v>
      </c>
    </row>
    <row r="250" spans="1:20" ht="63.75" customHeight="1">
      <c r="A250" s="340" t="s">
        <v>3785</v>
      </c>
      <c r="B250" s="413">
        <v>44809</v>
      </c>
      <c r="C250" s="414" t="s">
        <v>3786</v>
      </c>
      <c r="D250" s="340" t="s">
        <v>3787</v>
      </c>
      <c r="E250" s="415"/>
      <c r="F250" s="347" t="s">
        <v>2715</v>
      </c>
      <c r="G250" s="347" t="s">
        <v>49</v>
      </c>
      <c r="H250" s="347" t="s">
        <v>253</v>
      </c>
      <c r="I250" s="340" t="s">
        <v>27</v>
      </c>
      <c r="J250" s="414" t="s">
        <v>3389</v>
      </c>
      <c r="K250" s="413">
        <v>44844</v>
      </c>
      <c r="L250" s="413">
        <v>46670</v>
      </c>
      <c r="M250" s="415"/>
      <c r="N250" s="340" t="s">
        <v>29</v>
      </c>
      <c r="O250" s="415"/>
      <c r="P250" s="347" t="s">
        <v>53</v>
      </c>
      <c r="Q250" s="415"/>
      <c r="R250" s="415"/>
      <c r="S250" s="297"/>
    </row>
    <row r="251" spans="1:20" ht="76.5" customHeight="1">
      <c r="A251" s="37" t="s">
        <v>895</v>
      </c>
      <c r="B251" s="38">
        <v>43418</v>
      </c>
      <c r="C251" s="46" t="s">
        <v>896</v>
      </c>
      <c r="D251" s="37" t="s">
        <v>897</v>
      </c>
      <c r="E251" s="289"/>
      <c r="F251" s="37" t="s">
        <v>24</v>
      </c>
      <c r="G251" s="40" t="s">
        <v>49</v>
      </c>
      <c r="H251" s="40" t="s">
        <v>898</v>
      </c>
      <c r="I251" s="37" t="s">
        <v>100</v>
      </c>
      <c r="J251" s="55" t="s">
        <v>73</v>
      </c>
      <c r="K251" s="38">
        <v>43430</v>
      </c>
      <c r="L251" s="38">
        <v>45256</v>
      </c>
      <c r="M251" s="42"/>
      <c r="N251" s="37" t="s">
        <v>29</v>
      </c>
      <c r="O251" s="43"/>
      <c r="P251" s="37" t="s">
        <v>30</v>
      </c>
      <c r="Q251" s="43"/>
      <c r="R251" s="289">
        <f>YEAR(K251)</f>
        <v>2018</v>
      </c>
      <c r="S251" s="44">
        <f>IF($F251="CO",SUMIFS($M:$M,$A:$A,$A251)/COUNTIFS($A:$A,$A251,$F:$F,"CO"),0)</f>
        <v>0</v>
      </c>
    </row>
    <row r="252" spans="1:20" ht="51">
      <c r="A252" s="39" t="s">
        <v>899</v>
      </c>
      <c r="B252" s="38">
        <v>43720</v>
      </c>
      <c r="C252" s="64" t="s">
        <v>900</v>
      </c>
      <c r="D252" s="39" t="s">
        <v>901</v>
      </c>
      <c r="E252" s="39"/>
      <c r="F252" s="39" t="s">
        <v>24</v>
      </c>
      <c r="G252" s="39" t="s">
        <v>49</v>
      </c>
      <c r="H252" s="54" t="s">
        <v>253</v>
      </c>
      <c r="I252" s="39" t="s">
        <v>27</v>
      </c>
      <c r="J252" s="52" t="s">
        <v>398</v>
      </c>
      <c r="K252" s="38">
        <v>43753</v>
      </c>
      <c r="L252" s="38">
        <v>45580</v>
      </c>
      <c r="M252" s="289"/>
      <c r="N252" s="54" t="s">
        <v>29</v>
      </c>
      <c r="O252" s="289"/>
      <c r="P252" s="39" t="s">
        <v>53</v>
      </c>
      <c r="Q252" s="289"/>
      <c r="R252" s="43"/>
      <c r="S252" s="43"/>
    </row>
    <row r="253" spans="1:20" ht="114.75">
      <c r="A253" s="37" t="s">
        <v>902</v>
      </c>
      <c r="B253" s="38">
        <v>44125</v>
      </c>
      <c r="C253" s="55" t="s">
        <v>903</v>
      </c>
      <c r="D253" s="289" t="s">
        <v>904</v>
      </c>
      <c r="E253" s="43"/>
      <c r="F253" s="37" t="s">
        <v>24</v>
      </c>
      <c r="G253" s="289" t="s">
        <v>49</v>
      </c>
      <c r="H253" s="54" t="s">
        <v>133</v>
      </c>
      <c r="I253" s="37" t="s">
        <v>27</v>
      </c>
      <c r="J253" s="81" t="s">
        <v>905</v>
      </c>
      <c r="K253" s="38">
        <v>44175</v>
      </c>
      <c r="L253" s="38">
        <v>46001</v>
      </c>
      <c r="M253" s="47"/>
      <c r="N253" s="37" t="s">
        <v>29</v>
      </c>
      <c r="O253" s="43"/>
      <c r="P253" s="37" t="s">
        <v>793</v>
      </c>
      <c r="Q253" s="43"/>
      <c r="R253" s="39">
        <f>YEAR(K253)</f>
        <v>2020</v>
      </c>
      <c r="S253" s="44">
        <f>IF($F253="CO",SUMIFS($M:$M,$A:$A,$A253)/COUNTIFS($A:$A,$A253,$F:$F,"CO"),0)</f>
        <v>0</v>
      </c>
      <c r="T253" s="141"/>
    </row>
    <row r="254" spans="1:20" ht="50.1" customHeight="1">
      <c r="A254" s="37" t="s">
        <v>906</v>
      </c>
      <c r="B254" s="38">
        <v>42457</v>
      </c>
      <c r="C254" s="64" t="s">
        <v>907</v>
      </c>
      <c r="D254" s="37" t="s">
        <v>908</v>
      </c>
      <c r="E254" s="43"/>
      <c r="F254" s="37" t="s">
        <v>24</v>
      </c>
      <c r="G254" s="37" t="s">
        <v>49</v>
      </c>
      <c r="H254" s="40" t="s">
        <v>253</v>
      </c>
      <c r="I254" s="37" t="s">
        <v>27</v>
      </c>
      <c r="J254" s="63" t="s">
        <v>212</v>
      </c>
      <c r="K254" s="38">
        <v>43878</v>
      </c>
      <c r="L254" s="38">
        <v>45705</v>
      </c>
      <c r="M254" s="47"/>
      <c r="N254" s="37" t="s">
        <v>168</v>
      </c>
      <c r="O254" s="43"/>
      <c r="P254" s="37" t="s">
        <v>53</v>
      </c>
      <c r="Q254" s="43"/>
      <c r="R254" s="39">
        <f>YEAR(K254)</f>
        <v>2020</v>
      </c>
      <c r="S254" s="44">
        <f>IF($F254="CO",SUMIFS($M:$M,$A:$A,$A254)/COUNTIFS($A:$A,$A254,$F:$F,"CO"),0)</f>
        <v>0</v>
      </c>
      <c r="T254" s="141"/>
    </row>
    <row r="255" spans="1:20" ht="76.5" customHeight="1">
      <c r="A255" s="40" t="s">
        <v>909</v>
      </c>
      <c r="B255" s="57">
        <v>40077</v>
      </c>
      <c r="C255" s="104" t="s">
        <v>910</v>
      </c>
      <c r="D255" s="39" t="s">
        <v>911</v>
      </c>
      <c r="E255" s="43"/>
      <c r="F255" s="54" t="s">
        <v>24</v>
      </c>
      <c r="G255" s="54" t="s">
        <v>366</v>
      </c>
      <c r="H255" s="40" t="s">
        <v>912</v>
      </c>
      <c r="I255" s="54" t="s">
        <v>913</v>
      </c>
      <c r="J255" s="505" t="s">
        <v>914</v>
      </c>
      <c r="K255" s="57">
        <v>40252</v>
      </c>
      <c r="L255" s="40" t="s">
        <v>599</v>
      </c>
      <c r="M255" s="47"/>
      <c r="N255" s="40" t="s">
        <v>912</v>
      </c>
      <c r="O255" s="289"/>
      <c r="P255" s="54" t="s">
        <v>149</v>
      </c>
      <c r="Q255" s="40"/>
      <c r="R255" s="39">
        <f>YEAR(K255)</f>
        <v>2010</v>
      </c>
      <c r="S255" s="44">
        <f>IF($F255="CO",SUMIFS($M:$M,$A:$A,$A255)/COUNTIFS($A:$A,$A255,$F:$F,"CO"),0)</f>
        <v>0</v>
      </c>
    </row>
    <row r="256" spans="1:20" ht="76.5" customHeight="1">
      <c r="A256" s="289" t="s">
        <v>915</v>
      </c>
      <c r="B256" s="38">
        <v>43542</v>
      </c>
      <c r="C256" s="64" t="s">
        <v>916</v>
      </c>
      <c r="D256" s="289" t="s">
        <v>917</v>
      </c>
      <c r="E256" s="289"/>
      <c r="F256" s="289" t="s">
        <v>24</v>
      </c>
      <c r="G256" s="289" t="s">
        <v>49</v>
      </c>
      <c r="H256" s="37" t="s">
        <v>355</v>
      </c>
      <c r="I256" s="289" t="s">
        <v>100</v>
      </c>
      <c r="J256" s="101" t="s">
        <v>466</v>
      </c>
      <c r="K256" s="38">
        <v>43579</v>
      </c>
      <c r="L256" s="38">
        <v>45406</v>
      </c>
      <c r="M256" s="42"/>
      <c r="N256" s="289" t="s">
        <v>102</v>
      </c>
      <c r="O256" s="43"/>
      <c r="P256" s="37" t="s">
        <v>53</v>
      </c>
      <c r="Q256" s="40"/>
      <c r="R256" s="39">
        <v>2019</v>
      </c>
      <c r="S256" s="43"/>
    </row>
    <row r="257" spans="1:19" ht="76.5" customHeight="1">
      <c r="A257" s="37" t="s">
        <v>918</v>
      </c>
      <c r="B257" s="38">
        <v>43542</v>
      </c>
      <c r="C257" s="56" t="s">
        <v>919</v>
      </c>
      <c r="D257" s="37" t="s">
        <v>920</v>
      </c>
      <c r="E257" s="289"/>
      <c r="F257" s="37" t="s">
        <v>24</v>
      </c>
      <c r="G257" s="37" t="s">
        <v>49</v>
      </c>
      <c r="H257" s="37" t="s">
        <v>355</v>
      </c>
      <c r="I257" s="37" t="s">
        <v>100</v>
      </c>
      <c r="J257" s="101" t="s">
        <v>466</v>
      </c>
      <c r="K257" s="38">
        <v>43579</v>
      </c>
      <c r="L257" s="38">
        <v>45406</v>
      </c>
      <c r="M257" s="42"/>
      <c r="N257" s="37" t="s">
        <v>102</v>
      </c>
      <c r="O257" s="43"/>
      <c r="P257" s="37" t="s">
        <v>225</v>
      </c>
      <c r="Q257" s="40"/>
      <c r="R257" s="39">
        <f>YEAR(K257)</f>
        <v>2019</v>
      </c>
      <c r="S257" s="44">
        <f>IF($F257="CO",SUMIFS($M:$M,$A:$A,$A257)/COUNTIFS($A:$A,$A257,$F:$F,"CO"),0)</f>
        <v>0</v>
      </c>
    </row>
    <row r="258" spans="1:19" ht="63.75" customHeight="1">
      <c r="A258" s="37" t="s">
        <v>921</v>
      </c>
      <c r="B258" s="38">
        <v>43158</v>
      </c>
      <c r="C258" s="46" t="s">
        <v>922</v>
      </c>
      <c r="D258" s="37" t="s">
        <v>923</v>
      </c>
      <c r="E258" s="289"/>
      <c r="F258" s="289" t="s">
        <v>24</v>
      </c>
      <c r="G258" s="40" t="s">
        <v>49</v>
      </c>
      <c r="H258" s="40" t="s">
        <v>924</v>
      </c>
      <c r="I258" s="37" t="s">
        <v>100</v>
      </c>
      <c r="J258" s="41" t="s">
        <v>28</v>
      </c>
      <c r="K258" s="38">
        <v>43195</v>
      </c>
      <c r="L258" s="38">
        <v>45021</v>
      </c>
      <c r="M258" s="42"/>
      <c r="N258" s="37" t="s">
        <v>29</v>
      </c>
      <c r="O258" s="43"/>
      <c r="P258" s="37" t="s">
        <v>53</v>
      </c>
      <c r="Q258" s="43"/>
      <c r="R258" s="43"/>
      <c r="S258" s="43"/>
    </row>
    <row r="259" spans="1:19" ht="63.75" customHeight="1">
      <c r="A259" s="45" t="s">
        <v>925</v>
      </c>
      <c r="B259" s="38">
        <v>44530</v>
      </c>
      <c r="C259" s="46" t="s">
        <v>926</v>
      </c>
      <c r="D259" s="37" t="s">
        <v>927</v>
      </c>
      <c r="E259" s="43"/>
      <c r="F259" s="37" t="s">
        <v>24</v>
      </c>
      <c r="G259" s="289" t="s">
        <v>157</v>
      </c>
      <c r="H259" s="40" t="s">
        <v>928</v>
      </c>
      <c r="I259" s="40" t="s">
        <v>27</v>
      </c>
      <c r="J259" s="55" t="s">
        <v>73</v>
      </c>
      <c r="K259" s="38">
        <v>44575</v>
      </c>
      <c r="L259" s="38">
        <v>46401</v>
      </c>
      <c r="M259" s="47"/>
      <c r="N259" s="37" t="s">
        <v>29</v>
      </c>
      <c r="O259" s="43"/>
      <c r="P259" s="37" t="s">
        <v>30</v>
      </c>
      <c r="Q259" s="43"/>
      <c r="R259" s="43"/>
      <c r="S259" s="43"/>
    </row>
    <row r="260" spans="1:19" ht="63.75" customHeight="1">
      <c r="A260" s="37" t="s">
        <v>929</v>
      </c>
      <c r="B260" s="38">
        <v>43556</v>
      </c>
      <c r="C260" s="56" t="s">
        <v>930</v>
      </c>
      <c r="D260" s="37" t="s">
        <v>931</v>
      </c>
      <c r="E260" s="43"/>
      <c r="F260" s="37" t="s">
        <v>24</v>
      </c>
      <c r="G260" s="37" t="s">
        <v>49</v>
      </c>
      <c r="H260" s="37" t="s">
        <v>355</v>
      </c>
      <c r="I260" s="37" t="s">
        <v>100</v>
      </c>
      <c r="J260" s="41" t="s">
        <v>28</v>
      </c>
      <c r="K260" s="38">
        <v>43556</v>
      </c>
      <c r="L260" s="38">
        <v>45383</v>
      </c>
      <c r="M260" s="42"/>
      <c r="N260" s="37" t="s">
        <v>102</v>
      </c>
      <c r="O260" s="43"/>
      <c r="P260" s="37" t="s">
        <v>103</v>
      </c>
      <c r="Q260" s="40"/>
      <c r="R260" s="43"/>
      <c r="S260" s="43"/>
    </row>
    <row r="261" spans="1:19" ht="51" customHeight="1">
      <c r="A261" s="37" t="s">
        <v>932</v>
      </c>
      <c r="B261" s="38">
        <v>43566</v>
      </c>
      <c r="C261" s="56" t="s">
        <v>933</v>
      </c>
      <c r="D261" s="37" t="s">
        <v>934</v>
      </c>
      <c r="E261" s="289"/>
      <c r="F261" s="37" t="s">
        <v>24</v>
      </c>
      <c r="G261" s="37" t="s">
        <v>935</v>
      </c>
      <c r="H261" s="40" t="s">
        <v>99</v>
      </c>
      <c r="I261" s="37" t="s">
        <v>610</v>
      </c>
      <c r="J261" s="53" t="s">
        <v>474</v>
      </c>
      <c r="K261" s="38">
        <v>43588</v>
      </c>
      <c r="L261" s="38">
        <v>45415</v>
      </c>
      <c r="M261" s="42"/>
      <c r="N261" s="37" t="s">
        <v>102</v>
      </c>
      <c r="O261" s="43"/>
      <c r="P261" s="37" t="s">
        <v>103</v>
      </c>
      <c r="Q261" s="43"/>
      <c r="R261" s="39">
        <f>YEAR(K261)</f>
        <v>2019</v>
      </c>
      <c r="S261" s="44">
        <f>IF($F261="CO",SUMIFS($M:$M,$A:$A,$A261)/COUNTIFS($A:$A,$A261,$F:$F,"CO"),0)</f>
        <v>0</v>
      </c>
    </row>
    <row r="262" spans="1:19" ht="63.75" customHeight="1">
      <c r="A262" s="289" t="s">
        <v>936</v>
      </c>
      <c r="B262" s="38">
        <v>43096</v>
      </c>
      <c r="C262" s="64" t="s">
        <v>937</v>
      </c>
      <c r="D262" s="289" t="s">
        <v>938</v>
      </c>
      <c r="E262" s="39"/>
      <c r="F262" s="37" t="s">
        <v>24</v>
      </c>
      <c r="G262" s="289" t="s">
        <v>71</v>
      </c>
      <c r="H262" s="54" t="s">
        <v>510</v>
      </c>
      <c r="I262" s="289" t="s">
        <v>100</v>
      </c>
      <c r="J262" s="55" t="s">
        <v>73</v>
      </c>
      <c r="K262" s="38">
        <v>43171</v>
      </c>
      <c r="L262" s="38">
        <v>44997</v>
      </c>
      <c r="M262" s="42"/>
      <c r="N262" s="40" t="s">
        <v>29</v>
      </c>
      <c r="O262" s="43"/>
      <c r="P262" s="37" t="s">
        <v>30</v>
      </c>
      <c r="Q262" s="43"/>
      <c r="R262" s="289">
        <f>YEAR(K262)</f>
        <v>2018</v>
      </c>
      <c r="S262" s="44">
        <f>IF($F262="CO",SUMIFS($M:$M,$A:$A,$A262)/COUNTIFS($A:$A,$A262,$F:$F,"CO"),0)</f>
        <v>0</v>
      </c>
    </row>
    <row r="263" spans="1:19" ht="63.75" customHeight="1">
      <c r="A263" s="37" t="s">
        <v>939</v>
      </c>
      <c r="B263" s="38">
        <v>43070</v>
      </c>
      <c r="C263" s="56" t="s">
        <v>940</v>
      </c>
      <c r="D263" s="37" t="s">
        <v>941</v>
      </c>
      <c r="E263" s="39"/>
      <c r="F263" s="289" t="s">
        <v>24</v>
      </c>
      <c r="G263" s="37" t="s">
        <v>42</v>
      </c>
      <c r="H263" s="40" t="s">
        <v>163</v>
      </c>
      <c r="I263" s="37" t="s">
        <v>27</v>
      </c>
      <c r="J263" s="55" t="s">
        <v>73</v>
      </c>
      <c r="K263" s="38">
        <v>43091</v>
      </c>
      <c r="L263" s="38">
        <v>44917</v>
      </c>
      <c r="M263" s="47"/>
      <c r="N263" s="40" t="s">
        <v>29</v>
      </c>
      <c r="O263" s="289"/>
      <c r="P263" s="37" t="s">
        <v>53</v>
      </c>
      <c r="Q263" s="43"/>
      <c r="R263" s="39">
        <f>YEAR(K263)</f>
        <v>2017</v>
      </c>
      <c r="S263" s="44">
        <f>IF($F263="CO",SUMIFS($M:$M,$A:$A,$A263)/COUNTIFS($A:$A,$A263,$F:$F,"CO"),0)</f>
        <v>0</v>
      </c>
    </row>
    <row r="264" spans="1:19" ht="76.5" customHeight="1">
      <c r="A264" s="289" t="s">
        <v>942</v>
      </c>
      <c r="B264" s="38">
        <v>43354</v>
      </c>
      <c r="C264" s="58" t="s">
        <v>943</v>
      </c>
      <c r="D264" s="289" t="s">
        <v>944</v>
      </c>
      <c r="E264" s="289"/>
      <c r="F264" s="37" t="s">
        <v>24</v>
      </c>
      <c r="G264" s="54" t="s">
        <v>49</v>
      </c>
      <c r="H264" s="54" t="s">
        <v>945</v>
      </c>
      <c r="I264" s="37" t="s">
        <v>100</v>
      </c>
      <c r="J264" s="55" t="s">
        <v>73</v>
      </c>
      <c r="K264" s="38">
        <v>43368</v>
      </c>
      <c r="L264" s="38">
        <v>45194</v>
      </c>
      <c r="M264" s="42"/>
      <c r="N264" s="37" t="s">
        <v>29</v>
      </c>
      <c r="O264" s="43"/>
      <c r="P264" s="289" t="s">
        <v>53</v>
      </c>
      <c r="Q264" s="43"/>
      <c r="R264" s="289">
        <f>YEAR(K264)</f>
        <v>2018</v>
      </c>
      <c r="S264" s="43"/>
    </row>
    <row r="265" spans="1:19" ht="76.5" customHeight="1">
      <c r="A265" s="37" t="s">
        <v>946</v>
      </c>
      <c r="B265" s="38">
        <v>43871</v>
      </c>
      <c r="C265" s="64" t="s">
        <v>947</v>
      </c>
      <c r="D265" s="37" t="s">
        <v>948</v>
      </c>
      <c r="E265" s="43"/>
      <c r="F265" s="289" t="s">
        <v>24</v>
      </c>
      <c r="G265" s="37" t="s">
        <v>71</v>
      </c>
      <c r="H265" s="40" t="s">
        <v>949</v>
      </c>
      <c r="I265" s="37" t="s">
        <v>750</v>
      </c>
      <c r="J265" s="55" t="s">
        <v>73</v>
      </c>
      <c r="K265" s="38">
        <v>43501</v>
      </c>
      <c r="L265" s="38">
        <v>45327</v>
      </c>
      <c r="M265" s="47"/>
      <c r="N265" s="37" t="s">
        <v>29</v>
      </c>
      <c r="O265" s="43"/>
      <c r="P265" s="37" t="s">
        <v>53</v>
      </c>
      <c r="Q265" s="43"/>
      <c r="R265" s="43"/>
      <c r="S265" s="43"/>
    </row>
    <row r="266" spans="1:19" ht="63.75" customHeight="1">
      <c r="A266" s="305" t="s">
        <v>3884</v>
      </c>
      <c r="B266" s="38">
        <v>44382</v>
      </c>
      <c r="C266" s="46" t="s">
        <v>3885</v>
      </c>
      <c r="D266" s="37" t="s">
        <v>3886</v>
      </c>
      <c r="E266" s="43"/>
      <c r="F266" s="298" t="s">
        <v>24</v>
      </c>
      <c r="G266" s="298" t="s">
        <v>293</v>
      </c>
      <c r="H266" s="46" t="s">
        <v>294</v>
      </c>
      <c r="I266" s="300" t="s">
        <v>27</v>
      </c>
      <c r="J266" s="307" t="s">
        <v>73</v>
      </c>
      <c r="K266" s="38">
        <v>44413</v>
      </c>
      <c r="L266" s="38">
        <v>46239</v>
      </c>
      <c r="M266" s="47"/>
      <c r="N266" s="295" t="s">
        <v>29</v>
      </c>
      <c r="O266" s="43"/>
      <c r="P266" s="298" t="s">
        <v>30</v>
      </c>
      <c r="Q266" s="43"/>
      <c r="R266" s="43"/>
      <c r="S266" s="43"/>
    </row>
    <row r="267" spans="1:19" ht="63.75" customHeight="1">
      <c r="A267" s="37" t="s">
        <v>950</v>
      </c>
      <c r="B267" s="38">
        <v>43629</v>
      </c>
      <c r="C267" s="56" t="s">
        <v>951</v>
      </c>
      <c r="D267" s="37" t="s">
        <v>952</v>
      </c>
      <c r="E267" s="289"/>
      <c r="F267" s="37" t="s">
        <v>24</v>
      </c>
      <c r="G267" s="37" t="s">
        <v>42</v>
      </c>
      <c r="H267" s="37" t="s">
        <v>177</v>
      </c>
      <c r="I267" s="37" t="s">
        <v>100</v>
      </c>
      <c r="J267" s="113" t="s">
        <v>58</v>
      </c>
      <c r="K267" s="38">
        <v>43651</v>
      </c>
      <c r="L267" s="38">
        <v>45478</v>
      </c>
      <c r="M267" s="42"/>
      <c r="N267" s="37" t="s">
        <v>102</v>
      </c>
      <c r="O267" s="289"/>
      <c r="P267" s="37" t="s">
        <v>103</v>
      </c>
      <c r="Q267" s="43"/>
      <c r="R267" s="39">
        <f>YEAR(K267)</f>
        <v>2019</v>
      </c>
      <c r="S267" s="44">
        <f>IF($F267="CO",SUMIFS($M:$M,$A:$A,$A267)/COUNTIFS($A:$A,$A267,$F:$F,"CO"),0)</f>
        <v>0</v>
      </c>
    </row>
    <row r="268" spans="1:19" ht="63.75" customHeight="1">
      <c r="A268" s="45" t="s">
        <v>953</v>
      </c>
      <c r="B268" s="38">
        <v>44126</v>
      </c>
      <c r="C268" s="48" t="s">
        <v>954</v>
      </c>
      <c r="D268" s="43"/>
      <c r="E268" s="43"/>
      <c r="F268" s="37" t="s">
        <v>24</v>
      </c>
      <c r="G268" s="39" t="s">
        <v>71</v>
      </c>
      <c r="H268" s="40" t="s">
        <v>145</v>
      </c>
      <c r="I268" s="59" t="s">
        <v>35</v>
      </c>
      <c r="J268" s="41" t="s">
        <v>36</v>
      </c>
      <c r="K268" s="38">
        <v>44183</v>
      </c>
      <c r="L268" s="38">
        <v>46009</v>
      </c>
      <c r="M268" s="47"/>
      <c r="N268" s="37" t="s">
        <v>955</v>
      </c>
      <c r="O268" s="43"/>
      <c r="P268" s="40" t="s">
        <v>38</v>
      </c>
      <c r="Q268" s="37" t="s">
        <v>956</v>
      </c>
      <c r="R268" s="43"/>
      <c r="S268" s="43"/>
    </row>
    <row r="269" spans="1:19" ht="63.75" customHeight="1">
      <c r="A269" s="45" t="s">
        <v>3340</v>
      </c>
      <c r="B269" s="38">
        <v>44223</v>
      </c>
      <c r="C269" s="77" t="s">
        <v>3341</v>
      </c>
      <c r="D269" s="43"/>
      <c r="E269" s="43"/>
      <c r="F269" s="37" t="s">
        <v>24</v>
      </c>
      <c r="G269" s="289" t="s">
        <v>49</v>
      </c>
      <c r="H269" s="37" t="s">
        <v>3342</v>
      </c>
      <c r="I269" s="40" t="s">
        <v>35</v>
      </c>
      <c r="J269" s="63" t="s">
        <v>36</v>
      </c>
      <c r="K269" s="38">
        <v>44484</v>
      </c>
      <c r="L269" s="38">
        <v>46310</v>
      </c>
      <c r="M269" s="47"/>
      <c r="N269" s="40" t="s">
        <v>3343</v>
      </c>
      <c r="O269" s="43"/>
      <c r="P269" s="37" t="s">
        <v>38</v>
      </c>
      <c r="Q269" s="289" t="s">
        <v>956</v>
      </c>
      <c r="R269" s="43"/>
      <c r="S269" s="43"/>
    </row>
    <row r="270" spans="1:19" ht="63.75" customHeight="1">
      <c r="A270" s="37" t="s">
        <v>957</v>
      </c>
      <c r="B270" s="38">
        <v>43704</v>
      </c>
      <c r="C270" s="52" t="s">
        <v>958</v>
      </c>
      <c r="D270" s="80" t="s">
        <v>959</v>
      </c>
      <c r="E270" s="43"/>
      <c r="F270" s="289" t="s">
        <v>24</v>
      </c>
      <c r="G270" s="289" t="s">
        <v>71</v>
      </c>
      <c r="H270" s="289" t="s">
        <v>239</v>
      </c>
      <c r="I270" s="289" t="s">
        <v>27</v>
      </c>
      <c r="J270" s="81" t="s">
        <v>241</v>
      </c>
      <c r="K270" s="38">
        <v>43707</v>
      </c>
      <c r="L270" s="38">
        <v>45534</v>
      </c>
      <c r="M270" s="47"/>
      <c r="N270" s="289" t="s">
        <v>29</v>
      </c>
      <c r="O270" s="289"/>
      <c r="P270" s="289" t="s">
        <v>30</v>
      </c>
      <c r="Q270" s="289"/>
      <c r="R270" s="43"/>
      <c r="S270" s="43"/>
    </row>
    <row r="271" spans="1:19" ht="52.9" customHeight="1">
      <c r="A271" s="40" t="s">
        <v>960</v>
      </c>
      <c r="B271" s="59">
        <v>42104</v>
      </c>
      <c r="C271" s="104" t="s">
        <v>961</v>
      </c>
      <c r="D271" s="289"/>
      <c r="E271" s="39"/>
      <c r="F271" s="40" t="s">
        <v>24</v>
      </c>
      <c r="G271" s="54" t="s">
        <v>366</v>
      </c>
      <c r="H271" s="59" t="s">
        <v>962</v>
      </c>
      <c r="I271" s="57" t="s">
        <v>963</v>
      </c>
      <c r="J271" s="41" t="s">
        <v>964</v>
      </c>
      <c r="K271" s="59">
        <v>42088</v>
      </c>
      <c r="L271" s="59" t="s">
        <v>965</v>
      </c>
      <c r="M271" s="60"/>
      <c r="N271" s="40" t="s">
        <v>966</v>
      </c>
      <c r="O271" s="59"/>
      <c r="P271" s="40" t="s">
        <v>45</v>
      </c>
      <c r="Q271" s="40"/>
      <c r="R271" s="39">
        <f>YEAR(K271)</f>
        <v>2015</v>
      </c>
      <c r="S271" s="44">
        <f>IF($F271="CO",SUMIFS($M:$M,$A:$A,$A271)/COUNTIFS($A:$A,$A271,$F:$F,"CO"),0)</f>
        <v>0</v>
      </c>
    </row>
    <row r="272" spans="1:19" ht="51" customHeight="1">
      <c r="A272" s="37" t="s">
        <v>967</v>
      </c>
      <c r="B272" s="38">
        <v>43700</v>
      </c>
      <c r="C272" s="58" t="s">
        <v>968</v>
      </c>
      <c r="D272" s="289" t="s">
        <v>969</v>
      </c>
      <c r="E272" s="43"/>
      <c r="F272" s="40" t="s">
        <v>24</v>
      </c>
      <c r="G272" s="40" t="s">
        <v>49</v>
      </c>
      <c r="H272" s="59" t="s">
        <v>253</v>
      </c>
      <c r="I272" s="40" t="s">
        <v>27</v>
      </c>
      <c r="J272" s="41" t="s">
        <v>167</v>
      </c>
      <c r="K272" s="38">
        <v>43719</v>
      </c>
      <c r="L272" s="38">
        <v>45546</v>
      </c>
      <c r="M272" s="47"/>
      <c r="N272" s="40" t="s">
        <v>29</v>
      </c>
      <c r="O272" s="43"/>
      <c r="P272" s="40" t="s">
        <v>53</v>
      </c>
      <c r="Q272" s="43"/>
      <c r="R272" s="289">
        <v>2019</v>
      </c>
      <c r="S272" s="43"/>
    </row>
    <row r="273" spans="1:19" ht="68.25" customHeight="1">
      <c r="A273" s="40" t="s">
        <v>970</v>
      </c>
      <c r="B273" s="38">
        <v>43070</v>
      </c>
      <c r="C273" s="114" t="s">
        <v>971</v>
      </c>
      <c r="D273" s="37" t="s">
        <v>972</v>
      </c>
      <c r="E273" s="43"/>
      <c r="F273" s="289" t="s">
        <v>24</v>
      </c>
      <c r="G273" s="37" t="s">
        <v>42</v>
      </c>
      <c r="H273" s="37" t="s">
        <v>177</v>
      </c>
      <c r="I273" s="37" t="s">
        <v>100</v>
      </c>
      <c r="J273" s="41" t="s">
        <v>28</v>
      </c>
      <c r="K273" s="38">
        <v>43083</v>
      </c>
      <c r="L273" s="38">
        <v>44909</v>
      </c>
      <c r="M273" s="60"/>
      <c r="N273" s="289" t="s">
        <v>29</v>
      </c>
      <c r="O273" s="61"/>
      <c r="P273" s="40" t="s">
        <v>30</v>
      </c>
      <c r="Q273" s="40"/>
      <c r="R273" s="43"/>
      <c r="S273" s="43"/>
    </row>
    <row r="274" spans="1:19" ht="63.75" customHeight="1">
      <c r="A274" s="45" t="s">
        <v>973</v>
      </c>
      <c r="B274" s="38">
        <v>44573</v>
      </c>
      <c r="C274" s="46" t="s">
        <v>974</v>
      </c>
      <c r="D274" s="37" t="s">
        <v>975</v>
      </c>
      <c r="E274" s="43"/>
      <c r="F274" s="37" t="s">
        <v>24</v>
      </c>
      <c r="G274" s="289" t="s">
        <v>49</v>
      </c>
      <c r="H274" s="37" t="s">
        <v>133</v>
      </c>
      <c r="I274" s="40" t="s">
        <v>27</v>
      </c>
      <c r="J274" s="48" t="s">
        <v>44</v>
      </c>
      <c r="K274" s="38">
        <v>44595</v>
      </c>
      <c r="L274" s="38">
        <v>46421</v>
      </c>
      <c r="M274" s="47"/>
      <c r="N274" s="37" t="s">
        <v>29</v>
      </c>
      <c r="O274" s="43"/>
      <c r="P274" s="37" t="s">
        <v>53</v>
      </c>
      <c r="Q274" s="43"/>
      <c r="R274" s="43"/>
      <c r="S274" s="43"/>
    </row>
    <row r="275" spans="1:19" ht="45" customHeight="1">
      <c r="A275" s="37" t="s">
        <v>976</v>
      </c>
      <c r="B275" s="38">
        <v>43075</v>
      </c>
      <c r="C275" s="56" t="s">
        <v>977</v>
      </c>
      <c r="D275" s="37" t="s">
        <v>978</v>
      </c>
      <c r="E275" s="289"/>
      <c r="F275" s="39" t="s">
        <v>24</v>
      </c>
      <c r="G275" s="37" t="s">
        <v>42</v>
      </c>
      <c r="H275" s="37" t="s">
        <v>177</v>
      </c>
      <c r="I275" s="37" t="s">
        <v>27</v>
      </c>
      <c r="J275" s="55" t="s">
        <v>73</v>
      </c>
      <c r="K275" s="38">
        <v>43091</v>
      </c>
      <c r="L275" s="38">
        <v>44917</v>
      </c>
      <c r="M275" s="42"/>
      <c r="N275" s="40" t="s">
        <v>29</v>
      </c>
      <c r="O275" s="43"/>
      <c r="P275" s="37" t="s">
        <v>178</v>
      </c>
      <c r="Q275" s="43"/>
      <c r="R275" s="39">
        <v>2016</v>
      </c>
      <c r="S275" s="44"/>
    </row>
    <row r="276" spans="1:19" ht="76.5">
      <c r="A276" s="37" t="s">
        <v>979</v>
      </c>
      <c r="B276" s="38">
        <v>43153</v>
      </c>
      <c r="C276" s="56" t="s">
        <v>980</v>
      </c>
      <c r="D276" s="37" t="s">
        <v>981</v>
      </c>
      <c r="E276" s="289"/>
      <c r="F276" s="37" t="s">
        <v>24</v>
      </c>
      <c r="G276" s="37" t="s">
        <v>625</v>
      </c>
      <c r="H276" s="37" t="s">
        <v>198</v>
      </c>
      <c r="I276" s="37" t="s">
        <v>27</v>
      </c>
      <c r="J276" s="52" t="s">
        <v>982</v>
      </c>
      <c r="K276" s="38">
        <v>43172</v>
      </c>
      <c r="L276" s="38">
        <v>44998</v>
      </c>
      <c r="M276" s="42"/>
      <c r="N276" s="40" t="s">
        <v>29</v>
      </c>
      <c r="O276" s="43"/>
      <c r="P276" s="37" t="s">
        <v>389</v>
      </c>
      <c r="Q276" s="43"/>
      <c r="R276" s="39">
        <f t="shared" ref="R276:R282" si="3">YEAR(K276)</f>
        <v>2018</v>
      </c>
      <c r="S276" s="44">
        <f t="shared" ref="S276:S282" si="4">IF($F276="CO",SUMIFS($M:$M,$A:$A,$A276)/COUNTIFS($A:$A,$A276,$F:$F,"CO"),0)</f>
        <v>0</v>
      </c>
    </row>
    <row r="277" spans="1:19" ht="63.75">
      <c r="A277" s="37" t="s">
        <v>983</v>
      </c>
      <c r="B277" s="38">
        <v>42884</v>
      </c>
      <c r="C277" s="64" t="s">
        <v>984</v>
      </c>
      <c r="D277" s="289" t="s">
        <v>985</v>
      </c>
      <c r="E277" s="43"/>
      <c r="F277" s="40" t="s">
        <v>24</v>
      </c>
      <c r="G277" s="54" t="s">
        <v>33</v>
      </c>
      <c r="H277" s="59" t="s">
        <v>986</v>
      </c>
      <c r="I277" s="40" t="s">
        <v>987</v>
      </c>
      <c r="J277" s="115" t="s">
        <v>988</v>
      </c>
      <c r="K277" s="38">
        <v>42144</v>
      </c>
      <c r="L277" s="38">
        <v>42875</v>
      </c>
      <c r="M277" s="47"/>
      <c r="N277" s="40" t="s">
        <v>989</v>
      </c>
      <c r="O277" s="43"/>
      <c r="P277" s="54" t="s">
        <v>149</v>
      </c>
      <c r="Q277" s="43"/>
      <c r="R277" s="39">
        <f t="shared" si="3"/>
        <v>2015</v>
      </c>
      <c r="S277" s="44">
        <f t="shared" si="4"/>
        <v>0</v>
      </c>
    </row>
    <row r="278" spans="1:19" ht="25.5">
      <c r="A278" s="37" t="s">
        <v>983</v>
      </c>
      <c r="B278" s="38">
        <v>42884</v>
      </c>
      <c r="C278" s="64" t="s">
        <v>984</v>
      </c>
      <c r="D278" s="289" t="s">
        <v>985</v>
      </c>
      <c r="E278" s="43"/>
      <c r="F278" s="40" t="s">
        <v>990</v>
      </c>
      <c r="G278" s="54" t="s">
        <v>33</v>
      </c>
      <c r="H278" s="59" t="s">
        <v>986</v>
      </c>
      <c r="I278" s="40" t="s">
        <v>987</v>
      </c>
      <c r="J278" s="40" t="s">
        <v>991</v>
      </c>
      <c r="K278" s="116">
        <v>42919</v>
      </c>
      <c r="L278" s="38">
        <v>43606</v>
      </c>
      <c r="M278" s="47"/>
      <c r="N278" s="40" t="s">
        <v>989</v>
      </c>
      <c r="O278" s="43"/>
      <c r="P278" s="54" t="s">
        <v>149</v>
      </c>
      <c r="Q278" s="43"/>
      <c r="R278" s="39">
        <f t="shared" si="3"/>
        <v>2017</v>
      </c>
      <c r="S278" s="44">
        <f t="shared" si="4"/>
        <v>0</v>
      </c>
    </row>
    <row r="279" spans="1:19" ht="31.5" customHeight="1">
      <c r="A279" s="37" t="s">
        <v>983</v>
      </c>
      <c r="B279" s="38">
        <v>42884</v>
      </c>
      <c r="C279" s="64" t="s">
        <v>984</v>
      </c>
      <c r="D279" s="289" t="s">
        <v>985</v>
      </c>
      <c r="E279" s="43"/>
      <c r="F279" s="40" t="s">
        <v>992</v>
      </c>
      <c r="G279" s="54" t="s">
        <v>33</v>
      </c>
      <c r="H279" s="59" t="s">
        <v>986</v>
      </c>
      <c r="I279" s="40" t="s">
        <v>987</v>
      </c>
      <c r="J279" s="40" t="s">
        <v>993</v>
      </c>
      <c r="K279" s="116">
        <v>43606</v>
      </c>
      <c r="L279" s="38">
        <v>43972</v>
      </c>
      <c r="M279" s="47"/>
      <c r="N279" s="40" t="s">
        <v>989</v>
      </c>
      <c r="O279" s="43"/>
      <c r="P279" s="54" t="s">
        <v>149</v>
      </c>
      <c r="Q279" s="43"/>
      <c r="R279" s="39">
        <f t="shared" si="3"/>
        <v>2019</v>
      </c>
      <c r="S279" s="44">
        <f t="shared" si="4"/>
        <v>0</v>
      </c>
    </row>
    <row r="280" spans="1:19" ht="50.1" customHeight="1">
      <c r="A280" s="37" t="s">
        <v>983</v>
      </c>
      <c r="B280" s="38">
        <v>42884</v>
      </c>
      <c r="C280" s="64" t="s">
        <v>984</v>
      </c>
      <c r="D280" s="289" t="s">
        <v>985</v>
      </c>
      <c r="E280" s="43"/>
      <c r="F280" s="40" t="s">
        <v>994</v>
      </c>
      <c r="G280" s="54" t="s">
        <v>33</v>
      </c>
      <c r="H280" s="59" t="s">
        <v>986</v>
      </c>
      <c r="I280" s="40" t="s">
        <v>987</v>
      </c>
      <c r="J280" s="40" t="s">
        <v>995</v>
      </c>
      <c r="K280" s="116">
        <v>43971</v>
      </c>
      <c r="L280" s="38">
        <v>44337</v>
      </c>
      <c r="M280" s="47"/>
      <c r="N280" s="40" t="s">
        <v>989</v>
      </c>
      <c r="O280" s="43"/>
      <c r="P280" s="54" t="s">
        <v>149</v>
      </c>
      <c r="Q280" s="43"/>
      <c r="R280" s="39">
        <f t="shared" si="3"/>
        <v>2020</v>
      </c>
      <c r="S280" s="44">
        <f t="shared" si="4"/>
        <v>0</v>
      </c>
    </row>
    <row r="281" spans="1:19" ht="50.1" customHeight="1">
      <c r="A281" s="37" t="s">
        <v>983</v>
      </c>
      <c r="B281" s="38">
        <v>42884</v>
      </c>
      <c r="C281" s="64" t="s">
        <v>984</v>
      </c>
      <c r="D281" s="39" t="s">
        <v>985</v>
      </c>
      <c r="E281" s="43"/>
      <c r="F281" s="40" t="s">
        <v>996</v>
      </c>
      <c r="G281" s="54" t="s">
        <v>33</v>
      </c>
      <c r="H281" s="59" t="s">
        <v>986</v>
      </c>
      <c r="I281" s="40" t="s">
        <v>987</v>
      </c>
      <c r="J281" s="40" t="s">
        <v>997</v>
      </c>
      <c r="K281" s="116">
        <v>43972</v>
      </c>
      <c r="L281" s="38">
        <v>44742</v>
      </c>
      <c r="M281" s="47"/>
      <c r="N281" s="40" t="s">
        <v>989</v>
      </c>
      <c r="O281" s="43"/>
      <c r="P281" s="54" t="s">
        <v>149</v>
      </c>
      <c r="Q281" s="43"/>
      <c r="R281" s="39">
        <f t="shared" si="3"/>
        <v>2020</v>
      </c>
      <c r="S281" s="44">
        <f t="shared" si="4"/>
        <v>0</v>
      </c>
    </row>
    <row r="282" spans="1:19" ht="25.5">
      <c r="A282" s="37" t="s">
        <v>983</v>
      </c>
      <c r="B282" s="38">
        <v>42884</v>
      </c>
      <c r="C282" s="64" t="s">
        <v>984</v>
      </c>
      <c r="D282" s="289" t="s">
        <v>985</v>
      </c>
      <c r="E282" s="43"/>
      <c r="F282" s="40" t="s">
        <v>998</v>
      </c>
      <c r="G282" s="54" t="s">
        <v>33</v>
      </c>
      <c r="H282" s="59" t="s">
        <v>986</v>
      </c>
      <c r="I282" s="40" t="s">
        <v>987</v>
      </c>
      <c r="J282" s="40" t="s">
        <v>999</v>
      </c>
      <c r="K282" s="116">
        <v>44742</v>
      </c>
      <c r="L282" s="38">
        <v>44925</v>
      </c>
      <c r="M282" s="47"/>
      <c r="N282" s="40" t="s">
        <v>989</v>
      </c>
      <c r="O282" s="43"/>
      <c r="P282" s="54" t="s">
        <v>149</v>
      </c>
      <c r="Q282" s="43"/>
      <c r="R282" s="39">
        <f t="shared" si="3"/>
        <v>2022</v>
      </c>
      <c r="S282" s="44">
        <f t="shared" si="4"/>
        <v>0</v>
      </c>
    </row>
    <row r="283" spans="1:19" ht="178.5">
      <c r="A283" s="285" t="s">
        <v>3982</v>
      </c>
      <c r="B283" s="362">
        <v>44139</v>
      </c>
      <c r="C283" s="287" t="s">
        <v>3983</v>
      </c>
      <c r="D283" s="363" t="s">
        <v>3984</v>
      </c>
      <c r="E283" s="364"/>
      <c r="F283" s="365" t="s">
        <v>24</v>
      </c>
      <c r="G283" s="363" t="s">
        <v>33</v>
      </c>
      <c r="H283" s="363" t="s">
        <v>3985</v>
      </c>
      <c r="I283" s="366" t="s">
        <v>2657</v>
      </c>
      <c r="J283" s="367" t="s">
        <v>3986</v>
      </c>
      <c r="K283" s="362">
        <v>44257</v>
      </c>
      <c r="L283" s="362">
        <v>45353</v>
      </c>
      <c r="M283" s="364"/>
      <c r="N283" s="285" t="s">
        <v>3987</v>
      </c>
      <c r="O283" s="364"/>
      <c r="P283" s="366" t="s">
        <v>3988</v>
      </c>
      <c r="Q283" s="364"/>
      <c r="R283" s="364"/>
      <c r="S283" s="178"/>
    </row>
    <row r="284" spans="1:19" ht="51">
      <c r="A284" s="72" t="s">
        <v>1000</v>
      </c>
      <c r="B284" s="117">
        <v>41978</v>
      </c>
      <c r="C284" s="118" t="s">
        <v>1001</v>
      </c>
      <c r="D284" s="71" t="s">
        <v>1002</v>
      </c>
      <c r="E284" s="496"/>
      <c r="F284" s="72" t="s">
        <v>24</v>
      </c>
      <c r="G284" s="72" t="s">
        <v>85</v>
      </c>
      <c r="H284" s="72" t="s">
        <v>1003</v>
      </c>
      <c r="I284" s="117" t="s">
        <v>1004</v>
      </c>
      <c r="J284" s="118" t="s">
        <v>1005</v>
      </c>
      <c r="K284" s="117">
        <v>42317</v>
      </c>
      <c r="L284" s="117">
        <v>44144</v>
      </c>
      <c r="M284" s="119"/>
      <c r="N284" s="72" t="s">
        <v>1006</v>
      </c>
      <c r="O284" s="120"/>
      <c r="P284" s="72" t="s">
        <v>149</v>
      </c>
      <c r="Q284" s="72"/>
      <c r="R284" s="69"/>
      <c r="S284" s="69"/>
    </row>
    <row r="285" spans="1:19" ht="38.25">
      <c r="A285" s="72" t="s">
        <v>1000</v>
      </c>
      <c r="B285" s="117">
        <v>41978</v>
      </c>
      <c r="C285" s="118" t="s">
        <v>1001</v>
      </c>
      <c r="D285" s="71" t="s">
        <v>1002</v>
      </c>
      <c r="E285" s="70"/>
      <c r="F285" s="70" t="s">
        <v>24</v>
      </c>
      <c r="G285" s="72" t="s">
        <v>85</v>
      </c>
      <c r="H285" s="72" t="s">
        <v>1003</v>
      </c>
      <c r="I285" s="72" t="s">
        <v>987</v>
      </c>
      <c r="J285" s="118" t="s">
        <v>1007</v>
      </c>
      <c r="K285" s="117">
        <v>42454</v>
      </c>
      <c r="L285" s="117">
        <v>43549</v>
      </c>
      <c r="M285" s="119"/>
      <c r="N285" s="72" t="s">
        <v>1006</v>
      </c>
      <c r="O285" s="120"/>
      <c r="P285" s="72" t="s">
        <v>149</v>
      </c>
      <c r="Q285" s="72"/>
      <c r="R285" s="71">
        <f>YEAR(K285)</f>
        <v>2016</v>
      </c>
      <c r="S285" s="76">
        <f>IF($F285="CO",SUMIFS($M:$M,$A:$A,$A285)/COUNTIFS($A:$A,$A285,$F:$F,"CO"),0)</f>
        <v>0</v>
      </c>
    </row>
    <row r="286" spans="1:19" ht="63.75">
      <c r="A286" s="71" t="s">
        <v>1008</v>
      </c>
      <c r="B286" s="67">
        <v>41982</v>
      </c>
      <c r="C286" s="121" t="s">
        <v>1009</v>
      </c>
      <c r="D286" s="71" t="s">
        <v>1010</v>
      </c>
      <c r="E286" s="71"/>
      <c r="F286" s="72" t="s">
        <v>24</v>
      </c>
      <c r="G286" s="71" t="s">
        <v>42</v>
      </c>
      <c r="H286" s="71" t="s">
        <v>1011</v>
      </c>
      <c r="I286" s="117" t="s">
        <v>1012</v>
      </c>
      <c r="J286" s="122" t="s">
        <v>1013</v>
      </c>
      <c r="K286" s="67">
        <v>42452</v>
      </c>
      <c r="L286" s="67">
        <v>44196</v>
      </c>
      <c r="M286" s="74">
        <v>85764</v>
      </c>
      <c r="N286" s="123" t="s">
        <v>1014</v>
      </c>
      <c r="O286" s="71"/>
      <c r="P286" s="123" t="s">
        <v>793</v>
      </c>
      <c r="Q286" s="71"/>
      <c r="R286" s="71">
        <f>YEAR(K286)</f>
        <v>2016</v>
      </c>
      <c r="S286" s="76">
        <f>IF($F286="CO",SUMIFS($M:$M,$A:$A,$A286)/COUNTIFS($A:$A,$A286,$F:$F,"CO"),0)</f>
        <v>85764</v>
      </c>
    </row>
    <row r="287" spans="1:19" ht="50.1" customHeight="1">
      <c r="A287" s="37" t="s">
        <v>1015</v>
      </c>
      <c r="B287" s="38">
        <v>43678</v>
      </c>
      <c r="C287" s="56" t="s">
        <v>1016</v>
      </c>
      <c r="D287" s="289" t="s">
        <v>1017</v>
      </c>
      <c r="E287" s="43"/>
      <c r="F287" s="40" t="s">
        <v>24</v>
      </c>
      <c r="G287" s="40" t="s">
        <v>42</v>
      </c>
      <c r="H287" s="59" t="s">
        <v>1018</v>
      </c>
      <c r="I287" s="40" t="s">
        <v>64</v>
      </c>
      <c r="J287" s="101" t="s">
        <v>1019</v>
      </c>
      <c r="K287" s="37" t="s">
        <v>1020</v>
      </c>
      <c r="L287" s="38">
        <v>45609</v>
      </c>
      <c r="M287" s="47"/>
      <c r="N287" s="40" t="s">
        <v>1021</v>
      </c>
      <c r="O287" s="43"/>
      <c r="P287" s="40" t="s">
        <v>67</v>
      </c>
      <c r="Q287" s="43"/>
      <c r="R287" s="289" t="e">
        <f>YEAR(K287)</f>
        <v>#VALUE!</v>
      </c>
      <c r="S287" s="44">
        <f>IF($F287="CO",SUMIFS($M:$M,$A:$A,$A287)/COUNTIFS($A:$A,$A287,$F:$F,"CO"),0)</f>
        <v>0</v>
      </c>
    </row>
    <row r="288" spans="1:19" ht="50.1" customHeight="1">
      <c r="A288" s="70" t="s">
        <v>1022</v>
      </c>
      <c r="B288" s="67">
        <v>43754</v>
      </c>
      <c r="C288" s="125" t="s">
        <v>1023</v>
      </c>
      <c r="D288" s="70" t="s">
        <v>1024</v>
      </c>
      <c r="E288" s="71"/>
      <c r="F288" s="70" t="s">
        <v>24</v>
      </c>
      <c r="G288" s="71" t="s">
        <v>33</v>
      </c>
      <c r="H288" s="70" t="s">
        <v>1025</v>
      </c>
      <c r="I288" s="72" t="s">
        <v>541</v>
      </c>
      <c r="J288" s="126" t="s">
        <v>1026</v>
      </c>
      <c r="K288" s="67">
        <v>43829</v>
      </c>
      <c r="L288" s="67">
        <v>44285</v>
      </c>
      <c r="M288" s="127"/>
      <c r="N288" s="70" t="s">
        <v>1027</v>
      </c>
      <c r="O288" s="69"/>
      <c r="P288" s="70" t="s">
        <v>1028</v>
      </c>
      <c r="Q288" s="69"/>
      <c r="R288" s="71">
        <f>YEAR(K288)</f>
        <v>2019</v>
      </c>
      <c r="S288" s="76">
        <f>IF($F288="CO",SUMIFS($M:$M,$A:$A,$A288)/COUNTIFS($A:$A,$A288,$F:$F,"CO"),0)</f>
        <v>0</v>
      </c>
    </row>
    <row r="289" spans="1:19" s="65" customFormat="1" ht="63.75">
      <c r="A289" s="70" t="s">
        <v>1022</v>
      </c>
      <c r="B289" s="67">
        <v>43754</v>
      </c>
      <c r="C289" s="125" t="s">
        <v>1023</v>
      </c>
      <c r="D289" s="70" t="s">
        <v>1024</v>
      </c>
      <c r="E289" s="71"/>
      <c r="F289" s="70" t="s">
        <v>990</v>
      </c>
      <c r="G289" s="71" t="s">
        <v>33</v>
      </c>
      <c r="H289" s="70" t="s">
        <v>1025</v>
      </c>
      <c r="I289" s="72" t="s">
        <v>541</v>
      </c>
      <c r="J289" s="126" t="s">
        <v>1029</v>
      </c>
      <c r="K289" s="67">
        <v>44285</v>
      </c>
      <c r="L289" s="67">
        <v>44561</v>
      </c>
      <c r="M289" s="127"/>
      <c r="N289" s="70" t="s">
        <v>1027</v>
      </c>
      <c r="O289" s="69"/>
      <c r="P289" s="70" t="s">
        <v>1028</v>
      </c>
      <c r="Q289" s="69"/>
      <c r="R289" s="71">
        <f>YEAR(K289)</f>
        <v>2021</v>
      </c>
      <c r="S289" s="76">
        <f>IF($F289="CO",SUMIFS($M:$M,$A:$A,$A289)/COUNTIFS($A:$A,$A289,$F:$F,"CO"),0)</f>
        <v>0</v>
      </c>
    </row>
    <row r="290" spans="1:19" s="65" customFormat="1" ht="50.1" customHeight="1">
      <c r="A290" s="40" t="s">
        <v>1022</v>
      </c>
      <c r="B290" s="84">
        <v>43754</v>
      </c>
      <c r="C290" s="46" t="s">
        <v>1030</v>
      </c>
      <c r="D290" s="83" t="s">
        <v>1017</v>
      </c>
      <c r="E290" s="85"/>
      <c r="F290" s="83" t="s">
        <v>1031</v>
      </c>
      <c r="G290" s="83" t="s">
        <v>1032</v>
      </c>
      <c r="H290" s="86" t="s">
        <v>1025</v>
      </c>
      <c r="I290" s="83" t="s">
        <v>64</v>
      </c>
      <c r="J290" s="41" t="s">
        <v>1033</v>
      </c>
      <c r="K290" s="84">
        <v>44551</v>
      </c>
      <c r="L290" s="84">
        <v>44926</v>
      </c>
      <c r="M290" s="85"/>
      <c r="N290" s="37" t="s">
        <v>1027</v>
      </c>
      <c r="O290" s="85"/>
      <c r="P290" s="37" t="s">
        <v>149</v>
      </c>
      <c r="Q290" s="85"/>
      <c r="R290" s="85"/>
      <c r="S290" s="85"/>
    </row>
    <row r="291" spans="1:19" ht="102">
      <c r="A291" s="468" t="s">
        <v>1034</v>
      </c>
      <c r="B291" s="182">
        <v>43759</v>
      </c>
      <c r="C291" s="196" t="s">
        <v>1035</v>
      </c>
      <c r="D291" s="289" t="s">
        <v>1024</v>
      </c>
      <c r="E291" s="39"/>
      <c r="F291" s="289" t="s">
        <v>24</v>
      </c>
      <c r="G291" s="289" t="s">
        <v>42</v>
      </c>
      <c r="H291" s="289" t="s">
        <v>1036</v>
      </c>
      <c r="I291" s="289" t="s">
        <v>756</v>
      </c>
      <c r="J291" s="63" t="s">
        <v>1037</v>
      </c>
      <c r="K291" s="38">
        <v>43855</v>
      </c>
      <c r="L291" s="38">
        <v>45316</v>
      </c>
      <c r="M291" s="42"/>
      <c r="N291" s="531" t="s">
        <v>1038</v>
      </c>
      <c r="O291" s="43"/>
      <c r="P291" s="289" t="s">
        <v>1039</v>
      </c>
      <c r="Q291" s="43"/>
      <c r="R291" s="289">
        <v>2019</v>
      </c>
      <c r="S291" s="58"/>
    </row>
    <row r="292" spans="1:19" ht="76.5">
      <c r="A292" s="289" t="s">
        <v>1040</v>
      </c>
      <c r="B292" s="182">
        <v>42894</v>
      </c>
      <c r="C292" s="64" t="s">
        <v>1041</v>
      </c>
      <c r="D292" s="39" t="s">
        <v>1024</v>
      </c>
      <c r="E292" s="43"/>
      <c r="F292" s="37" t="s">
        <v>24</v>
      </c>
      <c r="G292" s="37" t="s">
        <v>42</v>
      </c>
      <c r="H292" s="289" t="s">
        <v>1042</v>
      </c>
      <c r="I292" s="54" t="s">
        <v>1043</v>
      </c>
      <c r="J292" s="63" t="s">
        <v>1044</v>
      </c>
      <c r="K292" s="38">
        <v>43033</v>
      </c>
      <c r="L292" s="38">
        <v>44859</v>
      </c>
      <c r="M292" s="60"/>
      <c r="N292" s="289" t="s">
        <v>1038</v>
      </c>
      <c r="O292" s="61"/>
      <c r="P292" s="40" t="s">
        <v>389</v>
      </c>
      <c r="Q292" s="40"/>
      <c r="R292" s="39">
        <f>YEAR(K292)</f>
        <v>2017</v>
      </c>
      <c r="S292" s="44">
        <f>IF($F292="CO",SUMIFS($M:$M,$A:$A,$A292)/COUNTIFS($A:$A,$A292,$F:$F,"CO"),0)</f>
        <v>0</v>
      </c>
    </row>
    <row r="293" spans="1:19" ht="51">
      <c r="A293" s="289" t="s">
        <v>1045</v>
      </c>
      <c r="B293" s="38">
        <v>42795</v>
      </c>
      <c r="C293" s="55" t="s">
        <v>1046</v>
      </c>
      <c r="D293" s="39" t="s">
        <v>1047</v>
      </c>
      <c r="E293" s="39"/>
      <c r="F293" s="54" t="s">
        <v>24</v>
      </c>
      <c r="G293" s="54" t="s">
        <v>42</v>
      </c>
      <c r="H293" s="54" t="s">
        <v>1048</v>
      </c>
      <c r="I293" s="54" t="s">
        <v>27</v>
      </c>
      <c r="J293" s="52" t="s">
        <v>1049</v>
      </c>
      <c r="K293" s="38">
        <v>42814</v>
      </c>
      <c r="L293" s="38">
        <v>44930</v>
      </c>
      <c r="M293" s="42"/>
      <c r="N293" s="54" t="s">
        <v>29</v>
      </c>
      <c r="O293" s="43"/>
      <c r="P293" s="37" t="s">
        <v>53</v>
      </c>
      <c r="Q293" s="43"/>
      <c r="R293" s="39">
        <f>YEAR(K293)</f>
        <v>2017</v>
      </c>
      <c r="S293" s="44">
        <f>IF($F293="CO",SUMIFS($M:$M,$A:$A,$A293)/COUNTIFS($A:$A,$A293,$F:$F,"CO"),0)</f>
        <v>0</v>
      </c>
    </row>
    <row r="294" spans="1:19" ht="51">
      <c r="A294" s="40" t="s">
        <v>1050</v>
      </c>
      <c r="B294" s="57">
        <v>39321</v>
      </c>
      <c r="C294" s="104" t="s">
        <v>1051</v>
      </c>
      <c r="D294" s="39" t="s">
        <v>1052</v>
      </c>
      <c r="E294" s="61"/>
      <c r="F294" s="59" t="s">
        <v>24</v>
      </c>
      <c r="G294" s="54" t="s">
        <v>71</v>
      </c>
      <c r="H294" s="59" t="s">
        <v>1053</v>
      </c>
      <c r="I294" s="57" t="s">
        <v>27</v>
      </c>
      <c r="J294" s="41" t="s">
        <v>1054</v>
      </c>
      <c r="K294" s="59">
        <v>39167</v>
      </c>
      <c r="L294" s="40" t="s">
        <v>599</v>
      </c>
      <c r="M294" s="60"/>
      <c r="N294" s="59" t="s">
        <v>29</v>
      </c>
      <c r="O294" s="61"/>
      <c r="P294" s="40" t="s">
        <v>149</v>
      </c>
      <c r="Q294" s="40"/>
      <c r="R294" s="39">
        <v>2019</v>
      </c>
      <c r="S294" s="43"/>
    </row>
    <row r="295" spans="1:19" ht="26.25" customHeight="1">
      <c r="A295" s="40" t="s">
        <v>1055</v>
      </c>
      <c r="B295" s="59">
        <v>43060</v>
      </c>
      <c r="C295" s="52" t="s">
        <v>1056</v>
      </c>
      <c r="D295" s="40" t="s">
        <v>1057</v>
      </c>
      <c r="E295" s="43"/>
      <c r="F295" s="40" t="s">
        <v>24</v>
      </c>
      <c r="G295" s="40" t="s">
        <v>42</v>
      </c>
      <c r="H295" s="40" t="s">
        <v>1042</v>
      </c>
      <c r="I295" s="57" t="s">
        <v>420</v>
      </c>
      <c r="J295" s="41" t="s">
        <v>1058</v>
      </c>
      <c r="K295" s="59">
        <v>43074</v>
      </c>
      <c r="L295" s="59">
        <v>44900</v>
      </c>
      <c r="M295" s="60"/>
      <c r="N295" s="40" t="s">
        <v>1059</v>
      </c>
      <c r="O295" s="61"/>
      <c r="P295" s="40" t="s">
        <v>389</v>
      </c>
      <c r="Q295" s="40"/>
      <c r="R295" s="39"/>
      <c r="S295" s="44">
        <f>IF($F295="CO",SUMIFS($M:$M,$A:$A,$A295)/COUNTIFS($A:$A,$A295,$F:$F,"CO"),0)</f>
        <v>0</v>
      </c>
    </row>
    <row r="296" spans="1:19" ht="26.25" customHeight="1">
      <c r="A296" s="128" t="s">
        <v>1060</v>
      </c>
      <c r="B296" s="129">
        <v>42801</v>
      </c>
      <c r="C296" s="130" t="s">
        <v>1061</v>
      </c>
      <c r="D296" s="131" t="s">
        <v>1010</v>
      </c>
      <c r="E296" s="132"/>
      <c r="F296" s="133" t="s">
        <v>24</v>
      </c>
      <c r="G296" s="134" t="s">
        <v>33</v>
      </c>
      <c r="H296" s="135" t="s">
        <v>1062</v>
      </c>
      <c r="I296" s="133" t="s">
        <v>64</v>
      </c>
      <c r="J296" s="136" t="s">
        <v>1063</v>
      </c>
      <c r="K296" s="129">
        <v>42892</v>
      </c>
      <c r="L296" s="129">
        <v>44561</v>
      </c>
      <c r="M296" s="137"/>
      <c r="N296" s="133" t="s">
        <v>1064</v>
      </c>
      <c r="O296" s="132"/>
      <c r="P296" s="134" t="s">
        <v>1065</v>
      </c>
      <c r="Q296" s="132"/>
      <c r="R296" s="131">
        <v>2019</v>
      </c>
      <c r="S296" s="132">
        <v>0</v>
      </c>
    </row>
    <row r="297" spans="1:19" s="5" customFormat="1" ht="26.25" customHeight="1">
      <c r="A297" s="131" t="s">
        <v>1066</v>
      </c>
      <c r="B297" s="129">
        <v>43229</v>
      </c>
      <c r="C297" s="138" t="s">
        <v>1067</v>
      </c>
      <c r="D297" s="131" t="s">
        <v>1017</v>
      </c>
      <c r="E297" s="131"/>
      <c r="F297" s="131" t="s">
        <v>24</v>
      </c>
      <c r="G297" s="131" t="s">
        <v>42</v>
      </c>
      <c r="H297" s="131" t="s">
        <v>1068</v>
      </c>
      <c r="I297" s="131" t="s">
        <v>1069</v>
      </c>
      <c r="J297" s="139" t="s">
        <v>1070</v>
      </c>
      <c r="K297" s="129">
        <v>43252</v>
      </c>
      <c r="L297" s="129">
        <v>44196</v>
      </c>
      <c r="M297" s="140"/>
      <c r="N297" s="131" t="s">
        <v>1014</v>
      </c>
      <c r="O297" s="132"/>
      <c r="P297" s="131" t="s">
        <v>389</v>
      </c>
      <c r="Q297" s="132"/>
      <c r="R297" s="132"/>
      <c r="S297" s="132"/>
    </row>
    <row r="298" spans="1:19" ht="25.5">
      <c r="A298" s="37" t="s">
        <v>1071</v>
      </c>
      <c r="B298" s="38">
        <v>43551</v>
      </c>
      <c r="C298" s="56" t="s">
        <v>1072</v>
      </c>
      <c r="D298" s="289" t="s">
        <v>1073</v>
      </c>
      <c r="E298" s="43"/>
      <c r="F298" s="40" t="s">
        <v>24</v>
      </c>
      <c r="G298" s="54" t="s">
        <v>42</v>
      </c>
      <c r="H298" s="54" t="s">
        <v>1048</v>
      </c>
      <c r="I298" s="40" t="s">
        <v>27</v>
      </c>
      <c r="J298" s="98" t="s">
        <v>1074</v>
      </c>
      <c r="K298" s="38">
        <v>43563</v>
      </c>
      <c r="L298" s="38">
        <v>45390</v>
      </c>
      <c r="M298" s="47"/>
      <c r="N298" s="54" t="s">
        <v>29</v>
      </c>
      <c r="O298" s="43"/>
      <c r="P298" s="54" t="s">
        <v>1075</v>
      </c>
      <c r="Q298" s="43"/>
      <c r="R298" s="78">
        <v>2019</v>
      </c>
      <c r="S298" s="79">
        <f>IF($F298="CO",SUMIFS($M:$M,$A:$A,$A298)/COUNTIFS($A:$A,$A298,$F:$F,"CO"),0)</f>
        <v>0</v>
      </c>
    </row>
    <row r="299" spans="1:19" ht="51">
      <c r="A299" s="37" t="s">
        <v>1076</v>
      </c>
      <c r="B299" s="38">
        <v>44047</v>
      </c>
      <c r="C299" s="98" t="s">
        <v>1077</v>
      </c>
      <c r="D299" s="289" t="s">
        <v>1073</v>
      </c>
      <c r="E299" s="43"/>
      <c r="F299" s="37" t="s">
        <v>24</v>
      </c>
      <c r="G299" s="289" t="s">
        <v>42</v>
      </c>
      <c r="H299" s="54" t="s">
        <v>63</v>
      </c>
      <c r="I299" s="40" t="s">
        <v>64</v>
      </c>
      <c r="J299" s="55" t="s">
        <v>1078</v>
      </c>
      <c r="K299" s="38">
        <v>44179</v>
      </c>
      <c r="L299" s="38">
        <v>45274</v>
      </c>
      <c r="M299" s="43"/>
      <c r="N299" s="37" t="s">
        <v>1079</v>
      </c>
      <c r="O299" s="43"/>
      <c r="P299" s="37" t="s">
        <v>67</v>
      </c>
      <c r="Q299" s="43"/>
      <c r="R299" s="43"/>
      <c r="S299" s="43"/>
    </row>
    <row r="300" spans="1:19" ht="38.25">
      <c r="A300" s="37" t="s">
        <v>1080</v>
      </c>
      <c r="B300" s="38">
        <v>43819</v>
      </c>
      <c r="C300" s="64" t="s">
        <v>1081</v>
      </c>
      <c r="D300" s="37" t="s">
        <v>1082</v>
      </c>
      <c r="E300" s="43"/>
      <c r="F300" s="289" t="s">
        <v>24</v>
      </c>
      <c r="G300" s="37" t="s">
        <v>49</v>
      </c>
      <c r="H300" s="40" t="s">
        <v>1083</v>
      </c>
      <c r="I300" s="37" t="s">
        <v>27</v>
      </c>
      <c r="J300" s="55" t="s">
        <v>73</v>
      </c>
      <c r="K300" s="38">
        <v>43859</v>
      </c>
      <c r="L300" s="38">
        <v>45686</v>
      </c>
      <c r="M300" s="47"/>
      <c r="N300" s="37" t="s">
        <v>29</v>
      </c>
      <c r="O300" s="43"/>
      <c r="P300" s="80" t="s">
        <v>225</v>
      </c>
      <c r="Q300" s="43"/>
      <c r="R300" s="43"/>
      <c r="S300" s="43"/>
    </row>
    <row r="301" spans="1:19" ht="89.25">
      <c r="A301" s="289" t="s">
        <v>1084</v>
      </c>
      <c r="B301" s="38">
        <v>43433</v>
      </c>
      <c r="C301" s="64" t="s">
        <v>1085</v>
      </c>
      <c r="D301" s="289" t="s">
        <v>1086</v>
      </c>
      <c r="E301" s="289"/>
      <c r="F301" s="37" t="s">
        <v>24</v>
      </c>
      <c r="G301" s="54" t="s">
        <v>85</v>
      </c>
      <c r="H301" s="289" t="s">
        <v>1087</v>
      </c>
      <c r="I301" s="289" t="s">
        <v>51</v>
      </c>
      <c r="J301" s="41" t="s">
        <v>1088</v>
      </c>
      <c r="K301" s="38">
        <v>43454</v>
      </c>
      <c r="L301" s="38">
        <v>45280</v>
      </c>
      <c r="M301" s="47"/>
      <c r="N301" s="37" t="s">
        <v>29</v>
      </c>
      <c r="O301" s="289"/>
      <c r="P301" s="289" t="s">
        <v>225</v>
      </c>
      <c r="Q301" s="289"/>
      <c r="R301" s="39">
        <f>YEAR(K301)</f>
        <v>2018</v>
      </c>
      <c r="S301" s="44">
        <f>IF($F301="CO",SUMIFS($M:$M,$A:$A,$A301)/COUNTIFS($A:$A,$A301,$F:$F,"CO"),0)</f>
        <v>0</v>
      </c>
    </row>
    <row r="302" spans="1:19" ht="89.25">
      <c r="A302" s="365" t="s">
        <v>4011</v>
      </c>
      <c r="B302" s="362">
        <v>43801</v>
      </c>
      <c r="C302" s="371" t="s">
        <v>4012</v>
      </c>
      <c r="D302" s="365" t="s">
        <v>4013</v>
      </c>
      <c r="E302" s="372"/>
      <c r="F302" s="363" t="s">
        <v>24</v>
      </c>
      <c r="G302" s="363" t="s">
        <v>71</v>
      </c>
      <c r="H302" s="366" t="s">
        <v>4014</v>
      </c>
      <c r="I302" s="366" t="s">
        <v>4015</v>
      </c>
      <c r="J302" s="374" t="s">
        <v>4016</v>
      </c>
      <c r="K302" s="362">
        <v>44588</v>
      </c>
      <c r="L302" s="362">
        <v>46414</v>
      </c>
      <c r="M302" s="372"/>
      <c r="N302" s="363" t="s">
        <v>71</v>
      </c>
      <c r="O302" s="372"/>
      <c r="P302" s="363" t="s">
        <v>53</v>
      </c>
      <c r="Q302" s="372"/>
      <c r="R302" s="372"/>
      <c r="S302" s="44"/>
    </row>
    <row r="303" spans="1:19" ht="51" customHeight="1">
      <c r="A303" s="294" t="s">
        <v>3933</v>
      </c>
      <c r="B303" s="315">
        <v>43889</v>
      </c>
      <c r="C303" s="331" t="s">
        <v>3934</v>
      </c>
      <c r="D303" s="295" t="s">
        <v>3935</v>
      </c>
      <c r="E303" s="297"/>
      <c r="F303" s="298" t="s">
        <v>24</v>
      </c>
      <c r="G303" s="330" t="s">
        <v>360</v>
      </c>
      <c r="H303" s="308" t="s">
        <v>3936</v>
      </c>
      <c r="I303" s="300" t="s">
        <v>3937</v>
      </c>
      <c r="J303" s="301" t="s">
        <v>3938</v>
      </c>
      <c r="K303" s="302">
        <v>44455</v>
      </c>
      <c r="L303" s="302">
        <v>46281</v>
      </c>
      <c r="M303" s="303"/>
      <c r="N303" s="317" t="s">
        <v>29</v>
      </c>
      <c r="O303" s="297"/>
      <c r="P303" s="298" t="s">
        <v>30</v>
      </c>
      <c r="Q303" s="297"/>
      <c r="R303" s="455"/>
      <c r="S303" s="43"/>
    </row>
    <row r="304" spans="1:19" ht="76.5">
      <c r="A304" s="45" t="s">
        <v>1089</v>
      </c>
      <c r="B304" s="38">
        <v>43767</v>
      </c>
      <c r="C304" s="56" t="s">
        <v>1090</v>
      </c>
      <c r="D304" s="37" t="s">
        <v>1091</v>
      </c>
      <c r="E304" s="43"/>
      <c r="F304" s="37" t="s">
        <v>24</v>
      </c>
      <c r="G304" s="39" t="s">
        <v>71</v>
      </c>
      <c r="H304" s="54" t="s">
        <v>263</v>
      </c>
      <c r="I304" s="289" t="s">
        <v>1092</v>
      </c>
      <c r="J304" s="53" t="s">
        <v>1093</v>
      </c>
      <c r="K304" s="38">
        <v>44236</v>
      </c>
      <c r="L304" s="38">
        <v>46062</v>
      </c>
      <c r="M304" s="47"/>
      <c r="N304" s="54" t="s">
        <v>29</v>
      </c>
      <c r="O304" s="43"/>
      <c r="P304" s="37" t="s">
        <v>53</v>
      </c>
      <c r="Q304" s="43"/>
      <c r="R304" s="39">
        <f>YEAR(K304)</f>
        <v>2021</v>
      </c>
      <c r="S304" s="44">
        <f>IF($F304="CO",SUMIFS($M:$M,$A:$A,$A304)/COUNTIFS($A:$A,$A304,$F:$F,"CO"),0)</f>
        <v>0</v>
      </c>
    </row>
    <row r="305" spans="1:19" ht="76.5">
      <c r="A305" s="348" t="s">
        <v>3529</v>
      </c>
      <c r="B305" s="395">
        <v>44139</v>
      </c>
      <c r="C305" s="352" t="s">
        <v>3530</v>
      </c>
      <c r="D305" s="348" t="s">
        <v>3531</v>
      </c>
      <c r="E305" s="355"/>
      <c r="F305" s="355" t="s">
        <v>24</v>
      </c>
      <c r="G305" s="355" t="s">
        <v>49</v>
      </c>
      <c r="H305" s="355" t="s">
        <v>3440</v>
      </c>
      <c r="I305" s="311" t="s">
        <v>1092</v>
      </c>
      <c r="J305" s="352" t="s">
        <v>3532</v>
      </c>
      <c r="K305" s="395">
        <v>44769</v>
      </c>
      <c r="L305" s="396">
        <v>46595</v>
      </c>
      <c r="M305" s="355"/>
      <c r="N305" s="355" t="s">
        <v>168</v>
      </c>
      <c r="O305" s="355"/>
      <c r="P305" s="355" t="s">
        <v>3533</v>
      </c>
      <c r="Q305" s="355"/>
      <c r="R305" s="355"/>
      <c r="S305" s="359"/>
    </row>
    <row r="306" spans="1:19" ht="76.5">
      <c r="A306" s="37" t="s">
        <v>1094</v>
      </c>
      <c r="B306" s="38">
        <v>43318</v>
      </c>
      <c r="C306" s="64" t="s">
        <v>1095</v>
      </c>
      <c r="D306" s="37" t="s">
        <v>1096</v>
      </c>
      <c r="E306" s="43"/>
      <c r="F306" s="289" t="s">
        <v>24</v>
      </c>
      <c r="G306" s="37" t="s">
        <v>25</v>
      </c>
      <c r="H306" s="40" t="s">
        <v>221</v>
      </c>
      <c r="I306" s="37" t="s">
        <v>1092</v>
      </c>
      <c r="J306" s="81" t="s">
        <v>1097</v>
      </c>
      <c r="K306" s="38">
        <v>44082</v>
      </c>
      <c r="L306" s="38">
        <v>45908</v>
      </c>
      <c r="M306" s="47"/>
      <c r="N306" s="37" t="s">
        <v>367</v>
      </c>
      <c r="O306" s="43"/>
      <c r="P306" s="37" t="s">
        <v>30</v>
      </c>
      <c r="Q306" s="43"/>
      <c r="R306" s="43"/>
      <c r="S306" s="43"/>
    </row>
    <row r="307" spans="1:19" ht="38.25">
      <c r="A307" s="39" t="s">
        <v>1098</v>
      </c>
      <c r="B307" s="38">
        <v>43661</v>
      </c>
      <c r="C307" s="64" t="s">
        <v>1099</v>
      </c>
      <c r="D307" s="39" t="s">
        <v>1100</v>
      </c>
      <c r="E307" s="39"/>
      <c r="F307" s="289" t="s">
        <v>24</v>
      </c>
      <c r="G307" s="39" t="s">
        <v>77</v>
      </c>
      <c r="H307" s="54" t="s">
        <v>1101</v>
      </c>
      <c r="I307" s="289" t="s">
        <v>100</v>
      </c>
      <c r="J307" s="95" t="s">
        <v>334</v>
      </c>
      <c r="K307" s="38">
        <v>43671</v>
      </c>
      <c r="L307" s="38">
        <v>45498</v>
      </c>
      <c r="M307" s="42"/>
      <c r="N307" s="289" t="s">
        <v>102</v>
      </c>
      <c r="O307" s="43"/>
      <c r="P307" s="289" t="s">
        <v>103</v>
      </c>
      <c r="Q307" s="43"/>
      <c r="R307" s="43"/>
      <c r="S307" s="43"/>
    </row>
    <row r="308" spans="1:19" ht="38.25">
      <c r="A308" s="37" t="s">
        <v>1102</v>
      </c>
      <c r="B308" s="38">
        <v>43445</v>
      </c>
      <c r="C308" s="46" t="s">
        <v>1103</v>
      </c>
      <c r="D308" s="37" t="s">
        <v>1104</v>
      </c>
      <c r="E308" s="43"/>
      <c r="F308" s="37" t="s">
        <v>24</v>
      </c>
      <c r="G308" s="40" t="s">
        <v>71</v>
      </c>
      <c r="H308" s="40" t="s">
        <v>787</v>
      </c>
      <c r="I308" s="37" t="s">
        <v>100</v>
      </c>
      <c r="J308" s="55" t="s">
        <v>73</v>
      </c>
      <c r="K308" s="38">
        <v>43386</v>
      </c>
      <c r="L308" s="38">
        <v>45273</v>
      </c>
      <c r="M308" s="42"/>
      <c r="N308" s="37" t="s">
        <v>29</v>
      </c>
      <c r="O308" s="43"/>
      <c r="P308" s="37" t="s">
        <v>225</v>
      </c>
      <c r="Q308" s="40"/>
      <c r="R308" s="39">
        <f>YEAR(K308)</f>
        <v>2018</v>
      </c>
      <c r="S308" s="44">
        <f>IF($F308="CO",SUMIFS($M:$M,$A:$A,$A308)/COUNTIFS($A:$A,$A308,$F:$F,"CO"),0)</f>
        <v>0</v>
      </c>
    </row>
    <row r="309" spans="1:19" ht="51">
      <c r="A309" s="40" t="s">
        <v>1105</v>
      </c>
      <c r="B309" s="59">
        <v>43347</v>
      </c>
      <c r="C309" s="41" t="s">
        <v>1106</v>
      </c>
      <c r="D309" s="39" t="s">
        <v>1107</v>
      </c>
      <c r="E309" s="43"/>
      <c r="F309" s="40" t="s">
        <v>24</v>
      </c>
      <c r="G309" s="40" t="s">
        <v>42</v>
      </c>
      <c r="H309" s="40" t="s">
        <v>163</v>
      </c>
      <c r="I309" s="40" t="s">
        <v>27</v>
      </c>
      <c r="J309" s="41" t="s">
        <v>1108</v>
      </c>
      <c r="K309" s="59">
        <v>43334</v>
      </c>
      <c r="L309" s="59">
        <v>45160</v>
      </c>
      <c r="M309" s="60"/>
      <c r="N309" s="40" t="s">
        <v>29</v>
      </c>
      <c r="O309" s="61"/>
      <c r="P309" s="40" t="s">
        <v>30</v>
      </c>
      <c r="Q309" s="40"/>
      <c r="R309" s="39">
        <f>YEAR(K309)</f>
        <v>2018</v>
      </c>
      <c r="S309" s="44">
        <f>IF($F309="CO",SUMIFS($M:$M,$A:$A,$A309)/COUNTIFS($A:$A,$A309,$F:$F,"CO"),0)</f>
        <v>0</v>
      </c>
    </row>
    <row r="310" spans="1:19" s="161" customFormat="1" ht="38.25">
      <c r="A310" s="45" t="s">
        <v>1109</v>
      </c>
      <c r="B310" s="38">
        <v>44260</v>
      </c>
      <c r="C310" s="56" t="s">
        <v>1110</v>
      </c>
      <c r="D310" s="39" t="s">
        <v>1111</v>
      </c>
      <c r="E310" s="43"/>
      <c r="F310" s="37" t="s">
        <v>24</v>
      </c>
      <c r="G310" s="37" t="s">
        <v>71</v>
      </c>
      <c r="H310" s="40" t="s">
        <v>239</v>
      </c>
      <c r="I310" s="37" t="s">
        <v>27</v>
      </c>
      <c r="J310" s="55" t="s">
        <v>73</v>
      </c>
      <c r="K310" s="38">
        <v>44284</v>
      </c>
      <c r="L310" s="38">
        <v>46110</v>
      </c>
      <c r="M310" s="47"/>
      <c r="N310" s="37" t="s">
        <v>29</v>
      </c>
      <c r="O310" s="43"/>
      <c r="P310" s="37" t="s">
        <v>30</v>
      </c>
      <c r="Q310" s="43"/>
      <c r="R310" s="289">
        <f>YEAR(K310)</f>
        <v>2021</v>
      </c>
      <c r="S310" s="44">
        <f>IF($F310="CO",SUMIFS($M:$M,$A:$A,$A310)/COUNTIFS($A:$A,$A310,$F:$F,"CO"),0)</f>
        <v>0</v>
      </c>
    </row>
    <row r="311" spans="1:19" ht="51">
      <c r="A311" s="340" t="s">
        <v>3604</v>
      </c>
      <c r="B311" s="397">
        <v>44693</v>
      </c>
      <c r="C311" s="414" t="s">
        <v>3605</v>
      </c>
      <c r="D311" s="355" t="s">
        <v>3606</v>
      </c>
      <c r="E311" s="417"/>
      <c r="F311" s="355" t="s">
        <v>24</v>
      </c>
      <c r="G311" s="348" t="s">
        <v>293</v>
      </c>
      <c r="H311" s="355" t="s">
        <v>3607</v>
      </c>
      <c r="I311" s="347" t="s">
        <v>27</v>
      </c>
      <c r="J311" s="418" t="s">
        <v>3394</v>
      </c>
      <c r="K311" s="397">
        <v>44804</v>
      </c>
      <c r="L311" s="397">
        <v>46630</v>
      </c>
      <c r="M311" s="355"/>
      <c r="N311" s="348" t="s">
        <v>29</v>
      </c>
      <c r="O311" s="417"/>
      <c r="P311" s="355" t="s">
        <v>30</v>
      </c>
      <c r="Q311" s="417"/>
      <c r="R311" s="355"/>
      <c r="S311" s="359"/>
    </row>
    <row r="312" spans="1:19" ht="38.25">
      <c r="A312" s="37" t="s">
        <v>1112</v>
      </c>
      <c r="B312" s="38">
        <v>44076</v>
      </c>
      <c r="C312" s="64" t="s">
        <v>1113</v>
      </c>
      <c r="D312" s="37" t="s">
        <v>1114</v>
      </c>
      <c r="E312" s="43"/>
      <c r="F312" s="37" t="s">
        <v>24</v>
      </c>
      <c r="G312" s="37" t="s">
        <v>293</v>
      </c>
      <c r="H312" s="54" t="s">
        <v>1115</v>
      </c>
      <c r="I312" s="37" t="s">
        <v>27</v>
      </c>
      <c r="J312" s="41" t="s">
        <v>28</v>
      </c>
      <c r="K312" s="38">
        <v>44141</v>
      </c>
      <c r="L312" s="38">
        <v>45967</v>
      </c>
      <c r="M312" s="47"/>
      <c r="N312" s="37" t="s">
        <v>29</v>
      </c>
      <c r="O312" s="43"/>
      <c r="P312" s="37" t="s">
        <v>30</v>
      </c>
      <c r="Q312" s="43"/>
      <c r="R312" s="289">
        <f>YEAR(K312)</f>
        <v>2020</v>
      </c>
      <c r="S312" s="44">
        <f>IF($F312="CO",SUMIFS($M:$M,$A:$A,$A312)/COUNTIFS($A:$A,$A312,$F:$F,"CO"),0)</f>
        <v>0</v>
      </c>
    </row>
    <row r="313" spans="1:19" ht="39" customHeight="1">
      <c r="A313" s="305" t="s">
        <v>3873</v>
      </c>
      <c r="B313" s="38">
        <v>44379</v>
      </c>
      <c r="C313" s="56" t="s">
        <v>3874</v>
      </c>
      <c r="D313" s="37" t="s">
        <v>3875</v>
      </c>
      <c r="E313" s="43"/>
      <c r="F313" s="298" t="s">
        <v>24</v>
      </c>
      <c r="G313" s="298" t="s">
        <v>71</v>
      </c>
      <c r="H313" s="37" t="s">
        <v>72</v>
      </c>
      <c r="I313" s="300" t="s">
        <v>27</v>
      </c>
      <c r="J313" s="307" t="s">
        <v>73</v>
      </c>
      <c r="K313" s="38">
        <v>44426</v>
      </c>
      <c r="L313" s="38">
        <v>46252</v>
      </c>
      <c r="M313" s="47"/>
      <c r="N313" s="295" t="s">
        <v>29</v>
      </c>
      <c r="O313" s="43"/>
      <c r="P313" s="298" t="s">
        <v>30</v>
      </c>
      <c r="Q313" s="43"/>
      <c r="R313" s="43"/>
      <c r="S313" s="43"/>
    </row>
    <row r="314" spans="1:19" ht="66" customHeight="1">
      <c r="A314" s="37" t="s">
        <v>1116</v>
      </c>
      <c r="B314" s="38">
        <v>43623</v>
      </c>
      <c r="C314" s="64" t="s">
        <v>1117</v>
      </c>
      <c r="D314" s="37" t="s">
        <v>1118</v>
      </c>
      <c r="E314" s="43"/>
      <c r="F314" s="37" t="s">
        <v>24</v>
      </c>
      <c r="G314" s="37" t="s">
        <v>293</v>
      </c>
      <c r="H314" s="40" t="s">
        <v>301</v>
      </c>
      <c r="I314" s="37" t="s">
        <v>27</v>
      </c>
      <c r="J314" s="55" t="s">
        <v>73</v>
      </c>
      <c r="K314" s="38">
        <v>43629</v>
      </c>
      <c r="L314" s="38">
        <v>45456</v>
      </c>
      <c r="M314" s="47"/>
      <c r="N314" s="40" t="s">
        <v>29</v>
      </c>
      <c r="O314" s="43"/>
      <c r="P314" s="37" t="s">
        <v>30</v>
      </c>
      <c r="Q314" s="43"/>
      <c r="R314" s="39">
        <f>YEAR(K314)</f>
        <v>2019</v>
      </c>
      <c r="S314" s="44">
        <f>IF($F314="CO",SUMIFS($M:$M,$A:$A,$A314)/COUNTIFS($A:$A,$A314,$F:$F,"CO"),0)</f>
        <v>0</v>
      </c>
    </row>
    <row r="315" spans="1:19" s="5" customFormat="1" ht="66" customHeight="1">
      <c r="A315" s="37" t="s">
        <v>1119</v>
      </c>
      <c r="B315" s="38">
        <v>43623</v>
      </c>
      <c r="C315" s="64" t="s">
        <v>1120</v>
      </c>
      <c r="D315" s="37" t="s">
        <v>1121</v>
      </c>
      <c r="E315" s="43"/>
      <c r="F315" s="37" t="s">
        <v>24</v>
      </c>
      <c r="G315" s="37" t="s">
        <v>293</v>
      </c>
      <c r="H315" s="40" t="s">
        <v>301</v>
      </c>
      <c r="I315" s="37" t="s">
        <v>27</v>
      </c>
      <c r="J315" s="55" t="s">
        <v>73</v>
      </c>
      <c r="K315" s="38">
        <v>43629</v>
      </c>
      <c r="L315" s="38">
        <v>45456</v>
      </c>
      <c r="M315" s="47"/>
      <c r="N315" s="40" t="s">
        <v>29</v>
      </c>
      <c r="O315" s="43"/>
      <c r="P315" s="37" t="s">
        <v>30</v>
      </c>
      <c r="Q315" s="43"/>
      <c r="R315" s="289">
        <f>YEAR(K315)</f>
        <v>2019</v>
      </c>
      <c r="S315" s="44">
        <f>IF($F315="CO",SUMIFS($M:$M,$A:$A,$A315)/COUNTIFS($A:$A,$A315,$F:$F,"CO"),0)</f>
        <v>0</v>
      </c>
    </row>
    <row r="316" spans="1:19" ht="38.25">
      <c r="A316" s="37" t="s">
        <v>1122</v>
      </c>
      <c r="B316" s="94">
        <v>43305</v>
      </c>
      <c r="C316" s="46" t="s">
        <v>1123</v>
      </c>
      <c r="D316" s="37" t="s">
        <v>1124</v>
      </c>
      <c r="E316" s="39"/>
      <c r="F316" s="37" t="s">
        <v>24</v>
      </c>
      <c r="G316" s="40" t="s">
        <v>293</v>
      </c>
      <c r="H316" s="40" t="s">
        <v>1125</v>
      </c>
      <c r="I316" s="37" t="s">
        <v>100</v>
      </c>
      <c r="J316" s="55" t="s">
        <v>73</v>
      </c>
      <c r="K316" s="38">
        <v>43346</v>
      </c>
      <c r="L316" s="38">
        <v>45172</v>
      </c>
      <c r="M316" s="42"/>
      <c r="N316" s="37" t="s">
        <v>29</v>
      </c>
      <c r="O316" s="43"/>
      <c r="P316" s="37" t="s">
        <v>30</v>
      </c>
      <c r="Q316" s="43"/>
      <c r="R316" s="289">
        <f>YEAR(K316)</f>
        <v>2018</v>
      </c>
      <c r="S316" s="44">
        <f>IF($F316="CO",SUMIFS($M:$M,$A:$A,$A316)/COUNTIFS($A:$A,$A316,$F:$F,"CO"),0)</f>
        <v>0</v>
      </c>
    </row>
    <row r="317" spans="1:19" ht="51">
      <c r="A317" s="348" t="s">
        <v>3469</v>
      </c>
      <c r="B317" s="341">
        <v>44687</v>
      </c>
      <c r="C317" s="345" t="s">
        <v>3470</v>
      </c>
      <c r="D317" s="355" t="s">
        <v>3471</v>
      </c>
      <c r="E317" s="359"/>
      <c r="F317" s="343" t="s">
        <v>24</v>
      </c>
      <c r="G317" s="343" t="s">
        <v>3472</v>
      </c>
      <c r="H317" s="356" t="s">
        <v>3425</v>
      </c>
      <c r="I317" s="350" t="s">
        <v>3384</v>
      </c>
      <c r="J317" s="352" t="s">
        <v>3389</v>
      </c>
      <c r="K317" s="341">
        <v>44736</v>
      </c>
      <c r="L317" s="341">
        <v>46562</v>
      </c>
      <c r="M317" s="359"/>
      <c r="N317" s="350" t="s">
        <v>168</v>
      </c>
      <c r="O317" s="359"/>
      <c r="P317" s="343" t="s">
        <v>30</v>
      </c>
      <c r="Q317" s="359"/>
      <c r="R317" s="359"/>
      <c r="S317" s="359"/>
    </row>
    <row r="318" spans="1:19" ht="38.25">
      <c r="A318" s="45" t="s">
        <v>1126</v>
      </c>
      <c r="B318" s="38">
        <v>44273</v>
      </c>
      <c r="C318" s="98" t="s">
        <v>1127</v>
      </c>
      <c r="D318" s="39" t="s">
        <v>1128</v>
      </c>
      <c r="E318" s="43"/>
      <c r="F318" s="37" t="s">
        <v>24</v>
      </c>
      <c r="G318" s="39" t="s">
        <v>49</v>
      </c>
      <c r="H318" s="54" t="s">
        <v>1083</v>
      </c>
      <c r="I318" s="37" t="s">
        <v>27</v>
      </c>
      <c r="J318" s="55" t="s">
        <v>73</v>
      </c>
      <c r="K318" s="38">
        <v>44298</v>
      </c>
      <c r="L318" s="38">
        <v>46124</v>
      </c>
      <c r="M318" s="43"/>
      <c r="N318" s="37" t="s">
        <v>29</v>
      </c>
      <c r="O318" s="43"/>
      <c r="P318" s="37" t="s">
        <v>53</v>
      </c>
      <c r="Q318" s="43"/>
      <c r="R318" s="43"/>
      <c r="S318" s="43"/>
    </row>
    <row r="319" spans="1:19" ht="38.25">
      <c r="A319" s="347" t="s">
        <v>3693</v>
      </c>
      <c r="B319" s="413">
        <v>44169</v>
      </c>
      <c r="C319" s="424" t="s">
        <v>3694</v>
      </c>
      <c r="D319" s="347" t="s">
        <v>3695</v>
      </c>
      <c r="E319" s="425"/>
      <c r="F319" s="347" t="s">
        <v>2715</v>
      </c>
      <c r="G319" s="347" t="s">
        <v>98</v>
      </c>
      <c r="H319" s="340" t="s">
        <v>3696</v>
      </c>
      <c r="I319" s="347" t="s">
        <v>100</v>
      </c>
      <c r="J319" s="424" t="s">
        <v>3697</v>
      </c>
      <c r="K319" s="413">
        <v>44831</v>
      </c>
      <c r="L319" s="413">
        <v>46657</v>
      </c>
      <c r="M319" s="425"/>
      <c r="N319" s="347" t="s">
        <v>29</v>
      </c>
      <c r="O319" s="425"/>
      <c r="P319" s="425"/>
      <c r="Q319" s="347" t="s">
        <v>103</v>
      </c>
      <c r="R319" s="425"/>
      <c r="S319" s="425"/>
    </row>
    <row r="320" spans="1:19" ht="51">
      <c r="A320" s="40" t="s">
        <v>1129</v>
      </c>
      <c r="B320" s="59">
        <v>43447</v>
      </c>
      <c r="C320" s="41" t="s">
        <v>1130</v>
      </c>
      <c r="D320" s="37" t="s">
        <v>1131</v>
      </c>
      <c r="E320" s="43"/>
      <c r="F320" s="40" t="s">
        <v>24</v>
      </c>
      <c r="G320" s="40" t="s">
        <v>42</v>
      </c>
      <c r="H320" s="40" t="s">
        <v>198</v>
      </c>
      <c r="I320" s="40" t="s">
        <v>100</v>
      </c>
      <c r="J320" s="41" t="s">
        <v>1132</v>
      </c>
      <c r="K320" s="59">
        <v>43438</v>
      </c>
      <c r="L320" s="59">
        <v>45264</v>
      </c>
      <c r="M320" s="60"/>
      <c r="N320" s="40" t="s">
        <v>102</v>
      </c>
      <c r="O320" s="61"/>
      <c r="P320" s="40" t="s">
        <v>1133</v>
      </c>
      <c r="Q320" s="40"/>
      <c r="R320" s="289">
        <f>YEAR(K320)</f>
        <v>2018</v>
      </c>
      <c r="S320" s="44">
        <f>IF($F320="CO",SUMIFS($M:$M,$A:$A,$A320)/COUNTIFS($A:$A,$A320,$F:$F,"CO"),0)</f>
        <v>0</v>
      </c>
    </row>
    <row r="321" spans="1:19" ht="38.25">
      <c r="A321" s="37" t="s">
        <v>1134</v>
      </c>
      <c r="B321" s="38">
        <v>43222</v>
      </c>
      <c r="C321" s="46" t="s">
        <v>1135</v>
      </c>
      <c r="D321" s="37" t="s">
        <v>1136</v>
      </c>
      <c r="E321" s="39"/>
      <c r="F321" s="289" t="s">
        <v>24</v>
      </c>
      <c r="G321" s="37" t="s">
        <v>1137</v>
      </c>
      <c r="H321" s="40" t="s">
        <v>1138</v>
      </c>
      <c r="I321" s="37" t="s">
        <v>100</v>
      </c>
      <c r="J321" s="55" t="s">
        <v>73</v>
      </c>
      <c r="K321" s="38">
        <v>43245</v>
      </c>
      <c r="L321" s="38">
        <v>45071</v>
      </c>
      <c r="M321" s="42"/>
      <c r="N321" s="37" t="s">
        <v>29</v>
      </c>
      <c r="O321" s="43"/>
      <c r="P321" s="37" t="s">
        <v>225</v>
      </c>
      <c r="Q321" s="43"/>
      <c r="R321" s="43"/>
      <c r="S321" s="43"/>
    </row>
    <row r="322" spans="1:19" ht="38.25">
      <c r="A322" s="37" t="s">
        <v>1139</v>
      </c>
      <c r="B322" s="38">
        <v>43161</v>
      </c>
      <c r="C322" s="46" t="s">
        <v>1140</v>
      </c>
      <c r="D322" s="37" t="s">
        <v>1141</v>
      </c>
      <c r="E322" s="39"/>
      <c r="F322" s="37" t="s">
        <v>24</v>
      </c>
      <c r="G322" s="37" t="s">
        <v>49</v>
      </c>
      <c r="H322" s="37" t="s">
        <v>133</v>
      </c>
      <c r="I322" s="289" t="s">
        <v>100</v>
      </c>
      <c r="J322" s="41" t="s">
        <v>28</v>
      </c>
      <c r="K322" s="38">
        <v>43175</v>
      </c>
      <c r="L322" s="38">
        <v>45001</v>
      </c>
      <c r="M322" s="42"/>
      <c r="N322" s="40" t="s">
        <v>29</v>
      </c>
      <c r="O322" s="43"/>
      <c r="P322" s="37" t="s">
        <v>53</v>
      </c>
      <c r="Q322" s="43"/>
      <c r="R322" s="289">
        <f>YEAR(K322)</f>
        <v>2018</v>
      </c>
      <c r="S322" s="44">
        <f>IF($F322="CO",SUMIFS($M:$M,$A:$A,$A322)/COUNTIFS($A:$A,$A322,$F:$F,"CO"),0)</f>
        <v>0</v>
      </c>
    </row>
    <row r="323" spans="1:19" ht="38.25">
      <c r="A323" s="45" t="s">
        <v>1142</v>
      </c>
      <c r="B323" s="38">
        <v>44300</v>
      </c>
      <c r="C323" s="46" t="s">
        <v>1143</v>
      </c>
      <c r="D323" s="37" t="s">
        <v>1144</v>
      </c>
      <c r="E323" s="43"/>
      <c r="F323" s="37" t="s">
        <v>24</v>
      </c>
      <c r="G323" s="289" t="s">
        <v>49</v>
      </c>
      <c r="H323" s="40" t="s">
        <v>133</v>
      </c>
      <c r="I323" s="40" t="s">
        <v>27</v>
      </c>
      <c r="J323" s="55" t="s">
        <v>73</v>
      </c>
      <c r="K323" s="38">
        <v>44361</v>
      </c>
      <c r="L323" s="38">
        <v>46187</v>
      </c>
      <c r="M323" s="47"/>
      <c r="N323" s="37" t="s">
        <v>29</v>
      </c>
      <c r="O323" s="43"/>
      <c r="P323" s="37" t="s">
        <v>53</v>
      </c>
      <c r="Q323" s="43"/>
      <c r="R323" s="43"/>
      <c r="S323" s="43"/>
    </row>
    <row r="324" spans="1:19" ht="38.25">
      <c r="A324" s="37" t="s">
        <v>1145</v>
      </c>
      <c r="B324" s="38">
        <v>44151</v>
      </c>
      <c r="C324" s="64" t="s">
        <v>1146</v>
      </c>
      <c r="D324" s="37" t="s">
        <v>1147</v>
      </c>
      <c r="E324" s="43"/>
      <c r="F324" s="37" t="s">
        <v>24</v>
      </c>
      <c r="G324" s="289" t="s">
        <v>49</v>
      </c>
      <c r="H324" s="54" t="s">
        <v>1083</v>
      </c>
      <c r="I324" s="37" t="s">
        <v>27</v>
      </c>
      <c r="J324" s="55" t="s">
        <v>73</v>
      </c>
      <c r="K324" s="38">
        <v>44175</v>
      </c>
      <c r="L324" s="38">
        <v>46001</v>
      </c>
      <c r="M324" s="47"/>
      <c r="N324" s="37" t="s">
        <v>29</v>
      </c>
      <c r="O324" s="43"/>
      <c r="P324" s="37" t="s">
        <v>53</v>
      </c>
      <c r="Q324" s="43"/>
      <c r="R324" s="39">
        <f>YEAR(K324)</f>
        <v>2020</v>
      </c>
      <c r="S324" s="44">
        <f>IF($F324="CO",SUMIFS($M:$M,$A:$A,$A324)/COUNTIFS($A:$A,$A324,$F:$F,"CO"),0)</f>
        <v>0</v>
      </c>
    </row>
    <row r="325" spans="1:19" ht="67.5" customHeight="1">
      <c r="A325" s="37" t="s">
        <v>1148</v>
      </c>
      <c r="B325" s="38">
        <v>43651</v>
      </c>
      <c r="C325" s="56" t="s">
        <v>1149</v>
      </c>
      <c r="D325" s="37" t="s">
        <v>1150</v>
      </c>
      <c r="E325" s="289"/>
      <c r="F325" s="37" t="s">
        <v>24</v>
      </c>
      <c r="G325" s="37" t="s">
        <v>49</v>
      </c>
      <c r="H325" s="37" t="s">
        <v>355</v>
      </c>
      <c r="I325" s="37" t="s">
        <v>100</v>
      </c>
      <c r="J325" s="63" t="s">
        <v>1151</v>
      </c>
      <c r="K325" s="38">
        <v>43672</v>
      </c>
      <c r="L325" s="38">
        <v>45499</v>
      </c>
      <c r="M325" s="42"/>
      <c r="N325" s="37" t="s">
        <v>102</v>
      </c>
      <c r="O325" s="43"/>
      <c r="P325" s="37" t="s">
        <v>103</v>
      </c>
      <c r="Q325" s="43"/>
      <c r="R325" s="43"/>
      <c r="S325" s="43"/>
    </row>
    <row r="326" spans="1:19" ht="38.25">
      <c r="A326" s="37" t="s">
        <v>1152</v>
      </c>
      <c r="B326" s="38">
        <v>44237</v>
      </c>
      <c r="C326" s="64" t="s">
        <v>1153</v>
      </c>
      <c r="D326" s="39" t="s">
        <v>1154</v>
      </c>
      <c r="E326" s="43"/>
      <c r="F326" s="289" t="s">
        <v>24</v>
      </c>
      <c r="G326" s="289" t="s">
        <v>49</v>
      </c>
      <c r="H326" s="37" t="s">
        <v>253</v>
      </c>
      <c r="I326" s="289" t="s">
        <v>27</v>
      </c>
      <c r="J326" s="54" t="s">
        <v>194</v>
      </c>
      <c r="K326" s="38">
        <v>43894</v>
      </c>
      <c r="L326" s="38">
        <v>45720</v>
      </c>
      <c r="M326" s="47"/>
      <c r="N326" s="40" t="s">
        <v>29</v>
      </c>
      <c r="O326" s="43"/>
      <c r="P326" s="37" t="s">
        <v>30</v>
      </c>
      <c r="Q326" s="43"/>
      <c r="R326" s="39">
        <v>2019</v>
      </c>
      <c r="S326" s="43"/>
    </row>
    <row r="327" spans="1:19" ht="114.75">
      <c r="A327" s="45" t="s">
        <v>1155</v>
      </c>
      <c r="B327" s="38">
        <v>44057</v>
      </c>
      <c r="C327" s="46" t="s">
        <v>1156</v>
      </c>
      <c r="D327" s="37" t="s">
        <v>1157</v>
      </c>
      <c r="E327" s="37" t="s">
        <v>1158</v>
      </c>
      <c r="F327" s="37" t="s">
        <v>24</v>
      </c>
      <c r="G327" s="289" t="s">
        <v>85</v>
      </c>
      <c r="H327" s="40" t="s">
        <v>1159</v>
      </c>
      <c r="I327" s="40" t="s">
        <v>27</v>
      </c>
      <c r="J327" s="53" t="s">
        <v>1160</v>
      </c>
      <c r="K327" s="38">
        <v>44552</v>
      </c>
      <c r="L327" s="38">
        <v>45282</v>
      </c>
      <c r="M327" s="47"/>
      <c r="N327" s="37" t="s">
        <v>29</v>
      </c>
      <c r="O327" s="43"/>
      <c r="P327" s="37" t="s">
        <v>67</v>
      </c>
      <c r="Q327" s="43"/>
      <c r="R327" s="43"/>
      <c r="S327" s="43"/>
    </row>
    <row r="328" spans="1:19" ht="114.75">
      <c r="A328" s="37" t="s">
        <v>1161</v>
      </c>
      <c r="B328" s="38">
        <v>43263</v>
      </c>
      <c r="C328" s="48" t="s">
        <v>1162</v>
      </c>
      <c r="D328" s="37" t="s">
        <v>1163</v>
      </c>
      <c r="E328" s="43"/>
      <c r="F328" s="40" t="s">
        <v>24</v>
      </c>
      <c r="G328" s="37" t="s">
        <v>42</v>
      </c>
      <c r="H328" s="37" t="s">
        <v>177</v>
      </c>
      <c r="I328" s="37" t="s">
        <v>100</v>
      </c>
      <c r="J328" s="53" t="s">
        <v>1164</v>
      </c>
      <c r="K328" s="38">
        <v>43426</v>
      </c>
      <c r="L328" s="38">
        <v>45252</v>
      </c>
      <c r="M328" s="42"/>
      <c r="N328" s="37" t="s">
        <v>29</v>
      </c>
      <c r="O328" s="43"/>
      <c r="P328" s="37" t="s">
        <v>793</v>
      </c>
      <c r="Q328" s="40"/>
      <c r="R328" s="289">
        <f>YEAR(K328)</f>
        <v>2018</v>
      </c>
      <c r="S328" s="44">
        <f>IF($F328="CO",SUMIFS($M:$M,$A:$A,$A328)/COUNTIFS($A:$A,$A328,$F:$F,"CO"),0)</f>
        <v>0</v>
      </c>
    </row>
    <row r="329" spans="1:19" ht="50.1" customHeight="1">
      <c r="A329" s="348" t="s">
        <v>3455</v>
      </c>
      <c r="B329" s="341">
        <v>44659</v>
      </c>
      <c r="C329" s="345" t="s">
        <v>3456</v>
      </c>
      <c r="D329" s="348" t="s">
        <v>3457</v>
      </c>
      <c r="E329" s="359"/>
      <c r="F329" s="350" t="s">
        <v>24</v>
      </c>
      <c r="G329" s="350" t="s">
        <v>2085</v>
      </c>
      <c r="H329" s="343" t="s">
        <v>828</v>
      </c>
      <c r="I329" s="350" t="s">
        <v>3384</v>
      </c>
      <c r="J329" s="352" t="s">
        <v>3458</v>
      </c>
      <c r="K329" s="341">
        <v>44739</v>
      </c>
      <c r="L329" s="341">
        <v>46567</v>
      </c>
      <c r="M329" s="359"/>
      <c r="N329" s="350" t="s">
        <v>168</v>
      </c>
      <c r="O329" s="359"/>
      <c r="P329" s="343" t="s">
        <v>793</v>
      </c>
      <c r="Q329" s="359"/>
      <c r="R329" s="359"/>
      <c r="S329" s="359"/>
    </row>
    <row r="330" spans="1:19" ht="51">
      <c r="A330" s="40" t="s">
        <v>1165</v>
      </c>
      <c r="B330" s="57">
        <v>41400</v>
      </c>
      <c r="C330" s="41" t="s">
        <v>1166</v>
      </c>
      <c r="D330" s="142" t="s">
        <v>1167</v>
      </c>
      <c r="E330" s="40"/>
      <c r="F330" s="57" t="s">
        <v>24</v>
      </c>
      <c r="G330" s="40" t="s">
        <v>366</v>
      </c>
      <c r="H330" s="59" t="s">
        <v>385</v>
      </c>
      <c r="I330" s="59" t="s">
        <v>743</v>
      </c>
      <c r="J330" s="41" t="s">
        <v>1168</v>
      </c>
      <c r="K330" s="59">
        <v>40778</v>
      </c>
      <c r="L330" s="40" t="s">
        <v>599</v>
      </c>
      <c r="M330" s="103"/>
      <c r="N330" s="40" t="s">
        <v>388</v>
      </c>
      <c r="O330" s="53"/>
      <c r="P330" s="54" t="s">
        <v>793</v>
      </c>
      <c r="Q330" s="40"/>
      <c r="R330" s="39">
        <f>YEAR(K330)</f>
        <v>2011</v>
      </c>
      <c r="S330" s="44">
        <f>IF($F330="CO",SUMIFS($M:$M,$A:$A,$A330)/COUNTIFS($A:$A,$A330,$F:$F,"CO"),0)</f>
        <v>0</v>
      </c>
    </row>
    <row r="331" spans="1:19" ht="63.75">
      <c r="A331" s="37" t="s">
        <v>1169</v>
      </c>
      <c r="B331" s="38">
        <v>42821</v>
      </c>
      <c r="C331" s="56" t="s">
        <v>1170</v>
      </c>
      <c r="D331" s="37" t="s">
        <v>1171</v>
      </c>
      <c r="E331" s="289"/>
      <c r="F331" s="37" t="s">
        <v>24</v>
      </c>
      <c r="G331" s="37" t="s">
        <v>49</v>
      </c>
      <c r="H331" s="37" t="s">
        <v>1172</v>
      </c>
      <c r="I331" s="37" t="s">
        <v>1173</v>
      </c>
      <c r="J331" s="143" t="s">
        <v>1174</v>
      </c>
      <c r="K331" s="38">
        <v>43592</v>
      </c>
      <c r="L331" s="38">
        <v>45419</v>
      </c>
      <c r="M331" s="42"/>
      <c r="N331" s="289" t="s">
        <v>102</v>
      </c>
      <c r="O331" s="43"/>
      <c r="P331" s="289" t="s">
        <v>793</v>
      </c>
      <c r="Q331" s="40"/>
      <c r="R331" s="39">
        <f>YEAR(K331)</f>
        <v>2019</v>
      </c>
      <c r="S331" s="44">
        <f>IF($F331="CO",SUMIFS($M:$M,$A:$A,$A331)/COUNTIFS($A:$A,$A331,$F:$F,"CO"),0)</f>
        <v>0</v>
      </c>
    </row>
    <row r="332" spans="1:19" ht="38.25">
      <c r="A332" s="336" t="s">
        <v>3977</v>
      </c>
      <c r="B332" s="419">
        <v>44328</v>
      </c>
      <c r="C332" s="451" t="s">
        <v>3978</v>
      </c>
      <c r="D332" s="295" t="s">
        <v>1131</v>
      </c>
      <c r="E332" s="297"/>
      <c r="F332" s="298" t="s">
        <v>24</v>
      </c>
      <c r="G332" s="298" t="s">
        <v>338</v>
      </c>
      <c r="H332" s="300" t="s">
        <v>3979</v>
      </c>
      <c r="I332" s="300" t="s">
        <v>64</v>
      </c>
      <c r="J332" s="454" t="s">
        <v>3980</v>
      </c>
      <c r="K332" s="419">
        <v>44507</v>
      </c>
      <c r="L332" s="419">
        <v>46336</v>
      </c>
      <c r="M332" s="303"/>
      <c r="N332" s="295" t="s">
        <v>3981</v>
      </c>
      <c r="O332" s="297"/>
      <c r="P332" s="298" t="s">
        <v>1180</v>
      </c>
      <c r="Q332" s="297"/>
      <c r="R332" s="297"/>
      <c r="S332" s="297"/>
    </row>
    <row r="333" spans="1:19" ht="46.5" customHeight="1">
      <c r="A333" s="37" t="s">
        <v>1175</v>
      </c>
      <c r="B333" s="38">
        <v>43843</v>
      </c>
      <c r="C333" s="56" t="s">
        <v>1176</v>
      </c>
      <c r="D333" s="37" t="s">
        <v>1177</v>
      </c>
      <c r="E333" s="43"/>
      <c r="F333" s="37" t="s">
        <v>24</v>
      </c>
      <c r="G333" s="37" t="s">
        <v>338</v>
      </c>
      <c r="H333" s="37" t="s">
        <v>1178</v>
      </c>
      <c r="I333" s="37" t="s">
        <v>27</v>
      </c>
      <c r="J333" s="99" t="s">
        <v>1179</v>
      </c>
      <c r="K333" s="38">
        <v>43992</v>
      </c>
      <c r="L333" s="38">
        <v>46099</v>
      </c>
      <c r="M333" s="47"/>
      <c r="N333" s="40" t="s">
        <v>29</v>
      </c>
      <c r="O333" s="43"/>
      <c r="P333" s="37" t="s">
        <v>1180</v>
      </c>
      <c r="Q333" s="43"/>
      <c r="R333" s="43"/>
      <c r="S333" s="43"/>
    </row>
    <row r="334" spans="1:19" ht="76.5">
      <c r="A334" s="336" t="s">
        <v>3969</v>
      </c>
      <c r="B334" s="419">
        <v>44396</v>
      </c>
      <c r="C334" s="451" t="s">
        <v>3970</v>
      </c>
      <c r="D334" s="295" t="s">
        <v>3819</v>
      </c>
      <c r="E334" s="297"/>
      <c r="F334" s="298" t="s">
        <v>24</v>
      </c>
      <c r="G334" s="298" t="s">
        <v>1254</v>
      </c>
      <c r="H334" s="300" t="s">
        <v>3971</v>
      </c>
      <c r="I334" s="298" t="s">
        <v>64</v>
      </c>
      <c r="J334" s="301" t="s">
        <v>3972</v>
      </c>
      <c r="K334" s="419">
        <v>44558</v>
      </c>
      <c r="L334" s="419">
        <v>44923</v>
      </c>
      <c r="M334" s="303"/>
      <c r="N334" s="300" t="s">
        <v>3971</v>
      </c>
      <c r="O334" s="297"/>
      <c r="P334" s="298" t="s">
        <v>793</v>
      </c>
      <c r="Q334" s="297"/>
      <c r="R334" s="297"/>
      <c r="S334" s="452"/>
    </row>
    <row r="335" spans="1:19" ht="133.5" customHeight="1">
      <c r="A335" s="37" t="s">
        <v>1181</v>
      </c>
      <c r="B335" s="94">
        <v>42782</v>
      </c>
      <c r="C335" s="56" t="s">
        <v>1182</v>
      </c>
      <c r="D335" s="37" t="s">
        <v>1183</v>
      </c>
      <c r="E335" s="37"/>
      <c r="F335" s="37" t="s">
        <v>24</v>
      </c>
      <c r="G335" s="37" t="s">
        <v>42</v>
      </c>
      <c r="H335" s="37" t="s">
        <v>63</v>
      </c>
      <c r="I335" s="37" t="s">
        <v>1184</v>
      </c>
      <c r="J335" s="52" t="s">
        <v>1185</v>
      </c>
      <c r="K335" s="94">
        <v>43126</v>
      </c>
      <c r="L335" s="94">
        <v>43491</v>
      </c>
      <c r="M335" s="60">
        <v>25000</v>
      </c>
      <c r="N335" s="40" t="s">
        <v>1186</v>
      </c>
      <c r="O335" s="37"/>
      <c r="P335" s="37" t="s">
        <v>1187</v>
      </c>
      <c r="Q335" s="37"/>
      <c r="R335" s="289">
        <f>YEAR(K335)</f>
        <v>2018</v>
      </c>
      <c r="S335" s="44">
        <f>IF($F335="CO",SUMIFS($M:$M,$A:$A,$A335)/COUNTIFS($A:$A,$A335,$F:$F,"CO"),0)</f>
        <v>50000</v>
      </c>
    </row>
    <row r="336" spans="1:19">
      <c r="A336" s="37" t="s">
        <v>1181</v>
      </c>
      <c r="B336" s="38">
        <v>42782</v>
      </c>
      <c r="C336" s="52" t="s">
        <v>1188</v>
      </c>
      <c r="D336" s="37" t="s">
        <v>1183</v>
      </c>
      <c r="E336" s="289"/>
      <c r="F336" s="37" t="s">
        <v>990</v>
      </c>
      <c r="G336" s="37" t="s">
        <v>42</v>
      </c>
      <c r="H336" s="37" t="s">
        <v>63</v>
      </c>
      <c r="I336" s="37" t="s">
        <v>1184</v>
      </c>
      <c r="J336" s="56" t="s">
        <v>1189</v>
      </c>
      <c r="K336" s="38">
        <v>43621</v>
      </c>
      <c r="L336" s="38">
        <v>44100</v>
      </c>
      <c r="M336" s="144">
        <v>25000</v>
      </c>
      <c r="N336" s="40" t="s">
        <v>1186</v>
      </c>
      <c r="O336" s="43"/>
      <c r="P336" s="37" t="s">
        <v>813</v>
      </c>
      <c r="Q336" s="43"/>
      <c r="R336" s="289">
        <f>YEAR(K336)</f>
        <v>2019</v>
      </c>
      <c r="S336" s="44">
        <f>IF($F336="CO",SUMIFS($M:$M,$A:$A,$A336)/COUNTIFS($A:$A,$A336,$F:$F,"CO"),0)</f>
        <v>0</v>
      </c>
    </row>
    <row r="337" spans="1:19" ht="204">
      <c r="A337" s="37" t="s">
        <v>1190</v>
      </c>
      <c r="B337" s="38">
        <v>42972</v>
      </c>
      <c r="C337" s="52" t="s">
        <v>1188</v>
      </c>
      <c r="D337" s="40" t="s">
        <v>1183</v>
      </c>
      <c r="E337" s="43"/>
      <c r="F337" s="289" t="s">
        <v>24</v>
      </c>
      <c r="G337" s="39" t="s">
        <v>42</v>
      </c>
      <c r="H337" s="289" t="s">
        <v>63</v>
      </c>
      <c r="I337" s="40" t="s">
        <v>1184</v>
      </c>
      <c r="J337" s="101" t="s">
        <v>1191</v>
      </c>
      <c r="K337" s="38">
        <v>43838</v>
      </c>
      <c r="L337" s="38">
        <v>44571</v>
      </c>
      <c r="M337" s="47">
        <v>50000</v>
      </c>
      <c r="N337" s="37" t="s">
        <v>1186</v>
      </c>
      <c r="O337" s="43"/>
      <c r="P337" s="289" t="s">
        <v>793</v>
      </c>
      <c r="Q337" s="43"/>
      <c r="R337" s="289">
        <f>YEAR(K337)</f>
        <v>2020</v>
      </c>
      <c r="S337" s="44">
        <f>IF($F337="CO",SUMIFS($M:$M,$A:$A,$A337)/COUNTIFS($A:$A,$A337,$F:$F,"CO"),0)</f>
        <v>100000</v>
      </c>
    </row>
    <row r="338" spans="1:19">
      <c r="A338" s="37" t="s">
        <v>1190</v>
      </c>
      <c r="B338" s="38">
        <v>42972</v>
      </c>
      <c r="C338" s="52" t="s">
        <v>1188</v>
      </c>
      <c r="D338" s="40" t="s">
        <v>1183</v>
      </c>
      <c r="E338" s="43"/>
      <c r="F338" s="289" t="s">
        <v>990</v>
      </c>
      <c r="G338" s="39" t="s">
        <v>42</v>
      </c>
      <c r="H338" s="39" t="s">
        <v>63</v>
      </c>
      <c r="I338" s="40" t="s">
        <v>1184</v>
      </c>
      <c r="J338" s="101" t="s">
        <v>1192</v>
      </c>
      <c r="K338" s="38">
        <v>44571</v>
      </c>
      <c r="L338" s="38">
        <v>44920</v>
      </c>
      <c r="M338" s="47">
        <v>50000</v>
      </c>
      <c r="N338" s="37" t="s">
        <v>1186</v>
      </c>
      <c r="O338" s="43"/>
      <c r="P338" s="289" t="s">
        <v>793</v>
      </c>
      <c r="Q338" s="43"/>
      <c r="R338" s="39">
        <f>YEAR(K338)</f>
        <v>2022</v>
      </c>
      <c r="S338" s="44">
        <f>IF($F338="CO",SUMIFS($M:$M,$A:$A,$A338)/COUNTIFS($A:$A,$A338,$F:$F,"CO"),0)</f>
        <v>0</v>
      </c>
    </row>
    <row r="339" spans="1:19" ht="102">
      <c r="A339" s="37" t="s">
        <v>1193</v>
      </c>
      <c r="B339" s="38">
        <v>43593</v>
      </c>
      <c r="C339" s="56" t="s">
        <v>1194</v>
      </c>
      <c r="D339" s="37" t="s">
        <v>1195</v>
      </c>
      <c r="E339" s="289"/>
      <c r="F339" s="37" t="s">
        <v>24</v>
      </c>
      <c r="G339" s="37" t="s">
        <v>49</v>
      </c>
      <c r="H339" s="37" t="s">
        <v>355</v>
      </c>
      <c r="I339" s="37" t="s">
        <v>610</v>
      </c>
      <c r="J339" s="82" t="s">
        <v>1196</v>
      </c>
      <c r="K339" s="38">
        <v>43614</v>
      </c>
      <c r="L339" s="38">
        <v>45441</v>
      </c>
      <c r="M339" s="42"/>
      <c r="N339" s="37" t="s">
        <v>102</v>
      </c>
      <c r="O339" s="43"/>
      <c r="P339" s="37" t="s">
        <v>103</v>
      </c>
      <c r="Q339" s="43"/>
      <c r="R339" s="39">
        <v>2019</v>
      </c>
      <c r="S339" s="43"/>
    </row>
    <row r="340" spans="1:19" s="5" customFormat="1" ht="39.75" customHeight="1" thickBot="1">
      <c r="A340" s="37" t="s">
        <v>1197</v>
      </c>
      <c r="B340" s="38">
        <v>43481</v>
      </c>
      <c r="C340" s="56" t="s">
        <v>1198</v>
      </c>
      <c r="D340" s="37" t="s">
        <v>1199</v>
      </c>
      <c r="E340" s="289"/>
      <c r="F340" s="37" t="s">
        <v>24</v>
      </c>
      <c r="G340" s="37" t="s">
        <v>49</v>
      </c>
      <c r="H340" s="37" t="s">
        <v>1200</v>
      </c>
      <c r="I340" s="37" t="s">
        <v>100</v>
      </c>
      <c r="J340" s="53" t="s">
        <v>1201</v>
      </c>
      <c r="K340" s="38">
        <v>43514</v>
      </c>
      <c r="L340" s="38">
        <v>45340</v>
      </c>
      <c r="M340" s="42"/>
      <c r="N340" s="37" t="s">
        <v>29</v>
      </c>
      <c r="O340" s="43"/>
      <c r="P340" s="46" t="s">
        <v>30</v>
      </c>
      <c r="Q340" s="43"/>
      <c r="R340" s="539">
        <f>YEAR(K340)</f>
        <v>2019</v>
      </c>
      <c r="S340" s="44">
        <f>IF($F340="CO",SUMIFS($M:$M,$A:$A,$A340)/COUNTIFS($A:$A,$A340,$F:$F,"CO"),0)</f>
        <v>0</v>
      </c>
    </row>
    <row r="341" spans="1:19" ht="39" thickTop="1">
      <c r="A341" s="285" t="s">
        <v>4027</v>
      </c>
      <c r="B341" s="362">
        <v>44470</v>
      </c>
      <c r="C341" s="255" t="s">
        <v>4028</v>
      </c>
      <c r="D341" s="363" t="s">
        <v>4029</v>
      </c>
      <c r="E341" s="43"/>
      <c r="F341" s="363" t="s">
        <v>24</v>
      </c>
      <c r="G341" s="363" t="s">
        <v>49</v>
      </c>
      <c r="H341" s="363" t="s">
        <v>2157</v>
      </c>
      <c r="I341" s="366" t="s">
        <v>27</v>
      </c>
      <c r="J341" s="509" t="s">
        <v>3703</v>
      </c>
      <c r="K341" s="362">
        <v>44634</v>
      </c>
      <c r="L341" s="362">
        <v>46460</v>
      </c>
      <c r="M341" s="43"/>
      <c r="N341" s="366" t="s">
        <v>29</v>
      </c>
      <c r="O341" s="43"/>
      <c r="P341" s="363" t="s">
        <v>53</v>
      </c>
      <c r="Q341" s="43"/>
      <c r="R341" s="43"/>
      <c r="S341" s="43"/>
    </row>
    <row r="342" spans="1:19" ht="57" customHeight="1">
      <c r="A342" s="37" t="s">
        <v>1202</v>
      </c>
      <c r="B342" s="38">
        <v>43490</v>
      </c>
      <c r="C342" s="46" t="s">
        <v>1203</v>
      </c>
      <c r="D342" s="37" t="s">
        <v>1204</v>
      </c>
      <c r="E342" s="289"/>
      <c r="F342" s="37" t="s">
        <v>24</v>
      </c>
      <c r="G342" s="37" t="s">
        <v>49</v>
      </c>
      <c r="H342" s="37" t="s">
        <v>828</v>
      </c>
      <c r="I342" s="37" t="s">
        <v>100</v>
      </c>
      <c r="J342" s="41" t="s">
        <v>28</v>
      </c>
      <c r="K342" s="38">
        <v>43536</v>
      </c>
      <c r="L342" s="38">
        <v>45363</v>
      </c>
      <c r="M342" s="42"/>
      <c r="N342" s="37" t="s">
        <v>29</v>
      </c>
      <c r="O342" s="43"/>
      <c r="P342" s="37" t="s">
        <v>30</v>
      </c>
      <c r="Q342" s="43"/>
      <c r="R342" s="289">
        <v>2019</v>
      </c>
      <c r="S342" s="44">
        <f>IF($F342="CO",SUMIFS($M:$M,$A:$A,$A342)/COUNTIFS($A:$A,$A342,$F:$F,"CO"),0)</f>
        <v>0</v>
      </c>
    </row>
    <row r="343" spans="1:19" ht="57" customHeight="1">
      <c r="A343" s="343" t="s">
        <v>3390</v>
      </c>
      <c r="B343" s="341">
        <v>44606</v>
      </c>
      <c r="C343" s="345" t="s">
        <v>3391</v>
      </c>
      <c r="D343" s="348" t="s">
        <v>3392</v>
      </c>
      <c r="E343" s="343"/>
      <c r="F343" s="350" t="s">
        <v>24</v>
      </c>
      <c r="G343" s="343" t="s">
        <v>85</v>
      </c>
      <c r="H343" s="343" t="s">
        <v>3393</v>
      </c>
      <c r="I343" s="350" t="s">
        <v>3384</v>
      </c>
      <c r="J343" s="352" t="s">
        <v>3394</v>
      </c>
      <c r="K343" s="353">
        <v>44768</v>
      </c>
      <c r="L343" s="353">
        <v>46594</v>
      </c>
      <c r="M343" s="343"/>
      <c r="N343" s="343" t="s">
        <v>168</v>
      </c>
      <c r="O343" s="343"/>
      <c r="P343" s="343" t="s">
        <v>45</v>
      </c>
      <c r="Q343" s="343"/>
      <c r="R343" s="343"/>
      <c r="S343" s="343"/>
    </row>
    <row r="344" spans="1:19" ht="51">
      <c r="A344" s="37" t="s">
        <v>1205</v>
      </c>
      <c r="B344" s="38">
        <v>44144</v>
      </c>
      <c r="C344" s="64" t="s">
        <v>1206</v>
      </c>
      <c r="D344" s="37" t="s">
        <v>1207</v>
      </c>
      <c r="E344" s="43"/>
      <c r="F344" s="37" t="s">
        <v>24</v>
      </c>
      <c r="G344" s="289" t="s">
        <v>49</v>
      </c>
      <c r="H344" s="54" t="s">
        <v>253</v>
      </c>
      <c r="I344" s="37" t="s">
        <v>51</v>
      </c>
      <c r="J344" s="81" t="s">
        <v>1208</v>
      </c>
      <c r="K344" s="38">
        <v>44161</v>
      </c>
      <c r="L344" s="38">
        <v>45987</v>
      </c>
      <c r="M344" s="47"/>
      <c r="N344" s="37" t="s">
        <v>29</v>
      </c>
      <c r="O344" s="43"/>
      <c r="P344" s="37" t="s">
        <v>30</v>
      </c>
      <c r="Q344" s="43"/>
      <c r="R344" s="39">
        <f>YEAR(K344)</f>
        <v>2020</v>
      </c>
      <c r="S344" s="44">
        <f>IF($F344="CO",SUMIFS($M:$M,$A:$A,$A344)/COUNTIFS($A:$A,$A344,$F:$F,"CO"),0)</f>
        <v>0</v>
      </c>
    </row>
    <row r="345" spans="1:19" ht="51">
      <c r="A345" s="39" t="s">
        <v>1209</v>
      </c>
      <c r="B345" s="38">
        <v>43644</v>
      </c>
      <c r="C345" s="64" t="s">
        <v>1210</v>
      </c>
      <c r="D345" s="39"/>
      <c r="E345" s="43"/>
      <c r="F345" s="39" t="s">
        <v>1211</v>
      </c>
      <c r="G345" s="39" t="s">
        <v>366</v>
      </c>
      <c r="H345" s="39" t="s">
        <v>1212</v>
      </c>
      <c r="I345" s="39" t="s">
        <v>1213</v>
      </c>
      <c r="J345" s="63" t="s">
        <v>1214</v>
      </c>
      <c r="K345" s="289"/>
      <c r="L345" s="289"/>
      <c r="M345" s="47"/>
      <c r="N345" s="39" t="s">
        <v>1215</v>
      </c>
      <c r="O345" s="43"/>
      <c r="P345" s="39" t="s">
        <v>38</v>
      </c>
      <c r="Q345" s="39" t="s">
        <v>601</v>
      </c>
      <c r="R345" s="39">
        <f>YEAR(K345)</f>
        <v>1900</v>
      </c>
      <c r="S345" s="44">
        <f>IF($F345="CO",SUMIFS($M:$M,$A:$A,$A345)/COUNTIFS($A:$A,$A345,$F:$F,"CO"),0)</f>
        <v>0</v>
      </c>
    </row>
    <row r="346" spans="1:19" ht="25.5" customHeight="1">
      <c r="A346" s="37" t="s">
        <v>4046</v>
      </c>
      <c r="B346" s="369">
        <v>44648</v>
      </c>
      <c r="C346" s="56" t="s">
        <v>4047</v>
      </c>
      <c r="D346" s="37" t="s">
        <v>4048</v>
      </c>
      <c r="E346" s="43"/>
      <c r="F346" s="289" t="s">
        <v>24</v>
      </c>
      <c r="G346" s="289" t="s">
        <v>49</v>
      </c>
      <c r="H346" s="289" t="s">
        <v>253</v>
      </c>
      <c r="I346" s="289" t="s">
        <v>51</v>
      </c>
      <c r="J346" s="99" t="s">
        <v>52</v>
      </c>
      <c r="K346" s="378">
        <v>44684</v>
      </c>
      <c r="L346" s="378">
        <v>46510</v>
      </c>
      <c r="M346" s="379"/>
      <c r="N346" s="289" t="s">
        <v>168</v>
      </c>
      <c r="O346" s="379"/>
      <c r="P346" s="37" t="s">
        <v>4049</v>
      </c>
      <c r="Q346" s="380"/>
      <c r="R346" s="380"/>
      <c r="S346" s="43"/>
    </row>
    <row r="347" spans="1:19" ht="51">
      <c r="A347" s="343" t="s">
        <v>3415</v>
      </c>
      <c r="B347" s="341">
        <v>44742</v>
      </c>
      <c r="C347" s="345" t="s">
        <v>3416</v>
      </c>
      <c r="D347" s="348" t="s">
        <v>3417</v>
      </c>
      <c r="E347" s="343"/>
      <c r="F347" s="343" t="s">
        <v>24</v>
      </c>
      <c r="G347" s="343" t="s">
        <v>42</v>
      </c>
      <c r="H347" s="343" t="s">
        <v>163</v>
      </c>
      <c r="I347" s="350" t="s">
        <v>3384</v>
      </c>
      <c r="J347" s="352" t="s">
        <v>3389</v>
      </c>
      <c r="K347" s="341">
        <v>44761</v>
      </c>
      <c r="L347" s="341">
        <v>46587</v>
      </c>
      <c r="M347" s="343"/>
      <c r="N347" s="343" t="s">
        <v>168</v>
      </c>
      <c r="O347" s="343"/>
      <c r="P347" s="343" t="s">
        <v>30</v>
      </c>
      <c r="Q347" s="343"/>
      <c r="R347" s="343"/>
      <c r="S347" s="343"/>
    </row>
    <row r="348" spans="1:19" ht="51">
      <c r="A348" s="37" t="s">
        <v>1216</v>
      </c>
      <c r="B348" s="38">
        <v>43245</v>
      </c>
      <c r="C348" s="46" t="s">
        <v>1217</v>
      </c>
      <c r="D348" s="37" t="s">
        <v>1218</v>
      </c>
      <c r="E348" s="39"/>
      <c r="F348" s="37" t="s">
        <v>24</v>
      </c>
      <c r="G348" s="37" t="s">
        <v>660</v>
      </c>
      <c r="H348" s="37" t="s">
        <v>660</v>
      </c>
      <c r="I348" s="37" t="s">
        <v>100</v>
      </c>
      <c r="J348" s="48" t="s">
        <v>1219</v>
      </c>
      <c r="K348" s="38">
        <v>43263</v>
      </c>
      <c r="L348" s="38">
        <v>45089</v>
      </c>
      <c r="M348" s="42"/>
      <c r="N348" s="37" t="s">
        <v>660</v>
      </c>
      <c r="O348" s="43"/>
      <c r="P348" s="37" t="s">
        <v>178</v>
      </c>
      <c r="Q348" s="43"/>
      <c r="R348" s="39">
        <f>YEAR(K348)</f>
        <v>2018</v>
      </c>
      <c r="S348" s="44"/>
    </row>
    <row r="349" spans="1:19" ht="51">
      <c r="A349" s="40" t="s">
        <v>1220</v>
      </c>
      <c r="B349" s="59">
        <v>43102</v>
      </c>
      <c r="C349" s="56" t="s">
        <v>1221</v>
      </c>
      <c r="D349" s="37" t="s">
        <v>1222</v>
      </c>
      <c r="E349" s="37"/>
      <c r="F349" s="40" t="s">
        <v>24</v>
      </c>
      <c r="G349" s="40" t="s">
        <v>71</v>
      </c>
      <c r="H349" s="59" t="s">
        <v>1223</v>
      </c>
      <c r="I349" s="59" t="s">
        <v>27</v>
      </c>
      <c r="J349" s="41" t="s">
        <v>1224</v>
      </c>
      <c r="K349" s="59">
        <v>43235</v>
      </c>
      <c r="L349" s="59">
        <v>45061</v>
      </c>
      <c r="M349" s="60"/>
      <c r="N349" s="40" t="s">
        <v>29</v>
      </c>
      <c r="O349" s="61"/>
      <c r="P349" s="37" t="s">
        <v>53</v>
      </c>
      <c r="Q349" s="40"/>
      <c r="R349" s="289">
        <f>YEAR(K349)</f>
        <v>2018</v>
      </c>
      <c r="S349" s="44">
        <f>IF($F349="CO",SUMIFS($M:$M,$A:$A,$A349)/COUNTIFS($A:$A,$A349,$F:$F,"CO"),0)</f>
        <v>0</v>
      </c>
    </row>
    <row r="350" spans="1:19" ht="71.25">
      <c r="A350" s="37" t="s">
        <v>1225</v>
      </c>
      <c r="B350" s="38">
        <v>43665</v>
      </c>
      <c r="C350" s="56" t="s">
        <v>1221</v>
      </c>
      <c r="D350" s="37" t="s">
        <v>1222</v>
      </c>
      <c r="E350" s="43"/>
      <c r="F350" s="37" t="s">
        <v>24</v>
      </c>
      <c r="G350" s="37" t="s">
        <v>366</v>
      </c>
      <c r="H350" s="37" t="s">
        <v>1226</v>
      </c>
      <c r="I350" s="37" t="s">
        <v>1184</v>
      </c>
      <c r="J350" s="145" t="s">
        <v>1227</v>
      </c>
      <c r="K350" s="38">
        <v>43592</v>
      </c>
      <c r="L350" s="38">
        <v>45419</v>
      </c>
      <c r="M350" s="47"/>
      <c r="N350" s="37" t="s">
        <v>1226</v>
      </c>
      <c r="O350" s="43"/>
      <c r="P350" s="37" t="s">
        <v>53</v>
      </c>
      <c r="Q350" s="289"/>
      <c r="R350" s="39">
        <v>2019</v>
      </c>
      <c r="S350" s="44"/>
    </row>
    <row r="351" spans="1:19" ht="51">
      <c r="A351" s="45" t="s">
        <v>1228</v>
      </c>
      <c r="B351" s="38">
        <v>44110</v>
      </c>
      <c r="C351" s="98" t="s">
        <v>1229</v>
      </c>
      <c r="D351" s="289" t="s">
        <v>1230</v>
      </c>
      <c r="E351" s="43"/>
      <c r="F351" s="37" t="s">
        <v>24</v>
      </c>
      <c r="G351" s="54" t="s">
        <v>49</v>
      </c>
      <c r="H351" s="40" t="s">
        <v>1231</v>
      </c>
      <c r="I351" s="40" t="s">
        <v>27</v>
      </c>
      <c r="J351" s="63" t="s">
        <v>1232</v>
      </c>
      <c r="K351" s="38">
        <v>44330</v>
      </c>
      <c r="L351" s="38">
        <v>46156</v>
      </c>
      <c r="M351" s="43"/>
      <c r="N351" s="40" t="s">
        <v>1231</v>
      </c>
      <c r="O351" s="43"/>
      <c r="P351" s="37" t="s">
        <v>53</v>
      </c>
      <c r="Q351" s="43"/>
      <c r="R351" s="43"/>
      <c r="S351" s="43"/>
    </row>
    <row r="352" spans="1:19" ht="27" customHeight="1">
      <c r="A352" s="39" t="s">
        <v>1233</v>
      </c>
      <c r="B352" s="38">
        <v>43019</v>
      </c>
      <c r="C352" s="64" t="s">
        <v>1234</v>
      </c>
      <c r="D352" s="39" t="s">
        <v>1235</v>
      </c>
      <c r="E352" s="39"/>
      <c r="F352" s="37" t="s">
        <v>24</v>
      </c>
      <c r="G352" s="289" t="s">
        <v>49</v>
      </c>
      <c r="H352" s="54" t="s">
        <v>1236</v>
      </c>
      <c r="I352" s="37" t="s">
        <v>100</v>
      </c>
      <c r="J352" s="55" t="s">
        <v>73</v>
      </c>
      <c r="K352" s="38">
        <v>43032</v>
      </c>
      <c r="L352" s="38">
        <v>44858</v>
      </c>
      <c r="M352" s="42"/>
      <c r="N352" s="40" t="s">
        <v>232</v>
      </c>
      <c r="O352" s="43"/>
      <c r="P352" s="289" t="s">
        <v>94</v>
      </c>
      <c r="Q352" s="43"/>
      <c r="R352" s="43"/>
      <c r="S352" s="43"/>
    </row>
    <row r="353" spans="1:256" ht="38.25">
      <c r="A353" s="37" t="s">
        <v>1237</v>
      </c>
      <c r="B353" s="38">
        <v>44008</v>
      </c>
      <c r="C353" s="64" t="s">
        <v>1238</v>
      </c>
      <c r="D353" s="37" t="s">
        <v>1239</v>
      </c>
      <c r="E353" s="43"/>
      <c r="F353" s="37" t="s">
        <v>24</v>
      </c>
      <c r="G353" s="37" t="s">
        <v>293</v>
      </c>
      <c r="H353" s="40" t="s">
        <v>1125</v>
      </c>
      <c r="I353" s="37" t="s">
        <v>27</v>
      </c>
      <c r="J353" s="55" t="s">
        <v>73</v>
      </c>
      <c r="K353" s="38">
        <v>44118</v>
      </c>
      <c r="L353" s="38">
        <v>45944</v>
      </c>
      <c r="M353" s="47"/>
      <c r="N353" s="40" t="s">
        <v>29</v>
      </c>
      <c r="O353" s="43"/>
      <c r="P353" s="37" t="s">
        <v>30</v>
      </c>
      <c r="Q353" s="43"/>
      <c r="R353" s="289">
        <f>YEAR(K353)</f>
        <v>2020</v>
      </c>
      <c r="S353" s="44">
        <f>IF($F353="CO",SUMIFS($M:$M,$A:$A,$A353)/COUNTIFS($A:$A,$A353,$F:$F,"CO"),0)</f>
        <v>0</v>
      </c>
    </row>
    <row r="354" spans="1:256" ht="38.25">
      <c r="A354" s="289" t="s">
        <v>1240</v>
      </c>
      <c r="B354" s="38">
        <v>43826</v>
      </c>
      <c r="C354" s="58" t="s">
        <v>1241</v>
      </c>
      <c r="D354" s="289" t="s">
        <v>1242</v>
      </c>
      <c r="E354" s="289"/>
      <c r="F354" s="289" t="s">
        <v>24</v>
      </c>
      <c r="G354" s="54" t="s">
        <v>85</v>
      </c>
      <c r="H354" s="54" t="s">
        <v>86</v>
      </c>
      <c r="I354" s="289" t="s">
        <v>27</v>
      </c>
      <c r="J354" s="98" t="s">
        <v>362</v>
      </c>
      <c r="K354" s="38">
        <v>43865</v>
      </c>
      <c r="L354" s="38">
        <v>45692</v>
      </c>
      <c r="M354" s="42"/>
      <c r="N354" s="37" t="s">
        <v>168</v>
      </c>
      <c r="O354" s="43"/>
      <c r="P354" s="37" t="s">
        <v>30</v>
      </c>
      <c r="Q354" s="43"/>
      <c r="R354" s="43"/>
      <c r="S354" s="43"/>
    </row>
    <row r="355" spans="1:256" ht="89.25">
      <c r="A355" s="71" t="s">
        <v>1243</v>
      </c>
      <c r="B355" s="67">
        <v>43236</v>
      </c>
      <c r="C355" s="146" t="s">
        <v>1244</v>
      </c>
      <c r="D355" s="71" t="s">
        <v>1245</v>
      </c>
      <c r="E355" s="71" t="s">
        <v>1246</v>
      </c>
      <c r="F355" s="72" t="s">
        <v>24</v>
      </c>
      <c r="G355" s="71" t="s">
        <v>71</v>
      </c>
      <c r="H355" s="123" t="s">
        <v>1247</v>
      </c>
      <c r="I355" s="72" t="s">
        <v>854</v>
      </c>
      <c r="J355" s="118" t="s">
        <v>1248</v>
      </c>
      <c r="K355" s="67">
        <v>43277</v>
      </c>
      <c r="L355" s="67">
        <v>43951</v>
      </c>
      <c r="M355" s="147">
        <v>966196.08</v>
      </c>
      <c r="N355" s="72" t="s">
        <v>1249</v>
      </c>
      <c r="O355" s="69"/>
      <c r="P355" s="123" t="s">
        <v>225</v>
      </c>
      <c r="Q355" s="69"/>
      <c r="R355" s="71"/>
      <c r="S355" s="76"/>
      <c r="AX355" s="106"/>
      <c r="AY355" s="106"/>
      <c r="AZ355" s="106"/>
      <c r="BA355" s="106"/>
      <c r="BB355" s="106"/>
      <c r="BC355" s="106"/>
      <c r="BD355" s="106"/>
      <c r="BE355" s="106"/>
      <c r="BF355" s="106"/>
      <c r="BG355" s="106"/>
      <c r="BH355" s="106"/>
      <c r="BI355" s="106"/>
      <c r="BJ355" s="106"/>
      <c r="BK355" s="106"/>
      <c r="BL355" s="106"/>
      <c r="BM355" s="106"/>
      <c r="BN355" s="106"/>
      <c r="BO355" s="106"/>
      <c r="BP355" s="106"/>
      <c r="BQ355" s="106"/>
      <c r="BR355" s="106"/>
      <c r="BS355" s="106"/>
      <c r="BT355" s="106"/>
      <c r="BU355" s="106"/>
      <c r="BV355" s="106"/>
      <c r="BW355" s="106"/>
      <c r="BX355" s="106"/>
      <c r="BY355" s="106"/>
      <c r="BZ355" s="106"/>
      <c r="CA355" s="106"/>
      <c r="CB355" s="106"/>
      <c r="CC355" s="106"/>
      <c r="CD355" s="106"/>
      <c r="CE355" s="106"/>
      <c r="CF355" s="106"/>
      <c r="CG355" s="106"/>
      <c r="CH355" s="106"/>
      <c r="CI355" s="106"/>
      <c r="CJ355" s="106"/>
      <c r="CK355" s="106"/>
      <c r="CL355" s="106"/>
      <c r="CM355" s="106"/>
      <c r="CN355" s="106"/>
      <c r="CO355" s="106"/>
      <c r="CP355" s="106"/>
      <c r="CQ355" s="106"/>
      <c r="CR355" s="106"/>
      <c r="CS355" s="106"/>
      <c r="CT355" s="106"/>
      <c r="CU355" s="106"/>
      <c r="CV355" s="106"/>
      <c r="CW355" s="106"/>
      <c r="CX355" s="106"/>
      <c r="CY355" s="106"/>
      <c r="CZ355" s="106"/>
      <c r="DA355" s="106"/>
      <c r="DB355" s="106"/>
      <c r="DC355" s="106"/>
      <c r="DD355" s="106"/>
      <c r="DE355" s="106"/>
      <c r="DF355" s="106"/>
      <c r="DG355" s="106"/>
      <c r="DH355" s="106"/>
      <c r="DI355" s="106"/>
      <c r="DJ355" s="106"/>
      <c r="DK355" s="106"/>
      <c r="DL355" s="106"/>
      <c r="DM355" s="106"/>
      <c r="DN355" s="106"/>
      <c r="DO355" s="106"/>
      <c r="DP355" s="106"/>
      <c r="DQ355" s="106"/>
      <c r="DR355" s="106"/>
      <c r="DS355" s="106"/>
      <c r="DT355" s="106"/>
      <c r="DU355" s="106"/>
      <c r="DV355" s="106"/>
      <c r="DW355" s="106"/>
      <c r="DX355" s="106"/>
      <c r="DY355" s="106"/>
      <c r="DZ355" s="106"/>
      <c r="EA355" s="106"/>
      <c r="EB355" s="106"/>
      <c r="EC355" s="106"/>
      <c r="ED355" s="106"/>
      <c r="EE355" s="106"/>
      <c r="EF355" s="106"/>
      <c r="EG355" s="106"/>
      <c r="EH355" s="106"/>
      <c r="EI355" s="106"/>
      <c r="EJ355" s="106"/>
      <c r="EK355" s="106"/>
      <c r="EL355" s="106"/>
      <c r="EM355" s="106"/>
      <c r="EN355" s="106"/>
      <c r="EO355" s="106"/>
      <c r="EP355" s="106"/>
      <c r="EQ355" s="106"/>
      <c r="ER355" s="106"/>
      <c r="ES355" s="106"/>
      <c r="ET355" s="106"/>
      <c r="EU355" s="106"/>
      <c r="EV355" s="106"/>
      <c r="EW355" s="106"/>
      <c r="EX355" s="106"/>
      <c r="EY355" s="106"/>
      <c r="EZ355" s="106"/>
      <c r="FA355" s="106"/>
      <c r="FB355" s="106"/>
      <c r="FC355" s="106"/>
      <c r="FD355" s="106"/>
      <c r="FE355" s="106"/>
      <c r="FF355" s="106"/>
      <c r="FG355" s="106"/>
      <c r="FH355" s="106"/>
      <c r="FI355" s="106"/>
      <c r="FJ355" s="106"/>
      <c r="FK355" s="106"/>
      <c r="FL355" s="106"/>
      <c r="FM355" s="106"/>
      <c r="FN355" s="106"/>
      <c r="FO355" s="106"/>
      <c r="FP355" s="106"/>
      <c r="FQ355" s="106"/>
      <c r="FR355" s="106"/>
      <c r="FS355" s="106"/>
      <c r="FT355" s="106"/>
      <c r="FU355" s="106"/>
      <c r="FV355" s="106"/>
      <c r="FW355" s="106"/>
      <c r="FX355" s="106"/>
      <c r="FY355" s="106"/>
      <c r="FZ355" s="106"/>
      <c r="GA355" s="106"/>
      <c r="GB355" s="106"/>
      <c r="GC355" s="106"/>
      <c r="GD355" s="106"/>
      <c r="GE355" s="106"/>
      <c r="GF355" s="106"/>
      <c r="GG355" s="106"/>
      <c r="GH355" s="106"/>
      <c r="GI355" s="106"/>
      <c r="GJ355" s="106"/>
      <c r="GK355" s="106"/>
      <c r="GL355" s="106"/>
      <c r="GM355" s="106"/>
      <c r="GN355" s="106"/>
      <c r="GO355" s="106"/>
      <c r="GP355" s="106"/>
      <c r="GQ355" s="106"/>
      <c r="GR355" s="106"/>
      <c r="GS355" s="106"/>
      <c r="GT355" s="106"/>
      <c r="GU355" s="106"/>
      <c r="GV355" s="106"/>
      <c r="GW355" s="106"/>
      <c r="GX355" s="106"/>
      <c r="GY355" s="106"/>
      <c r="GZ355" s="106"/>
      <c r="HA355" s="106"/>
      <c r="HB355" s="106"/>
      <c r="HC355" s="106"/>
      <c r="HD355" s="106"/>
      <c r="HE355" s="106"/>
      <c r="HF355" s="106"/>
      <c r="HG355" s="106"/>
      <c r="HH355" s="106"/>
      <c r="HI355" s="106"/>
      <c r="HJ355" s="106"/>
      <c r="HK355" s="106"/>
      <c r="HL355" s="106"/>
      <c r="HM355" s="106"/>
      <c r="HN355" s="106"/>
      <c r="HO355" s="106"/>
      <c r="HP355" s="106"/>
      <c r="HQ355" s="106"/>
      <c r="HR355" s="106"/>
      <c r="HS355" s="106"/>
      <c r="HT355" s="106"/>
      <c r="HU355" s="106"/>
      <c r="HV355" s="106"/>
      <c r="HW355" s="106"/>
      <c r="HX355" s="106"/>
      <c r="HY355" s="106"/>
      <c r="HZ355" s="106"/>
      <c r="IA355" s="106"/>
      <c r="IB355" s="106"/>
      <c r="IC355" s="106"/>
      <c r="ID355" s="106"/>
      <c r="IE355" s="106"/>
      <c r="IF355" s="106"/>
      <c r="IG355" s="106"/>
      <c r="IH355" s="106"/>
      <c r="II355" s="106"/>
      <c r="IJ355" s="106"/>
      <c r="IK355" s="106"/>
      <c r="IL355" s="106"/>
      <c r="IM355" s="106"/>
      <c r="IN355" s="106"/>
      <c r="IO355" s="106"/>
      <c r="IP355" s="106"/>
      <c r="IQ355" s="106"/>
      <c r="IR355" s="106"/>
      <c r="IS355" s="106"/>
      <c r="IT355" s="106"/>
      <c r="IU355" s="106"/>
      <c r="IV355" s="106"/>
    </row>
    <row r="356" spans="1:256" s="106" customFormat="1" ht="27.75" customHeight="1">
      <c r="A356" s="71" t="s">
        <v>1243</v>
      </c>
      <c r="B356" s="67">
        <v>43236</v>
      </c>
      <c r="C356" s="146" t="s">
        <v>1244</v>
      </c>
      <c r="D356" s="71" t="s">
        <v>1245</v>
      </c>
      <c r="E356" s="71" t="s">
        <v>1246</v>
      </c>
      <c r="F356" s="72" t="s">
        <v>990</v>
      </c>
      <c r="G356" s="71" t="s">
        <v>71</v>
      </c>
      <c r="H356" s="123" t="s">
        <v>1247</v>
      </c>
      <c r="I356" s="72" t="s">
        <v>854</v>
      </c>
      <c r="J356" s="118" t="s">
        <v>1250</v>
      </c>
      <c r="K356" s="67">
        <v>43951</v>
      </c>
      <c r="L356" s="67">
        <v>44469</v>
      </c>
      <c r="M356" s="148">
        <v>99144</v>
      </c>
      <c r="N356" s="72" t="s">
        <v>1249</v>
      </c>
      <c r="O356" s="69"/>
      <c r="P356" s="123" t="s">
        <v>225</v>
      </c>
      <c r="Q356" s="69"/>
      <c r="R356" s="69"/>
      <c r="S356" s="69"/>
    </row>
    <row r="357" spans="1:256" s="106" customFormat="1" ht="27.75" customHeight="1">
      <c r="A357" s="40" t="s">
        <v>1251</v>
      </c>
      <c r="B357" s="57">
        <v>41219</v>
      </c>
      <c r="C357" s="41" t="s">
        <v>1252</v>
      </c>
      <c r="D357" s="54" t="s">
        <v>1245</v>
      </c>
      <c r="E357" s="39" t="s">
        <v>1253</v>
      </c>
      <c r="F357" s="40" t="s">
        <v>24</v>
      </c>
      <c r="G357" s="40" t="s">
        <v>1254</v>
      </c>
      <c r="H357" s="40" t="s">
        <v>1255</v>
      </c>
      <c r="I357" s="57" t="s">
        <v>963</v>
      </c>
      <c r="J357" s="41" t="s">
        <v>1256</v>
      </c>
      <c r="K357" s="59">
        <v>41239</v>
      </c>
      <c r="L357" s="59">
        <v>42129</v>
      </c>
      <c r="M357" s="47">
        <v>8332500</v>
      </c>
      <c r="N357" s="40" t="s">
        <v>1257</v>
      </c>
      <c r="O357" s="40" t="s">
        <v>1258</v>
      </c>
      <c r="P357" s="54" t="s">
        <v>53</v>
      </c>
      <c r="Q357" s="43"/>
      <c r="R357" s="37">
        <f t="shared" ref="R357:R363" si="5">YEAR(K357)</f>
        <v>2012</v>
      </c>
      <c r="S357" s="60">
        <v>25000</v>
      </c>
    </row>
    <row r="358" spans="1:256" s="106" customFormat="1" ht="27.75" customHeight="1">
      <c r="A358" s="40" t="s">
        <v>1251</v>
      </c>
      <c r="B358" s="57">
        <v>41219</v>
      </c>
      <c r="C358" s="41" t="s">
        <v>1259</v>
      </c>
      <c r="D358" s="289" t="s">
        <v>1245</v>
      </c>
      <c r="E358" s="39" t="s">
        <v>1253</v>
      </c>
      <c r="F358" s="40" t="s">
        <v>990</v>
      </c>
      <c r="G358" s="40" t="s">
        <v>1254</v>
      </c>
      <c r="H358" s="59" t="s">
        <v>1255</v>
      </c>
      <c r="I358" s="54" t="s">
        <v>963</v>
      </c>
      <c r="J358" s="41" t="s">
        <v>1260</v>
      </c>
      <c r="K358" s="57">
        <v>41260</v>
      </c>
      <c r="L358" s="59">
        <v>42129</v>
      </c>
      <c r="M358" s="47">
        <v>260557.23</v>
      </c>
      <c r="N358" s="40" t="s">
        <v>1257</v>
      </c>
      <c r="O358" s="40" t="s">
        <v>1258</v>
      </c>
      <c r="P358" s="54" t="s">
        <v>53</v>
      </c>
      <c r="Q358" s="54"/>
      <c r="R358" s="39">
        <f t="shared" si="5"/>
        <v>2012</v>
      </c>
      <c r="S358" s="47">
        <v>25000</v>
      </c>
    </row>
    <row r="359" spans="1:256" ht="25.5">
      <c r="A359" s="40" t="s">
        <v>1251</v>
      </c>
      <c r="B359" s="57">
        <v>41219</v>
      </c>
      <c r="C359" s="41" t="s">
        <v>1261</v>
      </c>
      <c r="D359" s="289" t="s">
        <v>1245</v>
      </c>
      <c r="E359" s="289" t="s">
        <v>1253</v>
      </c>
      <c r="F359" s="40" t="s">
        <v>992</v>
      </c>
      <c r="G359" s="40" t="s">
        <v>1254</v>
      </c>
      <c r="H359" s="59" t="s">
        <v>1255</v>
      </c>
      <c r="I359" s="54" t="s">
        <v>963</v>
      </c>
      <c r="J359" s="41" t="s">
        <v>1262</v>
      </c>
      <c r="K359" s="57">
        <v>42128</v>
      </c>
      <c r="L359" s="59">
        <v>43044</v>
      </c>
      <c r="M359" s="47"/>
      <c r="N359" s="40" t="s">
        <v>1257</v>
      </c>
      <c r="O359" s="40" t="s">
        <v>1258</v>
      </c>
      <c r="P359" s="54" t="s">
        <v>53</v>
      </c>
      <c r="Q359" s="54"/>
      <c r="R359" s="39">
        <f t="shared" si="5"/>
        <v>2015</v>
      </c>
      <c r="S359" s="44">
        <f>IF($F359="CO",SUMIFS($M:$M,$A:$A,$A359)/COUNTIFS($A:$A,$A359,$F:$F,"CO"),0)</f>
        <v>0</v>
      </c>
    </row>
    <row r="360" spans="1:256" ht="25.5">
      <c r="A360" s="40" t="s">
        <v>1251</v>
      </c>
      <c r="B360" s="57">
        <v>41219</v>
      </c>
      <c r="C360" s="41" t="s">
        <v>1263</v>
      </c>
      <c r="D360" s="289" t="s">
        <v>1245</v>
      </c>
      <c r="E360" s="39" t="s">
        <v>1253</v>
      </c>
      <c r="F360" s="40" t="s">
        <v>994</v>
      </c>
      <c r="G360" s="40" t="s">
        <v>1254</v>
      </c>
      <c r="H360" s="59" t="s">
        <v>1255</v>
      </c>
      <c r="I360" s="54" t="s">
        <v>963</v>
      </c>
      <c r="J360" s="41" t="s">
        <v>1264</v>
      </c>
      <c r="K360" s="57">
        <v>42842</v>
      </c>
      <c r="L360" s="59">
        <v>43957</v>
      </c>
      <c r="M360" s="47"/>
      <c r="N360" s="40" t="s">
        <v>1257</v>
      </c>
      <c r="O360" s="40" t="s">
        <v>1258</v>
      </c>
      <c r="P360" s="54" t="s">
        <v>53</v>
      </c>
      <c r="Q360" s="54"/>
      <c r="R360" s="39">
        <f t="shared" si="5"/>
        <v>2017</v>
      </c>
      <c r="S360" s="44">
        <f>IF($F360="CO",SUMIFS($M:$M,$A:$A,$A360)/COUNTIFS($A:$A,$A360,$F:$F,"CO"),0)</f>
        <v>0</v>
      </c>
    </row>
    <row r="361" spans="1:256" ht="25.5">
      <c r="A361" s="40" t="s">
        <v>1251</v>
      </c>
      <c r="B361" s="57">
        <v>41219</v>
      </c>
      <c r="C361" s="41" t="s">
        <v>1265</v>
      </c>
      <c r="D361" s="289" t="s">
        <v>1245</v>
      </c>
      <c r="E361" s="39" t="s">
        <v>1253</v>
      </c>
      <c r="F361" s="40" t="s">
        <v>996</v>
      </c>
      <c r="G361" s="40" t="s">
        <v>1254</v>
      </c>
      <c r="H361" s="59" t="s">
        <v>1255</v>
      </c>
      <c r="I361" s="54" t="s">
        <v>963</v>
      </c>
      <c r="J361" s="41" t="s">
        <v>1266</v>
      </c>
      <c r="K361" s="57">
        <v>43957</v>
      </c>
      <c r="L361" s="59">
        <v>44414</v>
      </c>
      <c r="M361" s="47"/>
      <c r="N361" s="40" t="s">
        <v>1257</v>
      </c>
      <c r="O361" s="40" t="s">
        <v>1258</v>
      </c>
      <c r="P361" s="54" t="s">
        <v>53</v>
      </c>
      <c r="Q361" s="54"/>
      <c r="R361" s="289">
        <f t="shared" si="5"/>
        <v>2020</v>
      </c>
      <c r="S361" s="44">
        <f>IF($F361="CO",SUMIFS($M:$M,$A:$A,$A361)/COUNTIFS($A:$A,$A361,$F:$F,"CO"),0)</f>
        <v>0</v>
      </c>
    </row>
    <row r="362" spans="1:256" ht="25.5">
      <c r="A362" s="40" t="s">
        <v>1251</v>
      </c>
      <c r="B362" s="57">
        <v>41219</v>
      </c>
      <c r="C362" s="41" t="s">
        <v>1267</v>
      </c>
      <c r="D362" s="289" t="s">
        <v>1245</v>
      </c>
      <c r="E362" s="39" t="s">
        <v>1253</v>
      </c>
      <c r="F362" s="40" t="s">
        <v>998</v>
      </c>
      <c r="G362" s="40" t="s">
        <v>1254</v>
      </c>
      <c r="H362" s="59" t="s">
        <v>1255</v>
      </c>
      <c r="I362" s="54" t="s">
        <v>963</v>
      </c>
      <c r="J362" s="41" t="s">
        <v>1268</v>
      </c>
      <c r="K362" s="59">
        <v>44383</v>
      </c>
      <c r="L362" s="59">
        <v>44743</v>
      </c>
      <c r="M362" s="47"/>
      <c r="N362" s="40" t="s">
        <v>1257</v>
      </c>
      <c r="O362" s="40" t="s">
        <v>1258</v>
      </c>
      <c r="P362" s="54" t="s">
        <v>53</v>
      </c>
      <c r="Q362" s="54"/>
      <c r="R362" s="39">
        <f t="shared" si="5"/>
        <v>2021</v>
      </c>
      <c r="S362" s="44">
        <f>IF($F362="CO",SUMIFS($M:$M,$A:$A,$A362)/COUNTIFS($A:$A,$A362,$F:$F,"CO"),0)</f>
        <v>0</v>
      </c>
    </row>
    <row r="363" spans="1:256" ht="25.5">
      <c r="A363" s="285" t="s">
        <v>1251</v>
      </c>
      <c r="B363" s="391">
        <v>41219</v>
      </c>
      <c r="C363" s="392" t="s">
        <v>4143</v>
      </c>
      <c r="D363" s="39" t="s">
        <v>1245</v>
      </c>
      <c r="E363" s="39" t="s">
        <v>1253</v>
      </c>
      <c r="F363" s="285" t="s">
        <v>1320</v>
      </c>
      <c r="G363" s="285" t="s">
        <v>1254</v>
      </c>
      <c r="H363" s="391" t="s">
        <v>1255</v>
      </c>
      <c r="I363" s="366" t="s">
        <v>963</v>
      </c>
      <c r="J363" s="392" t="s">
        <v>4144</v>
      </c>
      <c r="K363" s="391">
        <v>44742</v>
      </c>
      <c r="L363" s="391">
        <v>44901</v>
      </c>
      <c r="M363" s="47"/>
      <c r="N363" s="285" t="s">
        <v>1257</v>
      </c>
      <c r="O363" s="285" t="s">
        <v>1258</v>
      </c>
      <c r="P363" s="285" t="s">
        <v>53</v>
      </c>
      <c r="Q363" s="285"/>
      <c r="R363" s="39">
        <f t="shared" si="5"/>
        <v>2022</v>
      </c>
      <c r="S363" s="292">
        <f>IF($F363="CO",SUMIFS($M:$M,$A:$A,$A363)/COUNTIFS($A:$A,$A363,$F:$F,"CO"),0)</f>
        <v>0</v>
      </c>
    </row>
    <row r="364" spans="1:256" ht="51">
      <c r="A364" s="150" t="s">
        <v>1269</v>
      </c>
      <c r="B364" s="151">
        <v>32993</v>
      </c>
      <c r="C364" s="152" t="s">
        <v>1270</v>
      </c>
      <c r="D364" s="105" t="s">
        <v>1245</v>
      </c>
      <c r="E364" s="111"/>
      <c r="F364" s="153" t="s">
        <v>24</v>
      </c>
      <c r="G364" s="154"/>
      <c r="H364" s="153"/>
      <c r="I364" s="151" t="s">
        <v>1012</v>
      </c>
      <c r="J364" s="155" t="s">
        <v>1271</v>
      </c>
      <c r="K364" s="153">
        <v>29157</v>
      </c>
      <c r="L364" s="40" t="s">
        <v>599</v>
      </c>
      <c r="M364" s="156"/>
      <c r="N364" s="40" t="s">
        <v>1272</v>
      </c>
      <c r="O364" s="157"/>
      <c r="P364" s="154" t="s">
        <v>124</v>
      </c>
      <c r="Q364" s="150"/>
      <c r="R364" s="289">
        <v>2019</v>
      </c>
      <c r="S364" s="44"/>
    </row>
    <row r="365" spans="1:256" ht="76.5">
      <c r="A365" s="150" t="s">
        <v>1269</v>
      </c>
      <c r="B365" s="151">
        <v>32993</v>
      </c>
      <c r="C365" s="152" t="s">
        <v>1270</v>
      </c>
      <c r="D365" s="105" t="s">
        <v>1245</v>
      </c>
      <c r="E365" s="111"/>
      <c r="F365" s="153" t="s">
        <v>990</v>
      </c>
      <c r="G365" s="154"/>
      <c r="H365" s="153"/>
      <c r="I365" s="151" t="s">
        <v>1012</v>
      </c>
      <c r="J365" s="155" t="s">
        <v>1273</v>
      </c>
      <c r="K365" s="153">
        <v>29357</v>
      </c>
      <c r="L365" s="40" t="s">
        <v>599</v>
      </c>
      <c r="M365" s="158"/>
      <c r="N365" s="111"/>
      <c r="O365" s="111"/>
      <c r="P365" s="150" t="s">
        <v>53</v>
      </c>
      <c r="Q365" s="150"/>
      <c r="R365" s="39">
        <f t="shared" ref="R365:R370" si="6">YEAR(K365)</f>
        <v>1980</v>
      </c>
      <c r="S365" s="44">
        <f t="shared" ref="S365:S375" si="7">IF($F365="CO",SUMIFS($M:$M,$A:$A,$A365)/COUNTIFS($A:$A,$A365,$F:$F,"CO"),0)</f>
        <v>0</v>
      </c>
    </row>
    <row r="366" spans="1:256" ht="25.5">
      <c r="A366" s="150" t="s">
        <v>1269</v>
      </c>
      <c r="B366" s="151">
        <v>32993</v>
      </c>
      <c r="C366" s="152" t="s">
        <v>1270</v>
      </c>
      <c r="D366" s="105" t="s">
        <v>1245</v>
      </c>
      <c r="E366" s="111"/>
      <c r="F366" s="153" t="s">
        <v>992</v>
      </c>
      <c r="G366" s="154"/>
      <c r="H366" s="153"/>
      <c r="I366" s="151" t="s">
        <v>1012</v>
      </c>
      <c r="J366" s="155" t="s">
        <v>1274</v>
      </c>
      <c r="K366" s="153">
        <v>29763</v>
      </c>
      <c r="L366" s="40" t="s">
        <v>599</v>
      </c>
      <c r="M366" s="159"/>
      <c r="N366" s="111"/>
      <c r="O366" s="111"/>
      <c r="P366" s="150" t="s">
        <v>53</v>
      </c>
      <c r="Q366" s="150"/>
      <c r="R366" s="289">
        <f t="shared" si="6"/>
        <v>1981</v>
      </c>
      <c r="S366" s="44">
        <f t="shared" si="7"/>
        <v>0</v>
      </c>
    </row>
    <row r="367" spans="1:256" ht="43.5" customHeight="1">
      <c r="A367" s="150" t="s">
        <v>1269</v>
      </c>
      <c r="B367" s="151">
        <v>32993</v>
      </c>
      <c r="C367" s="152" t="s">
        <v>1270</v>
      </c>
      <c r="D367" s="105" t="s">
        <v>1245</v>
      </c>
      <c r="E367" s="111"/>
      <c r="F367" s="153" t="s">
        <v>994</v>
      </c>
      <c r="G367" s="154"/>
      <c r="H367" s="153"/>
      <c r="I367" s="151" t="s">
        <v>1012</v>
      </c>
      <c r="J367" s="155" t="s">
        <v>1275</v>
      </c>
      <c r="K367" s="153">
        <v>32940</v>
      </c>
      <c r="L367" s="40" t="s">
        <v>599</v>
      </c>
      <c r="M367" s="159"/>
      <c r="N367" s="111"/>
      <c r="O367" s="111"/>
      <c r="P367" s="150" t="s">
        <v>53</v>
      </c>
      <c r="Q367" s="150"/>
      <c r="R367" s="39">
        <f t="shared" si="6"/>
        <v>1990</v>
      </c>
      <c r="S367" s="44">
        <f t="shared" si="7"/>
        <v>0</v>
      </c>
    </row>
    <row r="368" spans="1:256" ht="38.25">
      <c r="A368" s="150" t="s">
        <v>1269</v>
      </c>
      <c r="B368" s="151">
        <v>32993</v>
      </c>
      <c r="C368" s="152" t="s">
        <v>1270</v>
      </c>
      <c r="D368" s="105" t="s">
        <v>1245</v>
      </c>
      <c r="E368" s="111"/>
      <c r="F368" s="153" t="s">
        <v>996</v>
      </c>
      <c r="G368" s="154"/>
      <c r="H368" s="153"/>
      <c r="I368" s="151" t="s">
        <v>1012</v>
      </c>
      <c r="J368" s="155" t="s">
        <v>1276</v>
      </c>
      <c r="K368" s="153">
        <v>35796</v>
      </c>
      <c r="L368" s="40" t="s">
        <v>599</v>
      </c>
      <c r="M368" s="159"/>
      <c r="N368" s="111"/>
      <c r="O368" s="111"/>
      <c r="P368" s="150" t="s">
        <v>53</v>
      </c>
      <c r="Q368" s="150"/>
      <c r="R368" s="39">
        <f t="shared" si="6"/>
        <v>1998</v>
      </c>
      <c r="S368" s="44">
        <f t="shared" si="7"/>
        <v>0</v>
      </c>
    </row>
    <row r="369" spans="1:256" ht="51">
      <c r="A369" s="150" t="s">
        <v>1269</v>
      </c>
      <c r="B369" s="151">
        <v>32993</v>
      </c>
      <c r="C369" s="152" t="s">
        <v>1270</v>
      </c>
      <c r="D369" s="105" t="s">
        <v>1245</v>
      </c>
      <c r="E369" s="111"/>
      <c r="F369" s="153" t="s">
        <v>998</v>
      </c>
      <c r="G369" s="154"/>
      <c r="H369" s="153"/>
      <c r="I369" s="151" t="s">
        <v>1012</v>
      </c>
      <c r="J369" s="155" t="s">
        <v>1277</v>
      </c>
      <c r="K369" s="153">
        <v>37813</v>
      </c>
      <c r="L369" s="40" t="s">
        <v>599</v>
      </c>
      <c r="M369" s="159"/>
      <c r="N369" s="111"/>
      <c r="O369" s="111"/>
      <c r="P369" s="150" t="s">
        <v>53</v>
      </c>
      <c r="Q369" s="150"/>
      <c r="R369" s="289">
        <f t="shared" si="6"/>
        <v>2003</v>
      </c>
      <c r="S369" s="44">
        <f t="shared" si="7"/>
        <v>0</v>
      </c>
    </row>
    <row r="370" spans="1:256" ht="25.5">
      <c r="A370" s="289" t="s">
        <v>1278</v>
      </c>
      <c r="B370" s="38">
        <v>43425</v>
      </c>
      <c r="C370" s="52" t="s">
        <v>1279</v>
      </c>
      <c r="D370" s="289" t="s">
        <v>1245</v>
      </c>
      <c r="E370" s="289" t="s">
        <v>1280</v>
      </c>
      <c r="F370" s="40" t="s">
        <v>24</v>
      </c>
      <c r="G370" s="39" t="s">
        <v>912</v>
      </c>
      <c r="H370" s="39" t="s">
        <v>98</v>
      </c>
      <c r="I370" s="57" t="s">
        <v>854</v>
      </c>
      <c r="J370" s="52" t="s">
        <v>1281</v>
      </c>
      <c r="K370" s="38">
        <v>43446</v>
      </c>
      <c r="L370" s="38">
        <v>43721</v>
      </c>
      <c r="M370" s="160">
        <v>8179133.5300000003</v>
      </c>
      <c r="N370" s="86" t="s">
        <v>1282</v>
      </c>
      <c r="O370" s="40" t="s">
        <v>1283</v>
      </c>
      <c r="P370" s="54" t="s">
        <v>53</v>
      </c>
      <c r="Q370" s="160"/>
      <c r="R370" s="289">
        <f t="shared" si="6"/>
        <v>2018</v>
      </c>
      <c r="S370" s="44">
        <f t="shared" si="7"/>
        <v>8179133.5300000003</v>
      </c>
    </row>
    <row r="371" spans="1:256" s="106" customFormat="1" ht="55.5" customHeight="1">
      <c r="A371" s="289" t="s">
        <v>1278</v>
      </c>
      <c r="B371" s="38">
        <v>43425</v>
      </c>
      <c r="C371" s="52" t="s">
        <v>1279</v>
      </c>
      <c r="D371" s="39" t="s">
        <v>1245</v>
      </c>
      <c r="E371" s="289" t="s">
        <v>1280</v>
      </c>
      <c r="F371" s="40" t="s">
        <v>990</v>
      </c>
      <c r="G371" s="289" t="s">
        <v>912</v>
      </c>
      <c r="H371" s="289" t="s">
        <v>98</v>
      </c>
      <c r="I371" s="57" t="s">
        <v>854</v>
      </c>
      <c r="J371" s="52" t="s">
        <v>1284</v>
      </c>
      <c r="K371" s="38">
        <v>43721</v>
      </c>
      <c r="L371" s="38">
        <v>44025</v>
      </c>
      <c r="M371" s="86"/>
      <c r="N371" s="86" t="s">
        <v>1282</v>
      </c>
      <c r="O371" s="40" t="s">
        <v>1283</v>
      </c>
      <c r="P371" s="54" t="s">
        <v>53</v>
      </c>
      <c r="Q371" s="160"/>
      <c r="R371" s="289">
        <v>2017</v>
      </c>
      <c r="S371" s="44">
        <f t="shared" si="7"/>
        <v>0</v>
      </c>
    </row>
    <row r="372" spans="1:256" s="106" customFormat="1" ht="57.75" customHeight="1">
      <c r="A372" s="289" t="s">
        <v>1278</v>
      </c>
      <c r="B372" s="38">
        <v>43425</v>
      </c>
      <c r="C372" s="52" t="s">
        <v>1279</v>
      </c>
      <c r="D372" s="39" t="s">
        <v>1245</v>
      </c>
      <c r="E372" s="289" t="s">
        <v>1280</v>
      </c>
      <c r="F372" s="40" t="s">
        <v>992</v>
      </c>
      <c r="G372" s="39" t="s">
        <v>912</v>
      </c>
      <c r="H372" s="289" t="s">
        <v>98</v>
      </c>
      <c r="I372" s="57" t="s">
        <v>854</v>
      </c>
      <c r="J372" s="520" t="s">
        <v>1285</v>
      </c>
      <c r="K372" s="38">
        <v>44022</v>
      </c>
      <c r="L372" s="38">
        <v>44196</v>
      </c>
      <c r="M372" s="86"/>
      <c r="N372" s="86" t="s">
        <v>1282</v>
      </c>
      <c r="O372" s="40" t="s">
        <v>1283</v>
      </c>
      <c r="P372" s="54" t="s">
        <v>53</v>
      </c>
      <c r="Q372" s="160"/>
      <c r="R372" s="39">
        <f>YEAR(K372)</f>
        <v>2020</v>
      </c>
      <c r="S372" s="44">
        <f t="shared" si="7"/>
        <v>0</v>
      </c>
    </row>
    <row r="373" spans="1:256" s="106" customFormat="1" ht="25.5">
      <c r="A373" s="289" t="s">
        <v>1278</v>
      </c>
      <c r="B373" s="38">
        <v>43425</v>
      </c>
      <c r="C373" s="52" t="s">
        <v>1279</v>
      </c>
      <c r="D373" s="289" t="s">
        <v>1245</v>
      </c>
      <c r="E373" s="39" t="s">
        <v>1280</v>
      </c>
      <c r="F373" s="40" t="s">
        <v>994</v>
      </c>
      <c r="G373" s="289" t="s">
        <v>912</v>
      </c>
      <c r="H373" s="289" t="s">
        <v>98</v>
      </c>
      <c r="I373" s="57" t="s">
        <v>854</v>
      </c>
      <c r="J373" s="52" t="s">
        <v>1286</v>
      </c>
      <c r="K373" s="38">
        <v>44195</v>
      </c>
      <c r="L373" s="38">
        <v>44377</v>
      </c>
      <c r="M373" s="86"/>
      <c r="N373" s="86" t="s">
        <v>1282</v>
      </c>
      <c r="O373" s="40" t="s">
        <v>1283</v>
      </c>
      <c r="P373" s="54" t="s">
        <v>53</v>
      </c>
      <c r="Q373" s="160"/>
      <c r="R373" s="39">
        <f>YEAR(K373)</f>
        <v>2020</v>
      </c>
      <c r="S373" s="44">
        <f t="shared" si="7"/>
        <v>0</v>
      </c>
    </row>
    <row r="374" spans="1:256" s="106" customFormat="1" ht="25.5">
      <c r="A374" s="289" t="s">
        <v>1278</v>
      </c>
      <c r="B374" s="38">
        <v>43425</v>
      </c>
      <c r="C374" s="52" t="s">
        <v>1279</v>
      </c>
      <c r="D374" s="289" t="s">
        <v>1245</v>
      </c>
      <c r="E374" s="289" t="s">
        <v>1280</v>
      </c>
      <c r="F374" s="40" t="s">
        <v>996</v>
      </c>
      <c r="G374" s="289" t="s">
        <v>912</v>
      </c>
      <c r="H374" s="289" t="s">
        <v>98</v>
      </c>
      <c r="I374" s="57" t="s">
        <v>854</v>
      </c>
      <c r="J374" s="52" t="s">
        <v>1287</v>
      </c>
      <c r="K374" s="38">
        <v>44377</v>
      </c>
      <c r="L374" s="38">
        <v>44804</v>
      </c>
      <c r="M374" s="86"/>
      <c r="N374" s="86" t="s">
        <v>1282</v>
      </c>
      <c r="O374" s="40" t="s">
        <v>1283</v>
      </c>
      <c r="P374" s="54" t="s">
        <v>53</v>
      </c>
      <c r="Q374" s="160"/>
      <c r="R374" s="289">
        <f>YEAR(K374)</f>
        <v>2021</v>
      </c>
      <c r="S374" s="44">
        <f t="shared" si="7"/>
        <v>0</v>
      </c>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c r="CF374" s="43"/>
      <c r="CG374" s="43"/>
      <c r="CH374" s="43"/>
      <c r="CI374" s="43"/>
      <c r="CJ374" s="43"/>
      <c r="CK374" s="43"/>
      <c r="CL374" s="43"/>
      <c r="CM374" s="43"/>
      <c r="CN374" s="43"/>
      <c r="CO374" s="43"/>
      <c r="CP374" s="43"/>
      <c r="CQ374" s="43"/>
      <c r="CR374" s="43"/>
      <c r="CS374" s="43"/>
      <c r="CT374" s="43"/>
      <c r="CU374" s="43"/>
      <c r="CV374" s="43"/>
      <c r="CW374" s="43"/>
      <c r="CX374" s="43"/>
      <c r="CY374" s="43"/>
      <c r="CZ374" s="43"/>
      <c r="DA374" s="43"/>
      <c r="DB374" s="43"/>
      <c r="DC374" s="43"/>
      <c r="DD374" s="43"/>
      <c r="DE374" s="43"/>
      <c r="DF374" s="43"/>
      <c r="DG374" s="43"/>
      <c r="DH374" s="43"/>
      <c r="DI374" s="43"/>
      <c r="DJ374" s="43"/>
      <c r="DK374" s="43"/>
      <c r="DL374" s="43"/>
      <c r="DM374" s="43"/>
      <c r="DN374" s="43"/>
      <c r="DO374" s="43"/>
      <c r="DP374" s="43"/>
      <c r="DQ374" s="43"/>
      <c r="DR374" s="43"/>
      <c r="DS374" s="43"/>
      <c r="DT374" s="43"/>
      <c r="DU374" s="43"/>
      <c r="DV374" s="43"/>
      <c r="DW374" s="43"/>
      <c r="DX374" s="43"/>
      <c r="DY374" s="43"/>
      <c r="DZ374" s="43"/>
      <c r="EA374" s="43"/>
      <c r="EB374" s="43"/>
      <c r="EC374" s="43"/>
      <c r="ED374" s="43"/>
      <c r="EE374" s="43"/>
      <c r="EF374" s="43"/>
      <c r="EG374" s="43"/>
      <c r="EH374" s="43"/>
      <c r="EI374" s="43"/>
      <c r="EJ374" s="43"/>
      <c r="EK374" s="43"/>
      <c r="EL374" s="43"/>
      <c r="EM374" s="43"/>
      <c r="EN374" s="43"/>
      <c r="EO374" s="43"/>
      <c r="EP374" s="43"/>
      <c r="EQ374" s="43"/>
      <c r="ER374" s="43"/>
      <c r="ES374" s="43"/>
      <c r="ET374" s="43"/>
      <c r="EU374" s="43"/>
      <c r="EV374" s="43"/>
      <c r="EW374" s="43"/>
      <c r="EX374" s="43"/>
      <c r="EY374" s="43"/>
      <c r="EZ374" s="43"/>
      <c r="FA374" s="43"/>
      <c r="FB374" s="43"/>
      <c r="FC374" s="43"/>
      <c r="FD374" s="43"/>
      <c r="FE374" s="43"/>
      <c r="FF374" s="43"/>
      <c r="FG374" s="43"/>
      <c r="FH374" s="43"/>
      <c r="FI374" s="43"/>
      <c r="FJ374" s="43"/>
      <c r="FK374" s="43"/>
      <c r="FL374" s="43"/>
      <c r="FM374" s="43"/>
      <c r="FN374" s="43"/>
      <c r="FO374" s="43"/>
      <c r="FP374" s="43"/>
      <c r="FQ374" s="43"/>
      <c r="FR374" s="43"/>
      <c r="FS374" s="43"/>
      <c r="FT374" s="43"/>
      <c r="FU374" s="43"/>
      <c r="FV374" s="43"/>
      <c r="FW374" s="43"/>
      <c r="FX374" s="43"/>
      <c r="FY374" s="43"/>
      <c r="FZ374" s="43"/>
      <c r="GA374" s="43"/>
      <c r="GB374" s="43"/>
      <c r="GC374" s="43"/>
      <c r="GD374" s="43"/>
      <c r="GE374" s="43"/>
      <c r="GF374" s="43"/>
      <c r="GG374" s="43"/>
      <c r="GH374" s="43"/>
      <c r="GI374" s="43"/>
      <c r="GJ374" s="43"/>
      <c r="GK374" s="43"/>
      <c r="GL374" s="43"/>
      <c r="GM374" s="43"/>
      <c r="GN374" s="43"/>
      <c r="GO374" s="43"/>
      <c r="GP374" s="43"/>
      <c r="GQ374" s="43"/>
      <c r="GR374" s="43"/>
      <c r="GS374" s="43"/>
      <c r="GT374" s="43"/>
      <c r="GU374" s="43"/>
      <c r="GV374" s="43"/>
      <c r="GW374" s="43"/>
      <c r="GX374" s="43"/>
      <c r="GY374" s="43"/>
      <c r="GZ374" s="43"/>
      <c r="HA374" s="43"/>
      <c r="HB374" s="43"/>
      <c r="HC374" s="43"/>
      <c r="HD374" s="43"/>
      <c r="HE374" s="43"/>
      <c r="HF374" s="43"/>
      <c r="HG374" s="43"/>
      <c r="HH374" s="43"/>
      <c r="HI374" s="43"/>
      <c r="HJ374" s="43"/>
      <c r="HK374" s="43"/>
      <c r="HL374" s="43"/>
      <c r="HM374" s="43"/>
      <c r="HN374" s="43"/>
      <c r="HO374" s="43"/>
      <c r="HP374" s="43"/>
      <c r="HQ374" s="43"/>
      <c r="HR374" s="43"/>
      <c r="HS374" s="43"/>
      <c r="HT374" s="43"/>
      <c r="HU374" s="43"/>
      <c r="HV374" s="43"/>
      <c r="HW374" s="43"/>
      <c r="HX374" s="43"/>
      <c r="HY374" s="43"/>
      <c r="HZ374" s="43"/>
      <c r="IA374" s="43"/>
      <c r="IB374" s="43"/>
      <c r="IC374" s="43"/>
      <c r="ID374" s="43"/>
      <c r="IE374" s="43"/>
      <c r="IF374" s="43"/>
      <c r="IG374" s="43"/>
      <c r="IH374" s="43"/>
      <c r="II374" s="43"/>
      <c r="IJ374" s="43"/>
      <c r="IK374" s="43"/>
      <c r="IL374" s="43"/>
      <c r="IM374" s="43"/>
      <c r="IN374" s="43"/>
      <c r="IO374" s="43"/>
      <c r="IP374" s="43"/>
      <c r="IQ374" s="43"/>
      <c r="IR374" s="43"/>
      <c r="IS374" s="43"/>
      <c r="IT374" s="43"/>
      <c r="IU374" s="43"/>
      <c r="IV374" s="43"/>
    </row>
    <row r="375" spans="1:256" ht="25.5">
      <c r="A375" s="289" t="s">
        <v>1278</v>
      </c>
      <c r="B375" s="38">
        <v>43425</v>
      </c>
      <c r="C375" s="52" t="s">
        <v>1279</v>
      </c>
      <c r="D375" s="289" t="s">
        <v>1245</v>
      </c>
      <c r="E375" s="39" t="s">
        <v>1280</v>
      </c>
      <c r="F375" s="40" t="s">
        <v>998</v>
      </c>
      <c r="G375" s="289" t="s">
        <v>912</v>
      </c>
      <c r="H375" s="289" t="s">
        <v>98</v>
      </c>
      <c r="I375" s="57" t="s">
        <v>854</v>
      </c>
      <c r="J375" s="52" t="s">
        <v>1288</v>
      </c>
      <c r="K375" s="38">
        <v>44802</v>
      </c>
      <c r="L375" s="38">
        <v>44926</v>
      </c>
      <c r="M375" s="86"/>
      <c r="N375" s="86" t="s">
        <v>1282</v>
      </c>
      <c r="O375" s="40" t="s">
        <v>1283</v>
      </c>
      <c r="P375" s="54" t="s">
        <v>53</v>
      </c>
      <c r="Q375" s="160"/>
      <c r="R375" s="39">
        <f>YEAR(K375)</f>
        <v>2022</v>
      </c>
      <c r="S375" s="44">
        <f t="shared" si="7"/>
        <v>0</v>
      </c>
    </row>
    <row r="376" spans="1:256" ht="25.5">
      <c r="A376" s="289" t="s">
        <v>1289</v>
      </c>
      <c r="B376" s="38">
        <v>43437</v>
      </c>
      <c r="C376" s="52" t="s">
        <v>1290</v>
      </c>
      <c r="D376" s="289" t="s">
        <v>1245</v>
      </c>
      <c r="E376" s="39" t="s">
        <v>1291</v>
      </c>
      <c r="F376" s="40" t="s">
        <v>24</v>
      </c>
      <c r="G376" s="289" t="s">
        <v>98</v>
      </c>
      <c r="H376" s="54" t="s">
        <v>1292</v>
      </c>
      <c r="I376" s="57" t="s">
        <v>854</v>
      </c>
      <c r="J376" s="52" t="s">
        <v>1293</v>
      </c>
      <c r="K376" s="38">
        <v>43446</v>
      </c>
      <c r="L376" s="38">
        <v>44561</v>
      </c>
      <c r="M376" s="162" t="s">
        <v>1294</v>
      </c>
      <c r="N376" s="86" t="s">
        <v>1295</v>
      </c>
      <c r="O376" s="54" t="s">
        <v>53</v>
      </c>
      <c r="P376" s="54" t="s">
        <v>53</v>
      </c>
      <c r="Q376" s="163"/>
      <c r="R376" s="43"/>
      <c r="S376" s="43"/>
    </row>
    <row r="377" spans="1:256" ht="25.5">
      <c r="A377" s="289" t="s">
        <v>1289</v>
      </c>
      <c r="B377" s="38">
        <v>43437</v>
      </c>
      <c r="C377" s="52" t="s">
        <v>1290</v>
      </c>
      <c r="D377" s="289" t="s">
        <v>1245</v>
      </c>
      <c r="E377" s="39" t="s">
        <v>1291</v>
      </c>
      <c r="F377" s="40" t="s">
        <v>990</v>
      </c>
      <c r="G377" s="289" t="s">
        <v>98</v>
      </c>
      <c r="H377" s="54" t="s">
        <v>1292</v>
      </c>
      <c r="I377" s="57" t="s">
        <v>854</v>
      </c>
      <c r="J377" s="52" t="s">
        <v>1296</v>
      </c>
      <c r="K377" s="38">
        <v>43724</v>
      </c>
      <c r="L377" s="38">
        <v>44561</v>
      </c>
      <c r="M377" s="162" t="s">
        <v>1294</v>
      </c>
      <c r="N377" s="86" t="s">
        <v>1295</v>
      </c>
      <c r="O377" s="54" t="s">
        <v>53</v>
      </c>
      <c r="P377" s="54" t="s">
        <v>53</v>
      </c>
      <c r="Q377" s="163"/>
      <c r="R377" s="43"/>
      <c r="S377" s="43"/>
    </row>
    <row r="378" spans="1:256" ht="25.5">
      <c r="A378" s="289" t="s">
        <v>1289</v>
      </c>
      <c r="B378" s="38">
        <v>43437</v>
      </c>
      <c r="C378" s="52" t="s">
        <v>1290</v>
      </c>
      <c r="D378" s="289" t="s">
        <v>1245</v>
      </c>
      <c r="E378" s="289" t="s">
        <v>1291</v>
      </c>
      <c r="F378" s="40" t="s">
        <v>992</v>
      </c>
      <c r="G378" s="289" t="s">
        <v>98</v>
      </c>
      <c r="H378" s="54" t="s">
        <v>1292</v>
      </c>
      <c r="I378" s="57" t="s">
        <v>854</v>
      </c>
      <c r="J378" s="52" t="s">
        <v>1297</v>
      </c>
      <c r="K378" s="38">
        <v>44561</v>
      </c>
      <c r="L378" s="38">
        <v>45291</v>
      </c>
      <c r="M378" s="162" t="s">
        <v>1294</v>
      </c>
      <c r="N378" s="86" t="s">
        <v>1295</v>
      </c>
      <c r="O378" s="54" t="s">
        <v>53</v>
      </c>
      <c r="P378" s="54" t="s">
        <v>53</v>
      </c>
      <c r="Q378" s="163"/>
      <c r="R378" s="43"/>
      <c r="S378" s="43"/>
    </row>
    <row r="379" spans="1:256" ht="38.25">
      <c r="A379" s="37" t="s">
        <v>1298</v>
      </c>
      <c r="B379" s="38">
        <v>44008</v>
      </c>
      <c r="C379" s="55" t="s">
        <v>1299</v>
      </c>
      <c r="D379" s="468" t="s">
        <v>1245</v>
      </c>
      <c r="E379" s="289" t="s">
        <v>1300</v>
      </c>
      <c r="F379" s="37" t="s">
        <v>24</v>
      </c>
      <c r="G379" s="39" t="s">
        <v>366</v>
      </c>
      <c r="H379" s="54" t="s">
        <v>1301</v>
      </c>
      <c r="I379" s="40" t="s">
        <v>386</v>
      </c>
      <c r="J379" s="514" t="s">
        <v>1302</v>
      </c>
      <c r="K379" s="38">
        <v>44152</v>
      </c>
      <c r="L379" s="38">
        <v>45627</v>
      </c>
      <c r="M379" s="88">
        <v>2347047</v>
      </c>
      <c r="N379" s="37" t="s">
        <v>1303</v>
      </c>
      <c r="O379" s="289" t="s">
        <v>1304</v>
      </c>
      <c r="P379" s="37" t="s">
        <v>53</v>
      </c>
      <c r="Q379" s="43"/>
      <c r="R379" s="39">
        <f>YEAR(K379)</f>
        <v>2020</v>
      </c>
      <c r="S379" s="44"/>
    </row>
    <row r="380" spans="1:256" ht="51">
      <c r="A380" s="37" t="s">
        <v>1298</v>
      </c>
      <c r="B380" s="38">
        <v>44008</v>
      </c>
      <c r="C380" s="55" t="s">
        <v>1299</v>
      </c>
      <c r="D380" s="39" t="s">
        <v>1245</v>
      </c>
      <c r="E380" s="289" t="s">
        <v>1300</v>
      </c>
      <c r="F380" s="37" t="s">
        <v>990</v>
      </c>
      <c r="G380" s="39" t="s">
        <v>366</v>
      </c>
      <c r="H380" s="54" t="s">
        <v>1301</v>
      </c>
      <c r="I380" s="40" t="s">
        <v>386</v>
      </c>
      <c r="J380" s="63" t="s">
        <v>1305</v>
      </c>
      <c r="K380" s="38">
        <v>44568</v>
      </c>
      <c r="L380" s="38">
        <v>45627</v>
      </c>
      <c r="M380" s="88">
        <v>2347047</v>
      </c>
      <c r="N380" s="464" t="s">
        <v>1303</v>
      </c>
      <c r="O380" s="289" t="s">
        <v>1306</v>
      </c>
      <c r="P380" s="37" t="s">
        <v>53</v>
      </c>
      <c r="Q380" s="43"/>
      <c r="R380" s="39">
        <f>YEAR(K380)</f>
        <v>2022</v>
      </c>
      <c r="S380" s="44"/>
    </row>
    <row r="381" spans="1:256" ht="50.1" customHeight="1">
      <c r="A381" s="365" t="s">
        <v>1298</v>
      </c>
      <c r="B381" s="362">
        <v>44008</v>
      </c>
      <c r="C381" s="383" t="s">
        <v>1299</v>
      </c>
      <c r="D381" s="363" t="s">
        <v>1245</v>
      </c>
      <c r="E381" s="363" t="s">
        <v>1300</v>
      </c>
      <c r="F381" s="365" t="s">
        <v>992</v>
      </c>
      <c r="G381" s="363" t="s">
        <v>366</v>
      </c>
      <c r="H381" s="366" t="s">
        <v>1301</v>
      </c>
      <c r="I381" s="285" t="s">
        <v>386</v>
      </c>
      <c r="J381" s="371" t="s">
        <v>4152</v>
      </c>
      <c r="K381" s="362">
        <v>44748</v>
      </c>
      <c r="L381" s="362">
        <v>45627</v>
      </c>
      <c r="M381" s="393">
        <v>2347047</v>
      </c>
      <c r="N381" s="365" t="s">
        <v>4153</v>
      </c>
      <c r="O381" s="366" t="s">
        <v>1306</v>
      </c>
      <c r="P381" s="285" t="s">
        <v>53</v>
      </c>
      <c r="Q381" s="372"/>
      <c r="R381" s="363">
        <f>YEAR(K381)</f>
        <v>2022</v>
      </c>
      <c r="S381" s="394"/>
    </row>
    <row r="382" spans="1:256" ht="50.1" customHeight="1">
      <c r="A382" s="37" t="s">
        <v>1307</v>
      </c>
      <c r="B382" s="38">
        <v>43818</v>
      </c>
      <c r="C382" s="55" t="s">
        <v>1308</v>
      </c>
      <c r="D382" s="289" t="s">
        <v>1309</v>
      </c>
      <c r="E382" s="39" t="s">
        <v>1310</v>
      </c>
      <c r="F382" s="39" t="s">
        <v>24</v>
      </c>
      <c r="G382" s="289" t="s">
        <v>366</v>
      </c>
      <c r="H382" s="40" t="s">
        <v>540</v>
      </c>
      <c r="I382" s="40" t="s">
        <v>386</v>
      </c>
      <c r="J382" s="81" t="s">
        <v>1311</v>
      </c>
      <c r="K382" s="38">
        <v>43972</v>
      </c>
      <c r="L382" s="38">
        <v>44104</v>
      </c>
      <c r="M382" s="164">
        <v>1040000</v>
      </c>
      <c r="N382" s="37" t="s">
        <v>1312</v>
      </c>
      <c r="O382" s="289" t="s">
        <v>1313</v>
      </c>
      <c r="P382" s="37" t="s">
        <v>53</v>
      </c>
      <c r="Q382" s="43"/>
      <c r="R382" s="43"/>
      <c r="S382" s="43"/>
    </row>
    <row r="383" spans="1:256" ht="25.5">
      <c r="A383" s="37" t="s">
        <v>1307</v>
      </c>
      <c r="B383" s="38">
        <v>43818</v>
      </c>
      <c r="C383" s="55" t="s">
        <v>1308</v>
      </c>
      <c r="D383" s="289" t="s">
        <v>1309</v>
      </c>
      <c r="E383" s="39" t="s">
        <v>1310</v>
      </c>
      <c r="F383" s="39" t="s">
        <v>990</v>
      </c>
      <c r="G383" s="289" t="s">
        <v>366</v>
      </c>
      <c r="H383" s="40" t="s">
        <v>540</v>
      </c>
      <c r="I383" s="40" t="s">
        <v>386</v>
      </c>
      <c r="J383" s="81" t="s">
        <v>1314</v>
      </c>
      <c r="K383" s="38">
        <v>44022</v>
      </c>
      <c r="L383" s="38">
        <v>44104</v>
      </c>
      <c r="M383" s="164">
        <v>1040000</v>
      </c>
      <c r="N383" s="37" t="s">
        <v>1312</v>
      </c>
      <c r="O383" s="289" t="s">
        <v>1315</v>
      </c>
      <c r="P383" s="37" t="s">
        <v>53</v>
      </c>
      <c r="Q383" s="43"/>
      <c r="R383" s="43"/>
      <c r="S383" s="43"/>
    </row>
    <row r="384" spans="1:256" ht="25.5">
      <c r="A384" s="37" t="s">
        <v>1307</v>
      </c>
      <c r="B384" s="38">
        <v>43818</v>
      </c>
      <c r="C384" s="55" t="s">
        <v>1308</v>
      </c>
      <c r="D384" s="289" t="s">
        <v>1309</v>
      </c>
      <c r="E384" s="39" t="s">
        <v>1310</v>
      </c>
      <c r="F384" s="289" t="s">
        <v>992</v>
      </c>
      <c r="G384" s="289" t="s">
        <v>366</v>
      </c>
      <c r="H384" s="40" t="s">
        <v>540</v>
      </c>
      <c r="I384" s="40" t="s">
        <v>386</v>
      </c>
      <c r="J384" s="81" t="s">
        <v>1316</v>
      </c>
      <c r="K384" s="38">
        <v>44098</v>
      </c>
      <c r="L384" s="38">
        <v>44286</v>
      </c>
      <c r="M384" s="164">
        <v>1040000</v>
      </c>
      <c r="N384" s="37" t="s">
        <v>1312</v>
      </c>
      <c r="O384" s="289" t="s">
        <v>1315</v>
      </c>
      <c r="P384" s="37" t="s">
        <v>53</v>
      </c>
      <c r="Q384" s="43"/>
      <c r="R384" s="43"/>
      <c r="S384" s="43"/>
    </row>
    <row r="385" spans="1:19" ht="25.5">
      <c r="A385" s="37" t="s">
        <v>1307</v>
      </c>
      <c r="B385" s="38">
        <v>43818</v>
      </c>
      <c r="C385" s="55" t="s">
        <v>1308</v>
      </c>
      <c r="D385" s="289" t="s">
        <v>1309</v>
      </c>
      <c r="E385" s="289" t="s">
        <v>1310</v>
      </c>
      <c r="F385" s="37" t="s">
        <v>994</v>
      </c>
      <c r="G385" s="289" t="s">
        <v>366</v>
      </c>
      <c r="H385" s="40" t="s">
        <v>540</v>
      </c>
      <c r="I385" s="40" t="s">
        <v>386</v>
      </c>
      <c r="J385" s="99" t="s">
        <v>1317</v>
      </c>
      <c r="K385" s="38">
        <v>43885</v>
      </c>
      <c r="L385" s="38">
        <v>44469</v>
      </c>
      <c r="M385" s="164">
        <v>1040000</v>
      </c>
      <c r="N385" s="37" t="s">
        <v>1312</v>
      </c>
      <c r="O385" s="289" t="s">
        <v>1315</v>
      </c>
      <c r="P385" s="37" t="s">
        <v>53</v>
      </c>
      <c r="Q385" s="43"/>
      <c r="R385" s="43"/>
      <c r="S385" s="43"/>
    </row>
    <row r="386" spans="1:19" ht="25.5">
      <c r="A386" s="37" t="s">
        <v>1307</v>
      </c>
      <c r="B386" s="38">
        <v>43818</v>
      </c>
      <c r="C386" s="55" t="s">
        <v>1308</v>
      </c>
      <c r="D386" s="289" t="s">
        <v>1309</v>
      </c>
      <c r="E386" s="289" t="s">
        <v>1310</v>
      </c>
      <c r="F386" s="37" t="s">
        <v>996</v>
      </c>
      <c r="G386" s="39" t="s">
        <v>366</v>
      </c>
      <c r="H386" s="40" t="s">
        <v>540</v>
      </c>
      <c r="I386" s="40" t="s">
        <v>386</v>
      </c>
      <c r="J386" s="99" t="s">
        <v>1318</v>
      </c>
      <c r="K386" s="38">
        <v>44466</v>
      </c>
      <c r="L386" s="38">
        <v>44620</v>
      </c>
      <c r="M386" s="164">
        <v>1040000</v>
      </c>
      <c r="N386" s="37" t="s">
        <v>1312</v>
      </c>
      <c r="O386" s="289" t="s">
        <v>1315</v>
      </c>
      <c r="P386" s="37" t="s">
        <v>53</v>
      </c>
      <c r="Q386" s="43"/>
      <c r="R386" s="43"/>
      <c r="S386" s="43"/>
    </row>
    <row r="387" spans="1:19" ht="25.5">
      <c r="A387" s="37" t="s">
        <v>1307</v>
      </c>
      <c r="B387" s="38">
        <v>43818</v>
      </c>
      <c r="C387" s="55" t="s">
        <v>1308</v>
      </c>
      <c r="D387" s="39" t="s">
        <v>1309</v>
      </c>
      <c r="E387" s="289" t="s">
        <v>1310</v>
      </c>
      <c r="F387" s="37" t="s">
        <v>998</v>
      </c>
      <c r="G387" s="289" t="s">
        <v>366</v>
      </c>
      <c r="H387" s="40" t="s">
        <v>540</v>
      </c>
      <c r="I387" s="40" t="s">
        <v>386</v>
      </c>
      <c r="J387" s="99" t="s">
        <v>1319</v>
      </c>
      <c r="K387" s="38">
        <v>44623</v>
      </c>
      <c r="L387" s="38">
        <v>44742</v>
      </c>
      <c r="M387" s="164">
        <v>1040000</v>
      </c>
      <c r="N387" s="37" t="s">
        <v>1312</v>
      </c>
      <c r="O387" s="289" t="s">
        <v>1315</v>
      </c>
      <c r="P387" s="37" t="s">
        <v>53</v>
      </c>
      <c r="Q387" s="43"/>
      <c r="R387" s="43"/>
      <c r="S387" s="43"/>
    </row>
    <row r="388" spans="1:19" ht="38.25">
      <c r="A388" s="37" t="s">
        <v>1307</v>
      </c>
      <c r="B388" s="38">
        <v>43818</v>
      </c>
      <c r="C388" s="55" t="s">
        <v>1308</v>
      </c>
      <c r="D388" s="289" t="s">
        <v>1309</v>
      </c>
      <c r="E388" s="39" t="s">
        <v>1310</v>
      </c>
      <c r="F388" s="37" t="s">
        <v>1320</v>
      </c>
      <c r="G388" s="39" t="s">
        <v>366</v>
      </c>
      <c r="H388" s="40" t="s">
        <v>540</v>
      </c>
      <c r="I388" s="40" t="s">
        <v>386</v>
      </c>
      <c r="J388" s="99" t="s">
        <v>1321</v>
      </c>
      <c r="K388" s="38">
        <v>44741</v>
      </c>
      <c r="L388" s="38">
        <v>44926</v>
      </c>
      <c r="M388" s="164">
        <v>1040000</v>
      </c>
      <c r="N388" s="37" t="s">
        <v>1322</v>
      </c>
      <c r="O388" s="289" t="s">
        <v>1315</v>
      </c>
      <c r="P388" s="37" t="s">
        <v>53</v>
      </c>
      <c r="Q388" s="43"/>
      <c r="R388" s="43"/>
      <c r="S388" s="43"/>
    </row>
    <row r="389" spans="1:19" ht="25.5">
      <c r="A389" s="37" t="s">
        <v>1323</v>
      </c>
      <c r="B389" s="38">
        <v>42503</v>
      </c>
      <c r="C389" s="56" t="s">
        <v>1324</v>
      </c>
      <c r="D389" s="39" t="s">
        <v>1325</v>
      </c>
      <c r="E389" s="37" t="s">
        <v>1326</v>
      </c>
      <c r="F389" s="40" t="s">
        <v>24</v>
      </c>
      <c r="G389" s="54" t="s">
        <v>42</v>
      </c>
      <c r="H389" s="59" t="s">
        <v>1327</v>
      </c>
      <c r="I389" s="40" t="s">
        <v>386</v>
      </c>
      <c r="J389" s="41" t="s">
        <v>1328</v>
      </c>
      <c r="K389" s="38">
        <v>42576</v>
      </c>
      <c r="L389" s="38">
        <v>43830</v>
      </c>
      <c r="M389" s="47">
        <v>2821885.08</v>
      </c>
      <c r="N389" s="40" t="s">
        <v>1329</v>
      </c>
      <c r="O389" s="37" t="s">
        <v>1330</v>
      </c>
      <c r="P389" s="54" t="s">
        <v>53</v>
      </c>
      <c r="Q389" s="43"/>
      <c r="R389" s="39">
        <f t="shared" ref="R389:R394" si="8">YEAR(K389)</f>
        <v>2016</v>
      </c>
      <c r="S389" s="44">
        <f>IF($F389="CO",SUMIFS($M:$M,$A:$A,$A389)/COUNTIFS($A:$A,$A389,$F:$F,"CO"),0)</f>
        <v>9525309.4000000004</v>
      </c>
    </row>
    <row r="390" spans="1:19" ht="216.75">
      <c r="A390" s="37" t="s">
        <v>1323</v>
      </c>
      <c r="B390" s="38">
        <v>42503</v>
      </c>
      <c r="C390" s="56" t="s">
        <v>1324</v>
      </c>
      <c r="D390" s="289" t="s">
        <v>1325</v>
      </c>
      <c r="E390" s="37" t="s">
        <v>1326</v>
      </c>
      <c r="F390" s="40" t="s">
        <v>990</v>
      </c>
      <c r="G390" s="54" t="s">
        <v>42</v>
      </c>
      <c r="H390" s="59" t="s">
        <v>1327</v>
      </c>
      <c r="I390" s="40" t="s">
        <v>386</v>
      </c>
      <c r="J390" s="101" t="s">
        <v>1331</v>
      </c>
      <c r="K390" s="38">
        <v>42935</v>
      </c>
      <c r="L390" s="38">
        <v>43830</v>
      </c>
      <c r="M390" s="144">
        <v>6703424.3200000003</v>
      </c>
      <c r="N390" s="40" t="s">
        <v>1329</v>
      </c>
      <c r="O390" s="37" t="s">
        <v>1330</v>
      </c>
      <c r="P390" s="54" t="s">
        <v>53</v>
      </c>
      <c r="Q390" s="43"/>
      <c r="R390" s="39">
        <f t="shared" si="8"/>
        <v>2017</v>
      </c>
      <c r="S390" s="44">
        <f>IF($F390="CO",SUMIFS($M:$M,$A:$A,$A390)/COUNTIFS($A:$A,$A390,$F:$F,"CO"),0)</f>
        <v>0</v>
      </c>
    </row>
    <row r="391" spans="1:19" ht="38.25">
      <c r="A391" s="37" t="s">
        <v>1323</v>
      </c>
      <c r="B391" s="38">
        <v>42503</v>
      </c>
      <c r="C391" s="56" t="s">
        <v>1324</v>
      </c>
      <c r="D391" s="289" t="s">
        <v>1325</v>
      </c>
      <c r="E391" s="37" t="s">
        <v>1326</v>
      </c>
      <c r="F391" s="40" t="s">
        <v>992</v>
      </c>
      <c r="G391" s="54" t="s">
        <v>42</v>
      </c>
      <c r="H391" s="59" t="s">
        <v>1327</v>
      </c>
      <c r="I391" s="40" t="s">
        <v>386</v>
      </c>
      <c r="J391" s="101" t="s">
        <v>1332</v>
      </c>
      <c r="K391" s="38">
        <v>43620</v>
      </c>
      <c r="L391" s="38">
        <v>43830</v>
      </c>
      <c r="M391" s="144"/>
      <c r="N391" s="40" t="s">
        <v>1329</v>
      </c>
      <c r="O391" s="37" t="s">
        <v>1333</v>
      </c>
      <c r="P391" s="54" t="s">
        <v>53</v>
      </c>
      <c r="Q391" s="43"/>
      <c r="R391" s="39">
        <f t="shared" si="8"/>
        <v>2019</v>
      </c>
      <c r="S391" s="44">
        <f>IF($F391="CO",SUMIFS($M:$M,$A:$A,$A391)/COUNTIFS($A:$A,$A391,$F:$F,"CO"),0)</f>
        <v>0</v>
      </c>
    </row>
    <row r="392" spans="1:19" ht="25.5">
      <c r="A392" s="37" t="s">
        <v>1323</v>
      </c>
      <c r="B392" s="38">
        <v>42503</v>
      </c>
      <c r="C392" s="56" t="s">
        <v>1324</v>
      </c>
      <c r="D392" s="289" t="s">
        <v>1325</v>
      </c>
      <c r="E392" s="37" t="s">
        <v>1326</v>
      </c>
      <c r="F392" s="40" t="s">
        <v>994</v>
      </c>
      <c r="G392" s="54" t="s">
        <v>42</v>
      </c>
      <c r="H392" s="59" t="s">
        <v>1327</v>
      </c>
      <c r="I392" s="40" t="s">
        <v>386</v>
      </c>
      <c r="J392" s="101" t="s">
        <v>1334</v>
      </c>
      <c r="K392" s="38">
        <v>43795</v>
      </c>
      <c r="L392" s="38">
        <v>44348</v>
      </c>
      <c r="M392" s="144"/>
      <c r="N392" s="40" t="s">
        <v>1329</v>
      </c>
      <c r="O392" s="37" t="s">
        <v>1333</v>
      </c>
      <c r="P392" s="54" t="s">
        <v>53</v>
      </c>
      <c r="Q392" s="43"/>
      <c r="R392" s="39">
        <f t="shared" si="8"/>
        <v>2019</v>
      </c>
      <c r="S392" s="44">
        <f>IF($F392="CO",SUMIFS($M:$M,$A:$A,$A392)/COUNTIFS($A:$A,$A392,$F:$F,"CO"),0)</f>
        <v>0</v>
      </c>
    </row>
    <row r="393" spans="1:19" ht="25.5">
      <c r="A393" s="37" t="s">
        <v>1323</v>
      </c>
      <c r="B393" s="38">
        <v>42503</v>
      </c>
      <c r="C393" s="56" t="s">
        <v>1324</v>
      </c>
      <c r="D393" s="289" t="s">
        <v>1325</v>
      </c>
      <c r="E393" s="37" t="s">
        <v>1326</v>
      </c>
      <c r="F393" s="40" t="s">
        <v>996</v>
      </c>
      <c r="G393" s="54" t="s">
        <v>42</v>
      </c>
      <c r="H393" s="59" t="s">
        <v>1327</v>
      </c>
      <c r="I393" s="40" t="s">
        <v>386</v>
      </c>
      <c r="J393" s="101" t="s">
        <v>1335</v>
      </c>
      <c r="K393" s="38">
        <v>43857</v>
      </c>
      <c r="L393" s="38">
        <v>44561</v>
      </c>
      <c r="M393" s="144"/>
      <c r="N393" s="40" t="s">
        <v>1329</v>
      </c>
      <c r="O393" s="37" t="s">
        <v>1333</v>
      </c>
      <c r="P393" s="54" t="s">
        <v>53</v>
      </c>
      <c r="Q393" s="43"/>
      <c r="R393" s="39">
        <f t="shared" si="8"/>
        <v>2020</v>
      </c>
      <c r="S393" s="44">
        <f>IF($F393="CO",SUMIFS($M:$M,$A:$A,$A393)/COUNTIFS($A:$A,$A393,$F:$F,"CO"),0)</f>
        <v>0</v>
      </c>
    </row>
    <row r="394" spans="1:19" ht="38.25">
      <c r="A394" s="433" t="s">
        <v>3685</v>
      </c>
      <c r="B394" s="413">
        <v>43763</v>
      </c>
      <c r="C394" s="424" t="s">
        <v>3686</v>
      </c>
      <c r="D394" s="347" t="s">
        <v>1245</v>
      </c>
      <c r="E394" s="347" t="s">
        <v>3687</v>
      </c>
      <c r="F394" s="340" t="s">
        <v>24</v>
      </c>
      <c r="G394" s="340" t="s">
        <v>71</v>
      </c>
      <c r="H394" s="429" t="s">
        <v>3682</v>
      </c>
      <c r="I394" s="429" t="s">
        <v>386</v>
      </c>
      <c r="J394" s="424" t="s">
        <v>3688</v>
      </c>
      <c r="K394" s="429">
        <v>43972</v>
      </c>
      <c r="L394" s="429">
        <v>45388</v>
      </c>
      <c r="M394" s="434">
        <v>9520130</v>
      </c>
      <c r="N394" s="340" t="s">
        <v>3161</v>
      </c>
      <c r="O394" s="340" t="s">
        <v>3684</v>
      </c>
      <c r="P394" s="347"/>
      <c r="Q394" s="340" t="s">
        <v>53</v>
      </c>
      <c r="R394" s="347">
        <f t="shared" si="8"/>
        <v>2020</v>
      </c>
      <c r="S394" s="432"/>
    </row>
    <row r="395" spans="1:19" ht="51">
      <c r="A395" s="336" t="s">
        <v>3608</v>
      </c>
      <c r="B395" s="419">
        <v>43829</v>
      </c>
      <c r="C395" s="326" t="s">
        <v>3609</v>
      </c>
      <c r="D395" s="295" t="s">
        <v>1245</v>
      </c>
      <c r="E395" s="295" t="s">
        <v>3610</v>
      </c>
      <c r="F395" s="279" t="s">
        <v>24</v>
      </c>
      <c r="G395" s="279" t="s">
        <v>366</v>
      </c>
      <c r="H395" s="280" t="s">
        <v>912</v>
      </c>
      <c r="I395" s="279" t="s">
        <v>386</v>
      </c>
      <c r="J395" s="301" t="s">
        <v>3611</v>
      </c>
      <c r="K395" s="419">
        <v>44461</v>
      </c>
      <c r="L395" s="419">
        <v>44561</v>
      </c>
      <c r="M395" s="420">
        <v>1650943.35</v>
      </c>
      <c r="N395" s="295" t="s">
        <v>3612</v>
      </c>
      <c r="O395" s="295" t="s">
        <v>1651</v>
      </c>
      <c r="P395" s="279" t="s">
        <v>53</v>
      </c>
      <c r="Q395" s="297"/>
      <c r="R395" s="355"/>
      <c r="S395" s="359"/>
    </row>
    <row r="396" spans="1:19" ht="25.5">
      <c r="A396" s="336" t="s">
        <v>3608</v>
      </c>
      <c r="B396" s="419">
        <v>43829</v>
      </c>
      <c r="C396" s="326" t="s">
        <v>3609</v>
      </c>
      <c r="D396" s="295" t="s">
        <v>1245</v>
      </c>
      <c r="E396" s="295" t="s">
        <v>3610</v>
      </c>
      <c r="F396" s="279" t="s">
        <v>990</v>
      </c>
      <c r="G396" s="279" t="s">
        <v>366</v>
      </c>
      <c r="H396" s="280" t="s">
        <v>912</v>
      </c>
      <c r="I396" s="279" t="s">
        <v>386</v>
      </c>
      <c r="J396" s="301" t="s">
        <v>3613</v>
      </c>
      <c r="K396" s="419">
        <v>44553</v>
      </c>
      <c r="L396" s="419">
        <v>44712</v>
      </c>
      <c r="M396" s="420">
        <v>1650943.35</v>
      </c>
      <c r="N396" s="295" t="s">
        <v>3612</v>
      </c>
      <c r="O396" s="295" t="s">
        <v>1651</v>
      </c>
      <c r="P396" s="279" t="s">
        <v>53</v>
      </c>
      <c r="Q396" s="297"/>
      <c r="R396" s="355"/>
      <c r="S396" s="359"/>
    </row>
    <row r="397" spans="1:19" ht="25.5">
      <c r="A397" s="336" t="s">
        <v>3608</v>
      </c>
      <c r="B397" s="419">
        <v>43829</v>
      </c>
      <c r="C397" s="326" t="s">
        <v>3609</v>
      </c>
      <c r="D397" s="295" t="s">
        <v>1245</v>
      </c>
      <c r="E397" s="295" t="s">
        <v>3610</v>
      </c>
      <c r="F397" s="279" t="s">
        <v>992</v>
      </c>
      <c r="G397" s="279" t="s">
        <v>366</v>
      </c>
      <c r="H397" s="280" t="s">
        <v>912</v>
      </c>
      <c r="I397" s="279" t="s">
        <v>386</v>
      </c>
      <c r="J397" s="301" t="s">
        <v>3614</v>
      </c>
      <c r="K397" s="419">
        <v>44645</v>
      </c>
      <c r="L397" s="419">
        <v>44813</v>
      </c>
      <c r="M397" s="420">
        <v>1650943.35</v>
      </c>
      <c r="N397" s="295" t="s">
        <v>3612</v>
      </c>
      <c r="O397" s="295" t="s">
        <v>1651</v>
      </c>
      <c r="P397" s="279" t="s">
        <v>53</v>
      </c>
      <c r="Q397" s="297"/>
      <c r="R397" s="355"/>
      <c r="S397" s="359"/>
    </row>
    <row r="398" spans="1:19" ht="25.5">
      <c r="A398" s="336" t="s">
        <v>3608</v>
      </c>
      <c r="B398" s="419">
        <v>43829</v>
      </c>
      <c r="C398" s="326" t="s">
        <v>3609</v>
      </c>
      <c r="D398" s="295" t="s">
        <v>1245</v>
      </c>
      <c r="E398" s="295" t="s">
        <v>3610</v>
      </c>
      <c r="F398" s="279" t="s">
        <v>994</v>
      </c>
      <c r="G398" s="279" t="s">
        <v>366</v>
      </c>
      <c r="H398" s="280" t="s">
        <v>912</v>
      </c>
      <c r="I398" s="279" t="s">
        <v>386</v>
      </c>
      <c r="J398" s="301" t="s">
        <v>3615</v>
      </c>
      <c r="K398" s="419">
        <v>44813</v>
      </c>
      <c r="L398" s="419">
        <v>44926</v>
      </c>
      <c r="M398" s="420">
        <v>1650943.35</v>
      </c>
      <c r="N398" s="533" t="s">
        <v>3612</v>
      </c>
      <c r="O398" s="295" t="s">
        <v>1651</v>
      </c>
      <c r="P398" s="279" t="s">
        <v>53</v>
      </c>
      <c r="Q398" s="297"/>
      <c r="R398" s="355"/>
      <c r="S398" s="359"/>
    </row>
    <row r="399" spans="1:19" ht="63">
      <c r="A399" s="45" t="s">
        <v>1336</v>
      </c>
      <c r="B399" s="38">
        <v>43829</v>
      </c>
      <c r="C399" s="51" t="s">
        <v>1337</v>
      </c>
      <c r="D399" s="37" t="s">
        <v>1245</v>
      </c>
      <c r="E399" s="37" t="s">
        <v>1338</v>
      </c>
      <c r="F399" s="37" t="s">
        <v>24</v>
      </c>
      <c r="G399" s="289" t="s">
        <v>366</v>
      </c>
      <c r="H399" s="54" t="s">
        <v>367</v>
      </c>
      <c r="I399" s="40" t="s">
        <v>386</v>
      </c>
      <c r="J399" s="165" t="s">
        <v>1339</v>
      </c>
      <c r="K399" s="38">
        <v>43950</v>
      </c>
      <c r="L399" s="38">
        <v>44561</v>
      </c>
      <c r="M399" s="47">
        <v>805880.24</v>
      </c>
      <c r="N399" s="37" t="s">
        <v>1340</v>
      </c>
      <c r="O399" s="37" t="s">
        <v>1341</v>
      </c>
      <c r="P399" s="37" t="s">
        <v>53</v>
      </c>
      <c r="Q399" s="43"/>
      <c r="R399" s="43"/>
      <c r="S399" s="43"/>
    </row>
    <row r="400" spans="1:19" ht="75" customHeight="1">
      <c r="A400" s="45" t="s">
        <v>1336</v>
      </c>
      <c r="B400" s="38">
        <v>43829</v>
      </c>
      <c r="C400" s="51" t="s">
        <v>1337</v>
      </c>
      <c r="D400" s="37" t="s">
        <v>1245</v>
      </c>
      <c r="E400" s="37" t="s">
        <v>1338</v>
      </c>
      <c r="F400" s="37" t="s">
        <v>990</v>
      </c>
      <c r="G400" s="289" t="s">
        <v>366</v>
      </c>
      <c r="H400" s="54" t="s">
        <v>367</v>
      </c>
      <c r="I400" s="40" t="s">
        <v>386</v>
      </c>
      <c r="J400" s="165" t="s">
        <v>1342</v>
      </c>
      <c r="K400" s="38">
        <v>44316</v>
      </c>
      <c r="L400" s="38">
        <v>44561</v>
      </c>
      <c r="M400" s="166">
        <v>990761.51</v>
      </c>
      <c r="N400" s="37" t="s">
        <v>1340</v>
      </c>
      <c r="O400" s="37" t="s">
        <v>1341</v>
      </c>
      <c r="P400" s="37" t="s">
        <v>53</v>
      </c>
      <c r="Q400" s="43"/>
      <c r="R400" s="43"/>
      <c r="S400" s="43"/>
    </row>
    <row r="401" spans="1:19" ht="96" customHeight="1">
      <c r="A401" s="340" t="s">
        <v>3678</v>
      </c>
      <c r="B401" s="429">
        <v>44732</v>
      </c>
      <c r="C401" s="430" t="s">
        <v>3679</v>
      </c>
      <c r="D401" s="495" t="s">
        <v>3680</v>
      </c>
      <c r="E401" s="426" t="s">
        <v>3681</v>
      </c>
      <c r="F401" s="340" t="s">
        <v>24</v>
      </c>
      <c r="G401" s="340" t="s">
        <v>71</v>
      </c>
      <c r="H401" s="429" t="s">
        <v>3682</v>
      </c>
      <c r="I401" s="429" t="s">
        <v>386</v>
      </c>
      <c r="J401" s="430" t="s">
        <v>3683</v>
      </c>
      <c r="K401" s="429">
        <v>44830</v>
      </c>
      <c r="L401" s="429">
        <v>45419</v>
      </c>
      <c r="M401" s="431">
        <v>4199463.66</v>
      </c>
      <c r="N401" s="340" t="s">
        <v>3161</v>
      </c>
      <c r="O401" s="340" t="s">
        <v>3684</v>
      </c>
      <c r="P401" s="297"/>
      <c r="Q401" s="340" t="s">
        <v>30</v>
      </c>
      <c r="R401" s="426">
        <f>YEAR(K401)</f>
        <v>2022</v>
      </c>
      <c r="S401" s="432"/>
    </row>
    <row r="402" spans="1:19" ht="75" customHeight="1">
      <c r="A402" s="37" t="s">
        <v>1343</v>
      </c>
      <c r="B402" s="38">
        <v>43473</v>
      </c>
      <c r="C402" s="46" t="s">
        <v>1344</v>
      </c>
      <c r="D402" s="37" t="s">
        <v>1345</v>
      </c>
      <c r="E402" s="37"/>
      <c r="F402" s="37" t="s">
        <v>24</v>
      </c>
      <c r="G402" s="37" t="s">
        <v>42</v>
      </c>
      <c r="H402" s="37" t="s">
        <v>163</v>
      </c>
      <c r="I402" s="37" t="s">
        <v>27</v>
      </c>
      <c r="J402" s="55" t="s">
        <v>73</v>
      </c>
      <c r="K402" s="38">
        <v>43483</v>
      </c>
      <c r="L402" s="38">
        <v>45309</v>
      </c>
      <c r="M402" s="60"/>
      <c r="N402" s="37" t="s">
        <v>29</v>
      </c>
      <c r="O402" s="43"/>
      <c r="P402" s="37" t="s">
        <v>45</v>
      </c>
      <c r="Q402" s="40"/>
      <c r="R402" s="39">
        <v>2019</v>
      </c>
      <c r="S402" s="43"/>
    </row>
    <row r="403" spans="1:19" ht="38.25" customHeight="1">
      <c r="A403" s="294" t="s">
        <v>3944</v>
      </c>
      <c r="B403" s="302">
        <v>44386</v>
      </c>
      <c r="C403" s="325" t="s">
        <v>3945</v>
      </c>
      <c r="D403" s="304" t="s">
        <v>3946</v>
      </c>
      <c r="E403" s="297"/>
      <c r="F403" s="298" t="s">
        <v>24</v>
      </c>
      <c r="G403" s="304" t="s">
        <v>42</v>
      </c>
      <c r="H403" s="308" t="s">
        <v>221</v>
      </c>
      <c r="I403" s="300" t="s">
        <v>27</v>
      </c>
      <c r="J403" s="314" t="s">
        <v>73</v>
      </c>
      <c r="K403" s="302">
        <v>44477</v>
      </c>
      <c r="L403" s="302">
        <v>46303</v>
      </c>
      <c r="M403" s="297"/>
      <c r="N403" s="317" t="s">
        <v>29</v>
      </c>
      <c r="O403" s="297"/>
      <c r="P403" s="298" t="s">
        <v>30</v>
      </c>
      <c r="Q403" s="297"/>
      <c r="R403" s="455"/>
      <c r="S403" s="43"/>
    </row>
    <row r="404" spans="1:19" ht="75" customHeight="1">
      <c r="A404" s="37" t="s">
        <v>1346</v>
      </c>
      <c r="B404" s="38">
        <v>44033</v>
      </c>
      <c r="C404" s="64" t="s">
        <v>1347</v>
      </c>
      <c r="D404" s="37" t="s">
        <v>1348</v>
      </c>
      <c r="E404" s="43"/>
      <c r="F404" s="37" t="s">
        <v>24</v>
      </c>
      <c r="G404" s="289" t="s">
        <v>139</v>
      </c>
      <c r="H404" s="54" t="s">
        <v>1349</v>
      </c>
      <c r="I404" s="40" t="s">
        <v>64</v>
      </c>
      <c r="J404" s="81" t="s">
        <v>1350</v>
      </c>
      <c r="K404" s="38">
        <v>44124</v>
      </c>
      <c r="L404" s="38">
        <v>45950</v>
      </c>
      <c r="M404" s="43"/>
      <c r="N404" s="37" t="s">
        <v>1351</v>
      </c>
      <c r="O404" s="43"/>
      <c r="P404" s="37" t="s">
        <v>45</v>
      </c>
      <c r="Q404" s="43"/>
      <c r="R404" s="289">
        <f>YEAR(K404)</f>
        <v>2020</v>
      </c>
      <c r="S404" s="44">
        <f>IF($F404="CO",SUMIFS($M:$M,$A:$A,$A404)/COUNTIFS($A:$A,$A404,$F:$F,"CO"),0)</f>
        <v>0</v>
      </c>
    </row>
    <row r="405" spans="1:19" ht="102">
      <c r="A405" s="37" t="s">
        <v>1352</v>
      </c>
      <c r="B405" s="38">
        <v>43997</v>
      </c>
      <c r="C405" s="56" t="s">
        <v>1353</v>
      </c>
      <c r="D405" s="37" t="s">
        <v>1354</v>
      </c>
      <c r="E405" s="43"/>
      <c r="F405" s="39" t="s">
        <v>24</v>
      </c>
      <c r="G405" s="37" t="s">
        <v>71</v>
      </c>
      <c r="H405" s="40" t="s">
        <v>1355</v>
      </c>
      <c r="I405" s="37" t="s">
        <v>51</v>
      </c>
      <c r="J405" s="99" t="s">
        <v>52</v>
      </c>
      <c r="K405" s="38">
        <v>44084</v>
      </c>
      <c r="L405" s="38">
        <v>45910</v>
      </c>
      <c r="M405" s="47"/>
      <c r="N405" s="37" t="s">
        <v>29</v>
      </c>
      <c r="O405" s="43"/>
      <c r="P405" s="37" t="s">
        <v>45</v>
      </c>
      <c r="Q405" s="43"/>
      <c r="R405" s="289">
        <f>YEAR(K405)</f>
        <v>2020</v>
      </c>
      <c r="S405" s="44">
        <f>IF($F405="CO",SUMIFS($M:$M,$A:$A,$A405)/COUNTIFS($A:$A,$A405,$F:$F,"CO"),0)</f>
        <v>0</v>
      </c>
    </row>
    <row r="406" spans="1:19" ht="38.25" customHeight="1">
      <c r="A406" s="294" t="s">
        <v>3916</v>
      </c>
      <c r="B406" s="302">
        <v>44358</v>
      </c>
      <c r="C406" s="322" t="s">
        <v>3917</v>
      </c>
      <c r="D406" s="304" t="s">
        <v>3918</v>
      </c>
      <c r="E406" s="297"/>
      <c r="F406" s="298" t="s">
        <v>24</v>
      </c>
      <c r="G406" s="298" t="s">
        <v>85</v>
      </c>
      <c r="H406" s="308" t="s">
        <v>710</v>
      </c>
      <c r="I406" s="300" t="s">
        <v>27</v>
      </c>
      <c r="J406" s="314" t="s">
        <v>73</v>
      </c>
      <c r="K406" s="302">
        <v>44453</v>
      </c>
      <c r="L406" s="302">
        <v>46279</v>
      </c>
      <c r="M406" s="297"/>
      <c r="N406" s="295" t="s">
        <v>29</v>
      </c>
      <c r="O406" s="297"/>
      <c r="P406" s="298" t="s">
        <v>3911</v>
      </c>
      <c r="Q406" s="297"/>
      <c r="R406" s="455"/>
      <c r="S406" s="43"/>
    </row>
    <row r="407" spans="1:19" ht="38.25">
      <c r="A407" s="37" t="s">
        <v>1356</v>
      </c>
      <c r="B407" s="87">
        <v>44573</v>
      </c>
      <c r="C407" s="46" t="s">
        <v>1357</v>
      </c>
      <c r="D407" s="37" t="s">
        <v>1358</v>
      </c>
      <c r="E407" s="43"/>
      <c r="F407" s="37" t="s">
        <v>24</v>
      </c>
      <c r="G407" s="289" t="s">
        <v>71</v>
      </c>
      <c r="H407" s="40" t="s">
        <v>1359</v>
      </c>
      <c r="I407" s="40" t="s">
        <v>27</v>
      </c>
      <c r="J407" s="63" t="s">
        <v>159</v>
      </c>
      <c r="K407" s="38">
        <v>44578</v>
      </c>
      <c r="L407" s="38">
        <v>46404</v>
      </c>
      <c r="M407" s="47"/>
      <c r="N407" s="37" t="s">
        <v>29</v>
      </c>
      <c r="O407" s="43"/>
      <c r="P407" s="37" t="s">
        <v>45</v>
      </c>
      <c r="Q407" s="43"/>
      <c r="R407" s="43"/>
      <c r="S407" s="43"/>
    </row>
    <row r="408" spans="1:19" ht="102">
      <c r="A408" s="37" t="s">
        <v>1360</v>
      </c>
      <c r="B408" s="38">
        <v>43538</v>
      </c>
      <c r="C408" s="52" t="s">
        <v>1361</v>
      </c>
      <c r="D408" s="40" t="s">
        <v>1362</v>
      </c>
      <c r="E408" s="289"/>
      <c r="F408" s="40" t="s">
        <v>24</v>
      </c>
      <c r="G408" s="40" t="s">
        <v>366</v>
      </c>
      <c r="H408" s="40" t="s">
        <v>1363</v>
      </c>
      <c r="I408" s="54" t="s">
        <v>963</v>
      </c>
      <c r="J408" s="52" t="s">
        <v>1364</v>
      </c>
      <c r="K408" s="38">
        <v>43816</v>
      </c>
      <c r="L408" s="38">
        <v>44912</v>
      </c>
      <c r="M408" s="60">
        <v>1445830.32</v>
      </c>
      <c r="N408" s="37" t="s">
        <v>1365</v>
      </c>
      <c r="O408" s="43"/>
      <c r="P408" s="37" t="s">
        <v>389</v>
      </c>
      <c r="Q408" s="43"/>
      <c r="R408" s="43"/>
      <c r="S408" s="43"/>
    </row>
    <row r="409" spans="1:19" ht="76.5">
      <c r="A409" s="37" t="s">
        <v>1366</v>
      </c>
      <c r="B409" s="38">
        <v>43222</v>
      </c>
      <c r="C409" s="56" t="s">
        <v>1367</v>
      </c>
      <c r="D409" s="40" t="s">
        <v>1368</v>
      </c>
      <c r="E409" s="37" t="s">
        <v>1369</v>
      </c>
      <c r="F409" s="289" t="s">
        <v>24</v>
      </c>
      <c r="G409" s="37" t="s">
        <v>366</v>
      </c>
      <c r="H409" s="37" t="s">
        <v>540</v>
      </c>
      <c r="I409" s="40" t="s">
        <v>1370</v>
      </c>
      <c r="J409" s="53" t="s">
        <v>1371</v>
      </c>
      <c r="K409" s="38">
        <v>43801</v>
      </c>
      <c r="L409" s="38">
        <v>45628</v>
      </c>
      <c r="M409" s="42"/>
      <c r="N409" s="37" t="s">
        <v>540</v>
      </c>
      <c r="O409" s="43"/>
      <c r="P409" s="37" t="s">
        <v>389</v>
      </c>
      <c r="Q409" s="43"/>
      <c r="R409" s="43"/>
      <c r="S409" s="43"/>
    </row>
    <row r="410" spans="1:19" ht="51">
      <c r="A410" s="305" t="s">
        <v>3891</v>
      </c>
      <c r="B410" s="38">
        <v>44379</v>
      </c>
      <c r="C410" s="46" t="s">
        <v>3892</v>
      </c>
      <c r="D410" s="37" t="s">
        <v>3893</v>
      </c>
      <c r="E410" s="43"/>
      <c r="F410" s="298" t="s">
        <v>24</v>
      </c>
      <c r="G410" s="298" t="s">
        <v>42</v>
      </c>
      <c r="H410" s="295" t="s">
        <v>163</v>
      </c>
      <c r="I410" s="300" t="s">
        <v>27</v>
      </c>
      <c r="J410" s="53" t="s">
        <v>3894</v>
      </c>
      <c r="K410" s="38">
        <v>44412</v>
      </c>
      <c r="L410" s="38">
        <v>46238</v>
      </c>
      <c r="M410" s="47"/>
      <c r="N410" s="295" t="s">
        <v>29</v>
      </c>
      <c r="O410" s="43"/>
      <c r="P410" s="298" t="s">
        <v>45</v>
      </c>
      <c r="Q410" s="43"/>
      <c r="R410" s="43"/>
      <c r="S410" s="43"/>
    </row>
    <row r="411" spans="1:19" ht="51">
      <c r="A411" s="45" t="s">
        <v>1372</v>
      </c>
      <c r="B411" s="38">
        <v>44603</v>
      </c>
      <c r="C411" s="56" t="s">
        <v>1373</v>
      </c>
      <c r="D411" s="37" t="s">
        <v>1374</v>
      </c>
      <c r="E411" s="43"/>
      <c r="F411" s="37" t="s">
        <v>24</v>
      </c>
      <c r="G411" s="289" t="s">
        <v>85</v>
      </c>
      <c r="H411" s="37" t="s">
        <v>639</v>
      </c>
      <c r="I411" s="40" t="s">
        <v>27</v>
      </c>
      <c r="J411" s="48" t="s">
        <v>44</v>
      </c>
      <c r="K411" s="38">
        <v>44623</v>
      </c>
      <c r="L411" s="38">
        <v>46449</v>
      </c>
      <c r="M411" s="47"/>
      <c r="N411" s="199" t="s">
        <v>29</v>
      </c>
      <c r="O411" s="43"/>
      <c r="P411" s="37" t="s">
        <v>45</v>
      </c>
      <c r="Q411" s="43"/>
      <c r="R411" s="43"/>
      <c r="S411" s="43"/>
    </row>
    <row r="412" spans="1:19" ht="51">
      <c r="A412" s="45" t="s">
        <v>1375</v>
      </c>
      <c r="B412" s="38">
        <v>44616</v>
      </c>
      <c r="C412" s="46" t="s">
        <v>1376</v>
      </c>
      <c r="D412" s="37" t="s">
        <v>1377</v>
      </c>
      <c r="E412" s="43"/>
      <c r="F412" s="37" t="s">
        <v>24</v>
      </c>
      <c r="G412" s="289" t="s">
        <v>85</v>
      </c>
      <c r="H412" s="37" t="s">
        <v>639</v>
      </c>
      <c r="I412" s="40" t="s">
        <v>27</v>
      </c>
      <c r="J412" s="48" t="s">
        <v>44</v>
      </c>
      <c r="K412" s="38">
        <v>44629</v>
      </c>
      <c r="L412" s="38">
        <v>46455</v>
      </c>
      <c r="M412" s="47"/>
      <c r="N412" s="37" t="s">
        <v>29</v>
      </c>
      <c r="O412" s="43"/>
      <c r="P412" s="37" t="s">
        <v>53</v>
      </c>
      <c r="Q412" s="43"/>
      <c r="R412" s="43"/>
      <c r="S412" s="43"/>
    </row>
    <row r="413" spans="1:19" ht="38.25">
      <c r="A413" s="289" t="s">
        <v>1378</v>
      </c>
      <c r="B413" s="38">
        <v>43368</v>
      </c>
      <c r="C413" s="58" t="s">
        <v>1379</v>
      </c>
      <c r="D413" s="289" t="s">
        <v>1380</v>
      </c>
      <c r="E413" s="39"/>
      <c r="F413" s="37" t="s">
        <v>24</v>
      </c>
      <c r="G413" s="289" t="s">
        <v>85</v>
      </c>
      <c r="H413" s="289" t="s">
        <v>710</v>
      </c>
      <c r="I413" s="37" t="s">
        <v>100</v>
      </c>
      <c r="J413" s="55" t="s">
        <v>73</v>
      </c>
      <c r="K413" s="38">
        <v>43384</v>
      </c>
      <c r="L413" s="38">
        <v>45210</v>
      </c>
      <c r="M413" s="42"/>
      <c r="N413" s="37" t="s">
        <v>29</v>
      </c>
      <c r="O413" s="43"/>
      <c r="P413" s="37" t="s">
        <v>225</v>
      </c>
      <c r="Q413" s="43"/>
      <c r="R413" s="39">
        <f>YEAR(K413)</f>
        <v>2018</v>
      </c>
      <c r="S413" s="44">
        <f>IF($F413="CO",SUMIFS($M:$M,$A:$A,$A413)/COUNTIFS($A:$A,$A413,$F:$F,"CO"),0)</f>
        <v>0</v>
      </c>
    </row>
    <row r="414" spans="1:19" ht="89.25">
      <c r="A414" s="37" t="s">
        <v>1381</v>
      </c>
      <c r="B414" s="38">
        <v>43745</v>
      </c>
      <c r="C414" s="52" t="s">
        <v>1382</v>
      </c>
      <c r="D414" s="37" t="s">
        <v>1230</v>
      </c>
      <c r="E414" s="43"/>
      <c r="F414" s="289" t="s">
        <v>24</v>
      </c>
      <c r="G414" s="39" t="s">
        <v>1254</v>
      </c>
      <c r="H414" s="54" t="s">
        <v>1383</v>
      </c>
      <c r="I414" s="289" t="s">
        <v>27</v>
      </c>
      <c r="J414" s="63" t="s">
        <v>1384</v>
      </c>
      <c r="K414" s="38">
        <v>43746</v>
      </c>
      <c r="L414" s="38">
        <v>45573</v>
      </c>
      <c r="M414" s="144"/>
      <c r="N414" s="289" t="s">
        <v>1385</v>
      </c>
      <c r="O414" s="43"/>
      <c r="P414" s="39" t="s">
        <v>53</v>
      </c>
      <c r="Q414" s="289" t="s">
        <v>170</v>
      </c>
      <c r="R414" s="289">
        <f>YEAR(K414)</f>
        <v>2019</v>
      </c>
      <c r="S414" s="44">
        <f>IF($F414="CO",SUMIFS($M:$M,$A:$A,$A414)/COUNTIFS($A:$A,$A414,$F:$F,"CO"),0)</f>
        <v>0</v>
      </c>
    </row>
    <row r="415" spans="1:19" ht="38.25" customHeight="1">
      <c r="A415" s="295" t="s">
        <v>1381</v>
      </c>
      <c r="B415" s="302">
        <v>43745</v>
      </c>
      <c r="C415" s="316" t="s">
        <v>1382</v>
      </c>
      <c r="D415" s="295" t="s">
        <v>1230</v>
      </c>
      <c r="E415" s="297"/>
      <c r="F415" s="295" t="s">
        <v>990</v>
      </c>
      <c r="G415" s="317" t="s">
        <v>1254</v>
      </c>
      <c r="H415" s="318" t="s">
        <v>1383</v>
      </c>
      <c r="I415" s="317" t="s">
        <v>27</v>
      </c>
      <c r="J415" s="301" t="s">
        <v>3912</v>
      </c>
      <c r="K415" s="319">
        <v>44461</v>
      </c>
      <c r="L415" s="319">
        <v>45573</v>
      </c>
      <c r="M415" s="320"/>
      <c r="N415" s="318" t="s">
        <v>1383</v>
      </c>
      <c r="O415" s="321"/>
      <c r="P415" s="317" t="s">
        <v>53</v>
      </c>
      <c r="Q415" s="304"/>
      <c r="R415" s="455"/>
      <c r="S415" s="44"/>
    </row>
    <row r="416" spans="1:19" ht="38.25">
      <c r="A416" s="37" t="s">
        <v>1386</v>
      </c>
      <c r="B416" s="38">
        <v>42965</v>
      </c>
      <c r="C416" s="46" t="s">
        <v>1387</v>
      </c>
      <c r="D416" s="37" t="s">
        <v>1388</v>
      </c>
      <c r="E416" s="39"/>
      <c r="F416" s="37" t="s">
        <v>24</v>
      </c>
      <c r="G416" s="289" t="s">
        <v>98</v>
      </c>
      <c r="H416" s="54" t="s">
        <v>1389</v>
      </c>
      <c r="I416" s="37" t="s">
        <v>100</v>
      </c>
      <c r="J416" s="41" t="s">
        <v>28</v>
      </c>
      <c r="K416" s="38">
        <v>43024</v>
      </c>
      <c r="L416" s="38">
        <v>44850</v>
      </c>
      <c r="M416" s="42"/>
      <c r="N416" s="40" t="s">
        <v>232</v>
      </c>
      <c r="O416" s="43"/>
      <c r="P416" s="37" t="s">
        <v>30</v>
      </c>
      <c r="Q416" s="167"/>
      <c r="R416" s="43"/>
      <c r="S416" s="43"/>
    </row>
    <row r="417" spans="1:19" ht="38.25">
      <c r="A417" s="45" t="s">
        <v>1390</v>
      </c>
      <c r="B417" s="38">
        <v>44344</v>
      </c>
      <c r="C417" s="77" t="s">
        <v>1391</v>
      </c>
      <c r="D417" s="37" t="s">
        <v>1392</v>
      </c>
      <c r="E417" s="43"/>
      <c r="F417" s="37" t="s">
        <v>24</v>
      </c>
      <c r="G417" s="39" t="s">
        <v>25</v>
      </c>
      <c r="H417" s="40" t="s">
        <v>1393</v>
      </c>
      <c r="I417" s="37" t="s">
        <v>27</v>
      </c>
      <c r="J417" s="55" t="s">
        <v>73</v>
      </c>
      <c r="K417" s="38">
        <v>44369</v>
      </c>
      <c r="L417" s="38">
        <v>46195</v>
      </c>
      <c r="M417" s="47"/>
      <c r="N417" s="37" t="s">
        <v>29</v>
      </c>
      <c r="O417" s="43"/>
      <c r="P417" s="37" t="s">
        <v>30</v>
      </c>
      <c r="Q417" s="43"/>
      <c r="R417" s="43"/>
      <c r="S417" s="43"/>
    </row>
    <row r="418" spans="1:19" ht="38.25">
      <c r="A418" s="37" t="s">
        <v>1394</v>
      </c>
      <c r="B418" s="38">
        <v>43685</v>
      </c>
      <c r="C418" s="52" t="s">
        <v>1395</v>
      </c>
      <c r="D418" s="80" t="s">
        <v>1396</v>
      </c>
      <c r="E418" s="43"/>
      <c r="F418" s="289" t="s">
        <v>24</v>
      </c>
      <c r="G418" s="39" t="s">
        <v>49</v>
      </c>
      <c r="H418" s="289" t="s">
        <v>253</v>
      </c>
      <c r="I418" s="289" t="s">
        <v>27</v>
      </c>
      <c r="J418" s="81" t="s">
        <v>1397</v>
      </c>
      <c r="K418" s="38">
        <v>43706</v>
      </c>
      <c r="L418" s="38">
        <v>45533</v>
      </c>
      <c r="M418" s="47"/>
      <c r="N418" s="289" t="s">
        <v>29</v>
      </c>
      <c r="O418" s="289"/>
      <c r="P418" s="289" t="s">
        <v>30</v>
      </c>
      <c r="Q418" s="289"/>
      <c r="R418" s="43"/>
      <c r="S418" s="43"/>
    </row>
    <row r="419" spans="1:19" ht="51">
      <c r="A419" s="37" t="s">
        <v>1398</v>
      </c>
      <c r="B419" s="38">
        <v>43521</v>
      </c>
      <c r="C419" s="56" t="s">
        <v>1399</v>
      </c>
      <c r="D419" s="37" t="s">
        <v>419</v>
      </c>
      <c r="E419" s="43"/>
      <c r="F419" s="37" t="s">
        <v>24</v>
      </c>
      <c r="G419" s="40" t="s">
        <v>1400</v>
      </c>
      <c r="H419" s="40" t="s">
        <v>1401</v>
      </c>
      <c r="I419" s="37" t="s">
        <v>64</v>
      </c>
      <c r="J419" s="101" t="s">
        <v>1402</v>
      </c>
      <c r="K419" s="59">
        <v>43564</v>
      </c>
      <c r="L419" s="59">
        <v>45025</v>
      </c>
      <c r="M419" s="60"/>
      <c r="N419" s="37" t="s">
        <v>1403</v>
      </c>
      <c r="O419" s="43"/>
      <c r="P419" s="37" t="s">
        <v>103</v>
      </c>
      <c r="Q419" s="40"/>
      <c r="R419" s="39">
        <f>YEAR(K419)</f>
        <v>2019</v>
      </c>
      <c r="S419" s="44">
        <f>IF($F419="CO",SUMIFS($M:$M,$A:$A,$A419)/COUNTIFS($A:$A,$A419,$F:$F,"CO"),0)</f>
        <v>0</v>
      </c>
    </row>
    <row r="420" spans="1:19" ht="38.25">
      <c r="A420" s="289" t="s">
        <v>1404</v>
      </c>
      <c r="B420" s="38">
        <v>43797</v>
      </c>
      <c r="C420" s="64" t="s">
        <v>1405</v>
      </c>
      <c r="D420" s="289" t="s">
        <v>1406</v>
      </c>
      <c r="E420" s="43"/>
      <c r="F420" s="289" t="s">
        <v>24</v>
      </c>
      <c r="G420" s="289" t="s">
        <v>85</v>
      </c>
      <c r="H420" s="289" t="s">
        <v>615</v>
      </c>
      <c r="I420" s="289" t="s">
        <v>27</v>
      </c>
      <c r="J420" s="63" t="s">
        <v>1407</v>
      </c>
      <c r="K420" s="38">
        <v>43779</v>
      </c>
      <c r="L420" s="38">
        <v>45606</v>
      </c>
      <c r="M420" s="47"/>
      <c r="N420" s="289" t="s">
        <v>168</v>
      </c>
      <c r="O420" s="43"/>
      <c r="P420" s="289" t="s">
        <v>53</v>
      </c>
      <c r="Q420" s="289"/>
      <c r="R420" s="289">
        <f>YEAR(K420)</f>
        <v>2019</v>
      </c>
      <c r="S420" s="44">
        <f>IF($F420="CO",SUMIFS($M:$M,$A:$A,$A420)/COUNTIFS($A:$A,$A420,$F:$F,"CO"),0)</f>
        <v>0</v>
      </c>
    </row>
    <row r="421" spans="1:19" ht="42.75" customHeight="1">
      <c r="A421" s="37" t="s">
        <v>1408</v>
      </c>
      <c r="B421" s="38">
        <v>44041</v>
      </c>
      <c r="C421" s="64" t="s">
        <v>1409</v>
      </c>
      <c r="D421" s="37" t="s">
        <v>1410</v>
      </c>
      <c r="E421" s="43"/>
      <c r="F421" s="37" t="s">
        <v>24</v>
      </c>
      <c r="G421" s="37" t="s">
        <v>85</v>
      </c>
      <c r="H421" s="40" t="s">
        <v>615</v>
      </c>
      <c r="I421" s="37" t="s">
        <v>27</v>
      </c>
      <c r="J421" s="81" t="s">
        <v>186</v>
      </c>
      <c r="K421" s="38">
        <v>44112</v>
      </c>
      <c r="L421" s="38">
        <v>45938</v>
      </c>
      <c r="M421" s="47"/>
      <c r="N421" s="40" t="s">
        <v>29</v>
      </c>
      <c r="O421" s="43"/>
      <c r="P421" s="37" t="s">
        <v>30</v>
      </c>
      <c r="Q421" s="43"/>
      <c r="R421" s="289">
        <f>YEAR(K421)</f>
        <v>2020</v>
      </c>
      <c r="S421" s="44">
        <f>IF($F421="CO",SUMIFS($M:$M,$A:$A,$A421)/COUNTIFS($A:$A,$A421,$F:$F,"CO"),0)</f>
        <v>0</v>
      </c>
    </row>
    <row r="422" spans="1:19" ht="56.25" customHeight="1">
      <c r="A422" s="340" t="s">
        <v>3776</v>
      </c>
      <c r="B422" s="413">
        <v>44692</v>
      </c>
      <c r="C422" s="414" t="s">
        <v>3777</v>
      </c>
      <c r="D422" s="340" t="s">
        <v>3778</v>
      </c>
      <c r="E422" s="415"/>
      <c r="F422" s="347" t="s">
        <v>2715</v>
      </c>
      <c r="G422" s="340" t="s">
        <v>25</v>
      </c>
      <c r="H422" s="340" t="s">
        <v>3779</v>
      </c>
      <c r="I422" s="340" t="s">
        <v>64</v>
      </c>
      <c r="J422" s="416" t="s">
        <v>3780</v>
      </c>
      <c r="K422" s="413">
        <v>44834</v>
      </c>
      <c r="L422" s="413">
        <v>46660</v>
      </c>
      <c r="M422" s="347"/>
      <c r="N422" s="340" t="s">
        <v>3781</v>
      </c>
      <c r="O422" s="415"/>
      <c r="P422" s="347" t="s">
        <v>45</v>
      </c>
      <c r="Q422" s="415"/>
      <c r="R422" s="415"/>
      <c r="S422" s="297"/>
    </row>
    <row r="423" spans="1:19" ht="75" customHeight="1">
      <c r="A423" s="37" t="s">
        <v>1411</v>
      </c>
      <c r="B423" s="38">
        <v>43412</v>
      </c>
      <c r="C423" s="46" t="s">
        <v>1412</v>
      </c>
      <c r="D423" s="80" t="s">
        <v>1413</v>
      </c>
      <c r="E423" s="39"/>
      <c r="F423" s="40" t="s">
        <v>24</v>
      </c>
      <c r="G423" s="40" t="s">
        <v>71</v>
      </c>
      <c r="H423" s="40" t="s">
        <v>949</v>
      </c>
      <c r="I423" s="37" t="s">
        <v>100</v>
      </c>
      <c r="J423" s="55" t="s">
        <v>73</v>
      </c>
      <c r="K423" s="38">
        <v>43433</v>
      </c>
      <c r="L423" s="38">
        <v>45259</v>
      </c>
      <c r="M423" s="42"/>
      <c r="N423" s="37" t="s">
        <v>29</v>
      </c>
      <c r="O423" s="43"/>
      <c r="P423" s="37" t="s">
        <v>225</v>
      </c>
      <c r="Q423" s="43"/>
      <c r="R423" s="43"/>
      <c r="S423" s="43"/>
    </row>
    <row r="424" spans="1:19" ht="38.25">
      <c r="A424" s="37" t="s">
        <v>1414</v>
      </c>
      <c r="B424" s="38">
        <v>43271</v>
      </c>
      <c r="C424" s="56" t="s">
        <v>1415</v>
      </c>
      <c r="D424" s="37" t="s">
        <v>1416</v>
      </c>
      <c r="E424" s="289"/>
      <c r="F424" s="40" t="s">
        <v>24</v>
      </c>
      <c r="G424" s="37" t="s">
        <v>49</v>
      </c>
      <c r="H424" s="37" t="s">
        <v>355</v>
      </c>
      <c r="I424" s="37" t="s">
        <v>100</v>
      </c>
      <c r="J424" s="55" t="s">
        <v>73</v>
      </c>
      <c r="K424" s="38">
        <v>43298</v>
      </c>
      <c r="L424" s="38">
        <v>45124</v>
      </c>
      <c r="M424" s="42"/>
      <c r="N424" s="37" t="s">
        <v>29</v>
      </c>
      <c r="O424" s="43"/>
      <c r="P424" s="37" t="s">
        <v>225</v>
      </c>
      <c r="Q424" s="43"/>
      <c r="R424" s="39">
        <f>YEAR(K424)</f>
        <v>2018</v>
      </c>
      <c r="S424" s="44">
        <f>IF($F424="CO",SUMIFS($M:$M,$A:$A,$A424)/COUNTIFS($A:$A,$A424,$F:$F,"CO"),0)</f>
        <v>0</v>
      </c>
    </row>
    <row r="425" spans="1:19" ht="51">
      <c r="A425" s="45" t="s">
        <v>1417</v>
      </c>
      <c r="B425" s="38">
        <v>43747</v>
      </c>
      <c r="C425" s="58" t="s">
        <v>1418</v>
      </c>
      <c r="D425" s="43"/>
      <c r="E425" s="43"/>
      <c r="F425" s="37" t="s">
        <v>24</v>
      </c>
      <c r="G425" s="39" t="s">
        <v>33</v>
      </c>
      <c r="H425" s="54" t="s">
        <v>1419</v>
      </c>
      <c r="I425" s="40" t="s">
        <v>35</v>
      </c>
      <c r="J425" s="41" t="s">
        <v>36</v>
      </c>
      <c r="K425" s="38">
        <v>43837</v>
      </c>
      <c r="L425" s="38">
        <v>45664</v>
      </c>
      <c r="M425" s="43"/>
      <c r="N425" s="168" t="s">
        <v>1306</v>
      </c>
      <c r="O425" s="43"/>
      <c r="P425" s="37" t="s">
        <v>38</v>
      </c>
      <c r="Q425" s="289" t="s">
        <v>1420</v>
      </c>
      <c r="R425" s="43"/>
      <c r="S425" s="43"/>
    </row>
    <row r="426" spans="1:19" ht="38.25">
      <c r="A426" s="110" t="s">
        <v>1421</v>
      </c>
      <c r="B426" s="169">
        <v>43425</v>
      </c>
      <c r="C426" s="170" t="s">
        <v>1422</v>
      </c>
      <c r="D426" s="110" t="s">
        <v>1423</v>
      </c>
      <c r="E426" s="105"/>
      <c r="F426" s="150" t="s">
        <v>24</v>
      </c>
      <c r="G426" s="110" t="s">
        <v>42</v>
      </c>
      <c r="H426" s="110" t="s">
        <v>177</v>
      </c>
      <c r="I426" s="110" t="s">
        <v>100</v>
      </c>
      <c r="J426" s="171" t="s">
        <v>73</v>
      </c>
      <c r="K426" s="169">
        <v>43445</v>
      </c>
      <c r="L426" s="169">
        <v>45271</v>
      </c>
      <c r="M426" s="172"/>
      <c r="N426" s="110" t="s">
        <v>29</v>
      </c>
      <c r="O426" s="157"/>
      <c r="P426" s="110" t="s">
        <v>178</v>
      </c>
      <c r="Q426" s="43"/>
      <c r="R426" s="289">
        <f>YEAR(K426)</f>
        <v>2018</v>
      </c>
      <c r="S426" s="44">
        <f>IF($F426="CO",SUMIFS($M:$M,$A:$A,$A426)/COUNTIFS($A:$A,$A426,$F:$F,"CO"),0)</f>
        <v>0</v>
      </c>
    </row>
    <row r="427" spans="1:19" ht="51" customHeight="1">
      <c r="A427" s="37" t="s">
        <v>1424</v>
      </c>
      <c r="B427" s="38">
        <v>43271</v>
      </c>
      <c r="C427" s="46" t="s">
        <v>1425</v>
      </c>
      <c r="D427" s="37" t="s">
        <v>1426</v>
      </c>
      <c r="E427" s="289"/>
      <c r="F427" s="40" t="s">
        <v>24</v>
      </c>
      <c r="G427" s="37" t="s">
        <v>77</v>
      </c>
      <c r="H427" s="40" t="s">
        <v>1427</v>
      </c>
      <c r="I427" s="37" t="s">
        <v>100</v>
      </c>
      <c r="J427" s="41" t="s">
        <v>28</v>
      </c>
      <c r="K427" s="38">
        <v>43284</v>
      </c>
      <c r="L427" s="38">
        <v>45110</v>
      </c>
      <c r="M427" s="42"/>
      <c r="N427" s="37" t="s">
        <v>29</v>
      </c>
      <c r="O427" s="43"/>
      <c r="P427" s="37" t="s">
        <v>178</v>
      </c>
      <c r="Q427" s="43"/>
      <c r="R427" s="39">
        <f>YEAR(K427)</f>
        <v>2018</v>
      </c>
      <c r="S427" s="58">
        <f>IF($F427="CO",SUMIFS($M:$M,$A:$A,$A427)/COUNTIFS($A:$A,$A427,$F:$F,"CO"),0)</f>
        <v>0</v>
      </c>
    </row>
    <row r="428" spans="1:19" ht="51" customHeight="1">
      <c r="A428" s="348" t="s">
        <v>3518</v>
      </c>
      <c r="B428" s="395">
        <v>44748</v>
      </c>
      <c r="C428" s="352" t="s">
        <v>3519</v>
      </c>
      <c r="D428" s="348" t="s">
        <v>3520</v>
      </c>
      <c r="E428" s="355"/>
      <c r="F428" s="355" t="s">
        <v>24</v>
      </c>
      <c r="G428" s="355" t="s">
        <v>42</v>
      </c>
      <c r="H428" s="355" t="s">
        <v>163</v>
      </c>
      <c r="I428" s="355" t="s">
        <v>3384</v>
      </c>
      <c r="J428" s="352" t="s">
        <v>3499</v>
      </c>
      <c r="K428" s="395">
        <v>44771</v>
      </c>
      <c r="L428" s="396">
        <v>46597</v>
      </c>
      <c r="M428" s="355"/>
      <c r="N428" s="355" t="s">
        <v>168</v>
      </c>
      <c r="O428" s="355"/>
      <c r="P428" s="355" t="s">
        <v>45</v>
      </c>
      <c r="Q428" s="355"/>
      <c r="R428" s="355"/>
      <c r="S428" s="359"/>
    </row>
    <row r="429" spans="1:19" ht="38.25">
      <c r="A429" s="289" t="s">
        <v>1428</v>
      </c>
      <c r="B429" s="38">
        <v>43341</v>
      </c>
      <c r="C429" s="58" t="s">
        <v>1429</v>
      </c>
      <c r="D429" s="289" t="s">
        <v>1430</v>
      </c>
      <c r="E429" s="39"/>
      <c r="F429" s="37" t="s">
        <v>24</v>
      </c>
      <c r="G429" s="54" t="s">
        <v>139</v>
      </c>
      <c r="H429" s="54" t="s">
        <v>1349</v>
      </c>
      <c r="I429" s="37" t="s">
        <v>100</v>
      </c>
      <c r="J429" s="55" t="s">
        <v>73</v>
      </c>
      <c r="K429" s="38">
        <v>43368</v>
      </c>
      <c r="L429" s="38">
        <v>45194</v>
      </c>
      <c r="M429" s="47"/>
      <c r="N429" s="37" t="s">
        <v>29</v>
      </c>
      <c r="O429" s="43"/>
      <c r="P429" s="37" t="s">
        <v>1431</v>
      </c>
      <c r="Q429" s="289"/>
      <c r="R429" s="39">
        <v>2019</v>
      </c>
      <c r="S429" s="44">
        <f>IF($F429="CO",SUMIFS($M:$M,$A:$A,$A429)/COUNTIFS($A:$A,$A429,$F:$F,"CO"),0)</f>
        <v>0</v>
      </c>
    </row>
    <row r="430" spans="1:19" ht="50.1" customHeight="1">
      <c r="A430" s="37" t="s">
        <v>1432</v>
      </c>
      <c r="B430" s="38">
        <v>42751</v>
      </c>
      <c r="C430" s="56" t="s">
        <v>1433</v>
      </c>
      <c r="D430" s="37" t="s">
        <v>1434</v>
      </c>
      <c r="E430" s="39"/>
      <c r="F430" s="37" t="s">
        <v>24</v>
      </c>
      <c r="G430" s="37" t="s">
        <v>139</v>
      </c>
      <c r="H430" s="40" t="s">
        <v>1435</v>
      </c>
      <c r="I430" s="37" t="s">
        <v>27</v>
      </c>
      <c r="J430" s="41" t="s">
        <v>1436</v>
      </c>
      <c r="K430" s="38">
        <v>43017</v>
      </c>
      <c r="L430" s="38">
        <v>44843</v>
      </c>
      <c r="M430" s="42"/>
      <c r="N430" s="40" t="s">
        <v>29</v>
      </c>
      <c r="O430" s="43"/>
      <c r="P430" s="37" t="s">
        <v>30</v>
      </c>
      <c r="Q430" s="43"/>
      <c r="R430" s="43"/>
      <c r="S430" s="44">
        <f>IF($F430="CO",SUMIFS($M:$M,$A:$A,$A430)/COUNTIFS($A:$A,$A430,$F:$F,"CO"),0)</f>
        <v>0</v>
      </c>
    </row>
    <row r="431" spans="1:19" ht="63.75">
      <c r="A431" s="181" t="s">
        <v>1437</v>
      </c>
      <c r="B431" s="182">
        <v>43866</v>
      </c>
      <c r="C431" s="257" t="s">
        <v>1438</v>
      </c>
      <c r="D431" s="181" t="s">
        <v>1439</v>
      </c>
      <c r="E431" s="185"/>
      <c r="F431" s="181" t="s">
        <v>24</v>
      </c>
      <c r="G431" s="183" t="s">
        <v>42</v>
      </c>
      <c r="H431" s="201" t="s">
        <v>1440</v>
      </c>
      <c r="I431" s="181" t="s">
        <v>27</v>
      </c>
      <c r="J431" s="521" t="s">
        <v>1441</v>
      </c>
      <c r="K431" s="182">
        <v>44075</v>
      </c>
      <c r="L431" s="182">
        <v>45901</v>
      </c>
      <c r="M431" s="214"/>
      <c r="N431" s="201" t="s">
        <v>29</v>
      </c>
      <c r="O431" s="185"/>
      <c r="P431" s="181" t="s">
        <v>793</v>
      </c>
      <c r="Q431" s="43"/>
      <c r="R431" s="39">
        <f>YEAR(K431)</f>
        <v>2020</v>
      </c>
      <c r="S431" s="44">
        <f>IF($F431="CO",SUMIFS($M:$M,$A:$A,$A431)/COUNTIFS($A:$A,$A431,$F:$F,"CO"),0)</f>
        <v>0</v>
      </c>
    </row>
    <row r="432" spans="1:19" ht="114.75" customHeight="1">
      <c r="A432" s="294" t="s">
        <v>3939</v>
      </c>
      <c r="B432" s="302">
        <v>44159</v>
      </c>
      <c r="C432" s="313" t="s">
        <v>3940</v>
      </c>
      <c r="D432" s="295" t="s">
        <v>3941</v>
      </c>
      <c r="E432" s="297"/>
      <c r="F432" s="298" t="s">
        <v>24</v>
      </c>
      <c r="G432" s="304" t="s">
        <v>366</v>
      </c>
      <c r="H432" s="332" t="s">
        <v>3942</v>
      </c>
      <c r="I432" s="300" t="s">
        <v>64</v>
      </c>
      <c r="J432" s="301" t="s">
        <v>3943</v>
      </c>
      <c r="K432" s="302">
        <v>44455</v>
      </c>
      <c r="L432" s="302">
        <v>46281</v>
      </c>
      <c r="M432" s="303"/>
      <c r="N432" s="332" t="s">
        <v>3942</v>
      </c>
      <c r="O432" s="297"/>
      <c r="P432" s="298" t="s">
        <v>30</v>
      </c>
      <c r="Q432" s="297"/>
      <c r="R432" s="455"/>
      <c r="S432" s="43"/>
    </row>
    <row r="433" spans="1:19" ht="38.25">
      <c r="A433" s="37" t="s">
        <v>1442</v>
      </c>
      <c r="B433" s="38">
        <v>43208</v>
      </c>
      <c r="C433" s="46" t="s">
        <v>1443</v>
      </c>
      <c r="D433" s="37" t="s">
        <v>1444</v>
      </c>
      <c r="E433" s="289"/>
      <c r="F433" s="40" t="s">
        <v>24</v>
      </c>
      <c r="G433" s="37" t="s">
        <v>366</v>
      </c>
      <c r="H433" s="37" t="s">
        <v>385</v>
      </c>
      <c r="I433" s="37" t="s">
        <v>386</v>
      </c>
      <c r="J433" s="53" t="s">
        <v>1445</v>
      </c>
      <c r="K433" s="173">
        <v>43284</v>
      </c>
      <c r="L433" s="173">
        <v>45110</v>
      </c>
      <c r="M433" s="42"/>
      <c r="N433" s="37" t="s">
        <v>388</v>
      </c>
      <c r="O433" s="43"/>
      <c r="P433" s="37" t="s">
        <v>389</v>
      </c>
      <c r="Q433" s="43"/>
      <c r="R433" s="39">
        <f>YEAR(K433)</f>
        <v>2018</v>
      </c>
      <c r="S433" s="44">
        <f>IF($F433="CO",SUMIFS($M:$M,$A:$A,$A433)/COUNTIFS($A:$A,$A433,$F:$F,"CO"),0)</f>
        <v>0</v>
      </c>
    </row>
    <row r="434" spans="1:19" ht="38.25">
      <c r="A434" s="336" t="s">
        <v>3749</v>
      </c>
      <c r="B434" s="302">
        <v>44404</v>
      </c>
      <c r="C434" s="313" t="s">
        <v>3750</v>
      </c>
      <c r="D434" s="295" t="s">
        <v>3751</v>
      </c>
      <c r="E434" s="297"/>
      <c r="F434" s="279" t="s">
        <v>24</v>
      </c>
      <c r="G434" s="279" t="s">
        <v>25</v>
      </c>
      <c r="H434" s="295" t="s">
        <v>57</v>
      </c>
      <c r="I434" s="280" t="s">
        <v>100</v>
      </c>
      <c r="J434" s="93" t="s">
        <v>73</v>
      </c>
      <c r="K434" s="302">
        <v>44426</v>
      </c>
      <c r="L434" s="302">
        <v>46252</v>
      </c>
      <c r="M434" s="303"/>
      <c r="N434" s="295" t="s">
        <v>29</v>
      </c>
      <c r="O434" s="297"/>
      <c r="P434" s="279" t="s">
        <v>30</v>
      </c>
      <c r="Q434" s="297"/>
      <c r="R434" s="297"/>
      <c r="S434" s="297"/>
    </row>
    <row r="435" spans="1:19" ht="38.25">
      <c r="A435" s="289" t="s">
        <v>1446</v>
      </c>
      <c r="B435" s="38">
        <v>43005</v>
      </c>
      <c r="C435" s="64" t="s">
        <v>1447</v>
      </c>
      <c r="D435" s="39" t="s">
        <v>1448</v>
      </c>
      <c r="E435" s="289"/>
      <c r="F435" s="37" t="s">
        <v>24</v>
      </c>
      <c r="G435" s="289" t="s">
        <v>71</v>
      </c>
      <c r="H435" s="54" t="s">
        <v>1449</v>
      </c>
      <c r="I435" s="37" t="s">
        <v>100</v>
      </c>
      <c r="J435" s="55" t="s">
        <v>73</v>
      </c>
      <c r="K435" s="38">
        <v>43019</v>
      </c>
      <c r="L435" s="38">
        <v>44845</v>
      </c>
      <c r="M435" s="42"/>
      <c r="N435" s="40" t="s">
        <v>232</v>
      </c>
      <c r="O435" s="43"/>
      <c r="P435" s="289" t="s">
        <v>30</v>
      </c>
      <c r="Q435" s="43"/>
      <c r="R435" s="39">
        <f t="shared" ref="R435:R440" si="9">YEAR(K435)</f>
        <v>2017</v>
      </c>
      <c r="S435" s="44">
        <f t="shared" ref="S435:S440" si="10">IF($F435="CO",SUMIFS($M:$M,$A:$A,$A435)/COUNTIFS($A:$A,$A435,$F:$F,"CO"),0)</f>
        <v>0</v>
      </c>
    </row>
    <row r="436" spans="1:19" ht="51">
      <c r="A436" s="37" t="s">
        <v>1450</v>
      </c>
      <c r="B436" s="38">
        <v>43139</v>
      </c>
      <c r="C436" s="46" t="s">
        <v>1451</v>
      </c>
      <c r="D436" s="37" t="s">
        <v>1452</v>
      </c>
      <c r="E436" s="289"/>
      <c r="F436" s="40" t="s">
        <v>24</v>
      </c>
      <c r="G436" s="37" t="s">
        <v>42</v>
      </c>
      <c r="H436" s="46" t="s">
        <v>1453</v>
      </c>
      <c r="I436" s="37" t="s">
        <v>756</v>
      </c>
      <c r="J436" s="53" t="s">
        <v>1454</v>
      </c>
      <c r="K436" s="38">
        <v>43284</v>
      </c>
      <c r="L436" s="38">
        <v>45110</v>
      </c>
      <c r="M436" s="42"/>
      <c r="N436" s="40" t="s">
        <v>1455</v>
      </c>
      <c r="O436" s="43"/>
      <c r="P436" s="37" t="s">
        <v>30</v>
      </c>
      <c r="Q436" s="43"/>
      <c r="R436" s="289">
        <f t="shared" si="9"/>
        <v>2018</v>
      </c>
      <c r="S436" s="44">
        <f t="shared" si="10"/>
        <v>0</v>
      </c>
    </row>
    <row r="437" spans="1:19" ht="63.75">
      <c r="A437" s="37" t="s">
        <v>1456</v>
      </c>
      <c r="B437" s="38">
        <v>43392</v>
      </c>
      <c r="C437" s="46" t="s">
        <v>1457</v>
      </c>
      <c r="D437" s="37" t="s">
        <v>1458</v>
      </c>
      <c r="E437" s="289"/>
      <c r="F437" s="37" t="s">
        <v>24</v>
      </c>
      <c r="G437" s="37" t="s">
        <v>33</v>
      </c>
      <c r="H437" s="40" t="s">
        <v>1459</v>
      </c>
      <c r="I437" s="37" t="s">
        <v>79</v>
      </c>
      <c r="J437" s="101" t="s">
        <v>1460</v>
      </c>
      <c r="K437" s="38">
        <v>43619</v>
      </c>
      <c r="L437" s="38">
        <v>45446</v>
      </c>
      <c r="M437" s="42"/>
      <c r="N437" s="37" t="s">
        <v>1461</v>
      </c>
      <c r="O437" s="43"/>
      <c r="P437" s="37" t="s">
        <v>225</v>
      </c>
      <c r="Q437" s="43"/>
      <c r="R437" s="39">
        <f t="shared" si="9"/>
        <v>2019</v>
      </c>
      <c r="S437" s="44">
        <f t="shared" si="10"/>
        <v>0</v>
      </c>
    </row>
    <row r="438" spans="1:19" ht="102">
      <c r="A438" s="37" t="s">
        <v>1462</v>
      </c>
      <c r="B438" s="38">
        <v>44124</v>
      </c>
      <c r="C438" s="55" t="s">
        <v>1463</v>
      </c>
      <c r="D438" s="37" t="s">
        <v>1464</v>
      </c>
      <c r="E438" s="43"/>
      <c r="F438" s="37" t="s">
        <v>24</v>
      </c>
      <c r="G438" s="289" t="s">
        <v>71</v>
      </c>
      <c r="H438" s="54" t="s">
        <v>510</v>
      </c>
      <c r="I438" s="37" t="s">
        <v>51</v>
      </c>
      <c r="J438" s="48" t="s">
        <v>87</v>
      </c>
      <c r="K438" s="38">
        <v>44139</v>
      </c>
      <c r="L438" s="38">
        <v>45965</v>
      </c>
      <c r="M438" s="47"/>
      <c r="N438" s="37" t="s">
        <v>29</v>
      </c>
      <c r="O438" s="43"/>
      <c r="P438" s="37" t="s">
        <v>45</v>
      </c>
      <c r="Q438" s="43"/>
      <c r="R438" s="39">
        <f t="shared" si="9"/>
        <v>2020</v>
      </c>
      <c r="S438" s="44">
        <f t="shared" si="10"/>
        <v>0</v>
      </c>
    </row>
    <row r="439" spans="1:19" ht="38.25">
      <c r="A439" s="37" t="s">
        <v>1465</v>
      </c>
      <c r="B439" s="189">
        <v>43342</v>
      </c>
      <c r="C439" s="46" t="s">
        <v>1466</v>
      </c>
      <c r="D439" s="37" t="s">
        <v>1467</v>
      </c>
      <c r="E439" s="124"/>
      <c r="F439" s="37" t="s">
        <v>24</v>
      </c>
      <c r="G439" s="37" t="s">
        <v>71</v>
      </c>
      <c r="H439" s="40" t="s">
        <v>1468</v>
      </c>
      <c r="I439" s="37" t="s">
        <v>100</v>
      </c>
      <c r="J439" s="41" t="s">
        <v>28</v>
      </c>
      <c r="K439" s="97">
        <v>43340</v>
      </c>
      <c r="L439" s="38">
        <v>45166</v>
      </c>
      <c r="M439" s="42"/>
      <c r="N439" s="37" t="s">
        <v>29</v>
      </c>
      <c r="O439" s="43"/>
      <c r="P439" s="37" t="s">
        <v>178</v>
      </c>
      <c r="Q439" s="43"/>
      <c r="R439" s="39">
        <f t="shared" si="9"/>
        <v>2018</v>
      </c>
      <c r="S439" s="44">
        <f t="shared" si="10"/>
        <v>0</v>
      </c>
    </row>
    <row r="440" spans="1:19" ht="38.25">
      <c r="A440" s="37" t="s">
        <v>1</v>
      </c>
      <c r="B440" s="38">
        <v>43222</v>
      </c>
      <c r="C440" s="52" t="s">
        <v>1469</v>
      </c>
      <c r="D440" s="37" t="s">
        <v>1470</v>
      </c>
      <c r="E440" s="39"/>
      <c r="F440" s="289" t="s">
        <v>24</v>
      </c>
      <c r="G440" s="37" t="s">
        <v>42</v>
      </c>
      <c r="H440" s="40" t="s">
        <v>43</v>
      </c>
      <c r="I440" s="37" t="s">
        <v>100</v>
      </c>
      <c r="J440" s="53" t="s">
        <v>1471</v>
      </c>
      <c r="K440" s="38">
        <v>43236</v>
      </c>
      <c r="L440" s="38">
        <v>45062</v>
      </c>
      <c r="M440" s="42"/>
      <c r="N440" s="37" t="s">
        <v>29</v>
      </c>
      <c r="O440" s="43"/>
      <c r="P440" s="37" t="s">
        <v>793</v>
      </c>
      <c r="Q440" s="43"/>
      <c r="R440" s="78">
        <f t="shared" si="9"/>
        <v>2018</v>
      </c>
      <c r="S440" s="44">
        <f t="shared" si="10"/>
        <v>0</v>
      </c>
    </row>
    <row r="441" spans="1:19" ht="102">
      <c r="A441" s="305" t="s">
        <v>3895</v>
      </c>
      <c r="B441" s="38">
        <v>44273</v>
      </c>
      <c r="C441" s="48" t="s">
        <v>3896</v>
      </c>
      <c r="D441" s="37" t="s">
        <v>3897</v>
      </c>
      <c r="E441" s="43"/>
      <c r="F441" s="298" t="s">
        <v>24</v>
      </c>
      <c r="G441" s="298" t="s">
        <v>49</v>
      </c>
      <c r="H441" s="295" t="s">
        <v>1083</v>
      </c>
      <c r="I441" s="300" t="s">
        <v>51</v>
      </c>
      <c r="J441" s="53" t="s">
        <v>52</v>
      </c>
      <c r="K441" s="38">
        <v>44411</v>
      </c>
      <c r="L441" s="38">
        <v>46237</v>
      </c>
      <c r="M441" s="47"/>
      <c r="N441" s="295" t="s">
        <v>29</v>
      </c>
      <c r="O441" s="43"/>
      <c r="P441" s="298" t="s">
        <v>30</v>
      </c>
      <c r="Q441" s="43"/>
      <c r="R441" s="43"/>
      <c r="S441" s="43"/>
    </row>
    <row r="442" spans="1:19" ht="63.75">
      <c r="A442" s="305" t="s">
        <v>3880</v>
      </c>
      <c r="B442" s="38">
        <v>44162</v>
      </c>
      <c r="C442" s="309" t="s">
        <v>3881</v>
      </c>
      <c r="D442" s="37" t="s">
        <v>3815</v>
      </c>
      <c r="E442" s="43"/>
      <c r="F442" s="298" t="s">
        <v>24</v>
      </c>
      <c r="G442" s="298" t="s">
        <v>42</v>
      </c>
      <c r="H442" s="295" t="s">
        <v>3882</v>
      </c>
      <c r="I442" s="300" t="s">
        <v>100</v>
      </c>
      <c r="J442" s="523" t="s">
        <v>3883</v>
      </c>
      <c r="K442" s="38">
        <v>44405</v>
      </c>
      <c r="L442" s="38">
        <v>46231</v>
      </c>
      <c r="M442" s="47"/>
      <c r="N442" s="295" t="s">
        <v>29</v>
      </c>
      <c r="O442" s="43"/>
      <c r="P442" s="298" t="s">
        <v>149</v>
      </c>
      <c r="Q442" s="43"/>
      <c r="R442" s="43"/>
      <c r="S442" s="43"/>
    </row>
    <row r="443" spans="1:19" ht="63.75">
      <c r="A443" s="37" t="s">
        <v>1472</v>
      </c>
      <c r="B443" s="38">
        <v>43682</v>
      </c>
      <c r="C443" s="52" t="s">
        <v>1473</v>
      </c>
      <c r="D443" s="37" t="s">
        <v>1474</v>
      </c>
      <c r="E443" s="39"/>
      <c r="F443" s="37" t="s">
        <v>24</v>
      </c>
      <c r="G443" s="37" t="s">
        <v>1254</v>
      </c>
      <c r="H443" s="40" t="s">
        <v>1475</v>
      </c>
      <c r="I443" s="40" t="s">
        <v>100</v>
      </c>
      <c r="J443" s="82" t="s">
        <v>1476</v>
      </c>
      <c r="K443" s="38">
        <v>43756</v>
      </c>
      <c r="L443" s="38">
        <v>45583</v>
      </c>
      <c r="M443" s="42"/>
      <c r="N443" s="37" t="s">
        <v>1477</v>
      </c>
      <c r="O443" s="43"/>
      <c r="P443" s="37" t="s">
        <v>103</v>
      </c>
      <c r="Q443" s="43"/>
      <c r="R443" s="39">
        <v>2016</v>
      </c>
      <c r="S443" s="44">
        <f>IF($F443="CO",SUMIFS($M:$M,$A:$A,$A443)/COUNTIFS($A:$A,$A443,$F:$F,"CO"),0)</f>
        <v>0</v>
      </c>
    </row>
    <row r="444" spans="1:19" ht="153">
      <c r="A444" s="45" t="s">
        <v>1478</v>
      </c>
      <c r="B444" s="38">
        <v>44175</v>
      </c>
      <c r="C444" s="55" t="s">
        <v>1479</v>
      </c>
      <c r="D444" s="289" t="s">
        <v>1480</v>
      </c>
      <c r="E444" s="39" t="s">
        <v>1481</v>
      </c>
      <c r="F444" s="37" t="s">
        <v>71</v>
      </c>
      <c r="G444" s="289" t="s">
        <v>71</v>
      </c>
      <c r="H444" s="40" t="s">
        <v>145</v>
      </c>
      <c r="I444" s="54" t="s">
        <v>1482</v>
      </c>
      <c r="J444" s="55" t="s">
        <v>1483</v>
      </c>
      <c r="K444" s="38">
        <v>44207</v>
      </c>
      <c r="L444" s="38">
        <v>44891</v>
      </c>
      <c r="M444" s="47">
        <v>91080</v>
      </c>
      <c r="N444" s="100" t="s">
        <v>148</v>
      </c>
      <c r="O444" s="43"/>
      <c r="P444" s="37" t="s">
        <v>45</v>
      </c>
      <c r="Q444" s="43"/>
      <c r="R444" s="39">
        <f>YEAR(K444)</f>
        <v>2021</v>
      </c>
      <c r="S444" s="44">
        <f>IF($F444="CO",SUMIFS($M:$M,$A:$A,$A444)/COUNTIFS($A:$A,$A444,$F:$F,"CO"),0)</f>
        <v>0</v>
      </c>
    </row>
    <row r="445" spans="1:19" ht="76.5">
      <c r="A445" s="37" t="s">
        <v>1484</v>
      </c>
      <c r="B445" s="38">
        <v>44173</v>
      </c>
      <c r="C445" s="55" t="s">
        <v>1485</v>
      </c>
      <c r="D445" s="289" t="s">
        <v>1480</v>
      </c>
      <c r="E445" s="43"/>
      <c r="F445" s="37" t="s">
        <v>71</v>
      </c>
      <c r="G445" s="39" t="s">
        <v>98</v>
      </c>
      <c r="H445" s="54" t="s">
        <v>448</v>
      </c>
      <c r="I445" s="37" t="s">
        <v>1482</v>
      </c>
      <c r="J445" s="81" t="s">
        <v>1486</v>
      </c>
      <c r="K445" s="38">
        <v>44194</v>
      </c>
      <c r="L445" s="38">
        <v>44883</v>
      </c>
      <c r="M445" s="47">
        <v>314255.2</v>
      </c>
      <c r="N445" s="37" t="s">
        <v>1487</v>
      </c>
      <c r="O445" s="43"/>
      <c r="P445" s="37" t="s">
        <v>45</v>
      </c>
      <c r="Q445" s="43"/>
      <c r="R445" s="43"/>
      <c r="S445" s="43"/>
    </row>
    <row r="446" spans="1:19" ht="38.25">
      <c r="A446" s="45" t="s">
        <v>1488</v>
      </c>
      <c r="B446" s="38">
        <v>44218</v>
      </c>
      <c r="C446" s="62" t="s">
        <v>1489</v>
      </c>
      <c r="D446" s="37" t="s">
        <v>1490</v>
      </c>
      <c r="E446" s="43"/>
      <c r="F446" s="37" t="s">
        <v>24</v>
      </c>
      <c r="G446" s="289" t="s">
        <v>42</v>
      </c>
      <c r="H446" s="54" t="s">
        <v>568</v>
      </c>
      <c r="I446" s="37" t="s">
        <v>27</v>
      </c>
      <c r="J446" s="41" t="s">
        <v>28</v>
      </c>
      <c r="K446" s="38">
        <v>44245</v>
      </c>
      <c r="L446" s="38">
        <v>46071</v>
      </c>
      <c r="M446" s="47"/>
      <c r="N446" s="54" t="s">
        <v>29</v>
      </c>
      <c r="O446" s="43"/>
      <c r="P446" s="37" t="s">
        <v>67</v>
      </c>
      <c r="Q446" s="43"/>
      <c r="R446" s="39">
        <v>2017</v>
      </c>
      <c r="S446" s="43"/>
    </row>
    <row r="447" spans="1:19" ht="38.25">
      <c r="A447" s="37" t="s">
        <v>1491</v>
      </c>
      <c r="B447" s="38">
        <v>43623</v>
      </c>
      <c r="C447" s="56" t="s">
        <v>1492</v>
      </c>
      <c r="D447" s="37" t="s">
        <v>1493</v>
      </c>
      <c r="E447" s="39"/>
      <c r="F447" s="37" t="s">
        <v>24</v>
      </c>
      <c r="G447" s="37" t="s">
        <v>42</v>
      </c>
      <c r="H447" s="40" t="s">
        <v>1494</v>
      </c>
      <c r="I447" s="37" t="s">
        <v>27</v>
      </c>
      <c r="J447" s="174" t="s">
        <v>334</v>
      </c>
      <c r="K447" s="38">
        <v>43644</v>
      </c>
      <c r="L447" s="38">
        <v>45471</v>
      </c>
      <c r="M447" s="42"/>
      <c r="N447" s="37" t="s">
        <v>102</v>
      </c>
      <c r="O447" s="43"/>
      <c r="P447" s="37" t="s">
        <v>178</v>
      </c>
      <c r="Q447" s="43"/>
      <c r="R447" s="43"/>
      <c r="S447" s="43"/>
    </row>
    <row r="448" spans="1:19" ht="89.25">
      <c r="A448" s="37" t="s">
        <v>1495</v>
      </c>
      <c r="B448" s="38">
        <v>43433</v>
      </c>
      <c r="C448" s="64" t="s">
        <v>1496</v>
      </c>
      <c r="D448" s="289" t="s">
        <v>1497</v>
      </c>
      <c r="E448" s="39"/>
      <c r="F448" s="40" t="s">
        <v>24</v>
      </c>
      <c r="G448" s="54" t="s">
        <v>1498</v>
      </c>
      <c r="H448" s="54" t="s">
        <v>1498</v>
      </c>
      <c r="I448" s="40" t="s">
        <v>27</v>
      </c>
      <c r="J448" s="52" t="s">
        <v>1499</v>
      </c>
      <c r="K448" s="38">
        <v>43536</v>
      </c>
      <c r="L448" s="38">
        <v>45363</v>
      </c>
      <c r="M448" s="60"/>
      <c r="N448" s="40" t="s">
        <v>29</v>
      </c>
      <c r="O448" s="59"/>
      <c r="P448" s="40" t="s">
        <v>30</v>
      </c>
      <c r="Q448" s="289"/>
      <c r="R448" s="39">
        <f>YEAR(K448)</f>
        <v>2019</v>
      </c>
      <c r="S448" s="44">
        <f>IF($F448="CO",SUMIFS($M:$M,$A:$A,$A448)/COUNTIFS($A:$A,$A448,$F:$F,"CO"),0)</f>
        <v>0</v>
      </c>
    </row>
    <row r="449" spans="1:20" ht="38.25">
      <c r="A449" s="37" t="s">
        <v>1500</v>
      </c>
      <c r="B449" s="38">
        <v>44112</v>
      </c>
      <c r="C449" s="64" t="s">
        <v>1501</v>
      </c>
      <c r="D449" s="37" t="s">
        <v>1502</v>
      </c>
      <c r="E449" s="43"/>
      <c r="F449" s="37" t="s">
        <v>24</v>
      </c>
      <c r="G449" s="39" t="s">
        <v>360</v>
      </c>
      <c r="H449" s="54" t="s">
        <v>1503</v>
      </c>
      <c r="I449" s="37" t="s">
        <v>27</v>
      </c>
      <c r="J449" s="41" t="s">
        <v>28</v>
      </c>
      <c r="K449" s="38">
        <v>44129</v>
      </c>
      <c r="L449" s="38">
        <v>45955</v>
      </c>
      <c r="M449" s="47"/>
      <c r="N449" s="37" t="s">
        <v>29</v>
      </c>
      <c r="O449" s="43"/>
      <c r="P449" s="37" t="s">
        <v>30</v>
      </c>
      <c r="Q449" s="43"/>
      <c r="R449" s="39"/>
      <c r="S449" s="44">
        <v>0</v>
      </c>
    </row>
    <row r="450" spans="1:20" ht="51">
      <c r="A450" s="183" t="s">
        <v>1504</v>
      </c>
      <c r="B450" s="182">
        <v>44533</v>
      </c>
      <c r="C450" s="196" t="s">
        <v>1505</v>
      </c>
      <c r="D450" s="183" t="s">
        <v>1506</v>
      </c>
      <c r="E450" s="185"/>
      <c r="F450" s="181" t="s">
        <v>24</v>
      </c>
      <c r="G450" s="183" t="s">
        <v>49</v>
      </c>
      <c r="H450" s="184" t="s">
        <v>1507</v>
      </c>
      <c r="I450" s="184" t="s">
        <v>27</v>
      </c>
      <c r="J450" s="48" t="s">
        <v>44</v>
      </c>
      <c r="K450" s="182">
        <v>44565</v>
      </c>
      <c r="L450" s="182">
        <v>46391</v>
      </c>
      <c r="M450" s="214"/>
      <c r="N450" s="37" t="s">
        <v>29</v>
      </c>
      <c r="O450" s="185"/>
      <c r="P450" s="181" t="s">
        <v>30</v>
      </c>
      <c r="Q450" s="185"/>
      <c r="R450" s="185"/>
      <c r="S450" s="185"/>
    </row>
    <row r="451" spans="1:20" ht="38.25">
      <c r="A451" s="470" t="s">
        <v>1508</v>
      </c>
      <c r="B451" s="182">
        <v>44279</v>
      </c>
      <c r="C451" s="191" t="s">
        <v>1509</v>
      </c>
      <c r="D451" s="181" t="s">
        <v>1510</v>
      </c>
      <c r="E451" s="185"/>
      <c r="F451" s="181" t="s">
        <v>24</v>
      </c>
      <c r="G451" s="183" t="s">
        <v>49</v>
      </c>
      <c r="H451" s="183" t="s">
        <v>355</v>
      </c>
      <c r="I451" s="181" t="s">
        <v>27</v>
      </c>
      <c r="J451" s="55" t="s">
        <v>73</v>
      </c>
      <c r="K451" s="182">
        <v>44302</v>
      </c>
      <c r="L451" s="182">
        <v>46128</v>
      </c>
      <c r="M451" s="214"/>
      <c r="N451" s="464" t="s">
        <v>29</v>
      </c>
      <c r="O451" s="185"/>
      <c r="P451" s="181" t="s">
        <v>30</v>
      </c>
      <c r="Q451" s="185"/>
      <c r="R451" s="185"/>
      <c r="S451" s="185"/>
    </row>
    <row r="452" spans="1:20" ht="67.5" customHeight="1">
      <c r="A452" s="184" t="s">
        <v>1511</v>
      </c>
      <c r="B452" s="194">
        <v>43503</v>
      </c>
      <c r="C452" s="149" t="s">
        <v>1512</v>
      </c>
      <c r="D452" s="183" t="s">
        <v>1513</v>
      </c>
      <c r="E452" s="185"/>
      <c r="F452" s="184" t="s">
        <v>24</v>
      </c>
      <c r="G452" s="184" t="s">
        <v>71</v>
      </c>
      <c r="H452" s="184" t="s">
        <v>1514</v>
      </c>
      <c r="I452" s="194" t="s">
        <v>27</v>
      </c>
      <c r="J452" s="505" t="s">
        <v>167</v>
      </c>
      <c r="K452" s="194">
        <v>43507</v>
      </c>
      <c r="L452" s="194">
        <v>45333</v>
      </c>
      <c r="M452" s="60"/>
      <c r="N452" s="40" t="s">
        <v>29</v>
      </c>
      <c r="O452" s="291"/>
      <c r="P452" s="184" t="s">
        <v>45</v>
      </c>
      <c r="Q452" s="184"/>
      <c r="R452" s="185"/>
      <c r="S452" s="185"/>
    </row>
    <row r="453" spans="1:20" ht="38.25">
      <c r="A453" s="37" t="s">
        <v>1515</v>
      </c>
      <c r="B453" s="38">
        <v>44123</v>
      </c>
      <c r="C453" s="58" t="s">
        <v>1516</v>
      </c>
      <c r="D453" s="39" t="s">
        <v>1517</v>
      </c>
      <c r="E453" s="43"/>
      <c r="F453" s="37" t="s">
        <v>24</v>
      </c>
      <c r="G453" s="289" t="s">
        <v>49</v>
      </c>
      <c r="H453" s="54" t="s">
        <v>1083</v>
      </c>
      <c r="I453" s="37" t="s">
        <v>27</v>
      </c>
      <c r="J453" s="55" t="s">
        <v>73</v>
      </c>
      <c r="K453" s="38">
        <v>44179</v>
      </c>
      <c r="L453" s="38">
        <v>46005</v>
      </c>
      <c r="M453" s="43"/>
      <c r="N453" s="37" t="s">
        <v>29</v>
      </c>
      <c r="O453" s="43"/>
      <c r="P453" s="37" t="s">
        <v>53</v>
      </c>
      <c r="Q453" s="43"/>
      <c r="R453" s="289">
        <v>2019</v>
      </c>
      <c r="S453" s="44">
        <f>IF($F453="CO",SUMIFS($M:$M,$A:$A,$A453)/COUNTIFS($A:$A,$A453,$F:$F,"CO"),0)</f>
        <v>0</v>
      </c>
    </row>
    <row r="454" spans="1:20" ht="38.25">
      <c r="A454" s="37" t="s">
        <v>1518</v>
      </c>
      <c r="B454" s="38">
        <v>43196</v>
      </c>
      <c r="C454" s="56" t="s">
        <v>1519</v>
      </c>
      <c r="D454" s="37" t="s">
        <v>1520</v>
      </c>
      <c r="E454" s="289"/>
      <c r="F454" s="37" t="s">
        <v>24</v>
      </c>
      <c r="G454" s="37" t="s">
        <v>49</v>
      </c>
      <c r="H454" s="37" t="s">
        <v>253</v>
      </c>
      <c r="I454" s="37" t="s">
        <v>27</v>
      </c>
      <c r="J454" s="52" t="s">
        <v>73</v>
      </c>
      <c r="K454" s="38">
        <v>43255</v>
      </c>
      <c r="L454" s="38">
        <v>45081</v>
      </c>
      <c r="M454" s="47"/>
      <c r="N454" s="40" t="s">
        <v>29</v>
      </c>
      <c r="O454" s="289"/>
      <c r="P454" s="37" t="s">
        <v>225</v>
      </c>
      <c r="Q454" s="289"/>
      <c r="R454" s="289">
        <v>2017</v>
      </c>
      <c r="S454" s="44">
        <f>IF($F454="CO",SUMIFS($M:$M,$A:$A,$A454)/COUNTIFS($A:$A,$A454,$F:$F,"CO"),0)</f>
        <v>0</v>
      </c>
    </row>
    <row r="455" spans="1:20" ht="38.25">
      <c r="A455" s="37" t="s">
        <v>1521</v>
      </c>
      <c r="B455" s="38">
        <v>43992</v>
      </c>
      <c r="C455" s="64" t="s">
        <v>1522</v>
      </c>
      <c r="D455" s="37" t="s">
        <v>1523</v>
      </c>
      <c r="E455" s="43"/>
      <c r="F455" s="37" t="s">
        <v>24</v>
      </c>
      <c r="G455" s="37" t="s">
        <v>98</v>
      </c>
      <c r="H455" s="40" t="s">
        <v>99</v>
      </c>
      <c r="I455" s="37" t="s">
        <v>27</v>
      </c>
      <c r="J455" s="55" t="s">
        <v>73</v>
      </c>
      <c r="K455" s="38">
        <v>44094</v>
      </c>
      <c r="L455" s="38">
        <v>45920</v>
      </c>
      <c r="M455" s="47"/>
      <c r="N455" s="40" t="s">
        <v>29</v>
      </c>
      <c r="O455" s="43"/>
      <c r="P455" s="37" t="s">
        <v>53</v>
      </c>
      <c r="Q455" s="43"/>
      <c r="R455" s="236"/>
      <c r="S455" s="43"/>
      <c r="T455" s="198"/>
    </row>
    <row r="456" spans="1:20" ht="38.25" customHeight="1">
      <c r="A456" s="340" t="s">
        <v>3806</v>
      </c>
      <c r="B456" s="441">
        <v>44518</v>
      </c>
      <c r="C456" s="424" t="s">
        <v>3807</v>
      </c>
      <c r="D456" s="347"/>
      <c r="E456" s="347"/>
      <c r="F456" s="347" t="s">
        <v>24</v>
      </c>
      <c r="G456" s="347" t="s">
        <v>33</v>
      </c>
      <c r="H456" s="347" t="s">
        <v>1025</v>
      </c>
      <c r="I456" s="340" t="s">
        <v>3508</v>
      </c>
      <c r="J456" s="424" t="s">
        <v>3808</v>
      </c>
      <c r="K456" s="442">
        <v>44783</v>
      </c>
      <c r="L456" s="442">
        <v>46609</v>
      </c>
      <c r="M456" s="347"/>
      <c r="N456" s="340" t="s">
        <v>3809</v>
      </c>
      <c r="O456" s="347"/>
      <c r="P456" s="347" t="s">
        <v>38</v>
      </c>
      <c r="Q456" s="347" t="s">
        <v>3810</v>
      </c>
      <c r="R456" s="448"/>
      <c r="S456" s="297"/>
    </row>
    <row r="457" spans="1:20" ht="102">
      <c r="A457" s="37" t="s">
        <v>1524</v>
      </c>
      <c r="B457" s="38">
        <v>43658</v>
      </c>
      <c r="C457" s="52" t="s">
        <v>1525</v>
      </c>
      <c r="D457" s="37" t="s">
        <v>1526</v>
      </c>
      <c r="E457" s="289"/>
      <c r="F457" s="37" t="s">
        <v>24</v>
      </c>
      <c r="G457" s="37" t="s">
        <v>71</v>
      </c>
      <c r="H457" s="40" t="s">
        <v>270</v>
      </c>
      <c r="I457" s="37" t="s">
        <v>100</v>
      </c>
      <c r="J457" s="53" t="s">
        <v>1527</v>
      </c>
      <c r="K457" s="38">
        <v>43693</v>
      </c>
      <c r="L457" s="38">
        <v>45520</v>
      </c>
      <c r="M457" s="42"/>
      <c r="N457" s="37" t="s">
        <v>102</v>
      </c>
      <c r="O457" s="43"/>
      <c r="P457" s="37" t="s">
        <v>103</v>
      </c>
      <c r="Q457" s="40"/>
      <c r="R457" s="39">
        <v>2019</v>
      </c>
      <c r="S457" s="43">
        <v>0</v>
      </c>
    </row>
    <row r="458" spans="1:20" ht="102">
      <c r="A458" s="37" t="s">
        <v>1528</v>
      </c>
      <c r="B458" s="38">
        <v>43276</v>
      </c>
      <c r="C458" s="52" t="s">
        <v>1529</v>
      </c>
      <c r="D458" s="37" t="s">
        <v>1530</v>
      </c>
      <c r="E458" s="39"/>
      <c r="F458" s="40" t="s">
        <v>24</v>
      </c>
      <c r="G458" s="37" t="s">
        <v>1531</v>
      </c>
      <c r="H458" s="40" t="s">
        <v>1532</v>
      </c>
      <c r="I458" s="37" t="s">
        <v>100</v>
      </c>
      <c r="J458" s="98" t="s">
        <v>1533</v>
      </c>
      <c r="K458" s="38">
        <v>43304</v>
      </c>
      <c r="L458" s="38">
        <v>45130</v>
      </c>
      <c r="M458" s="42"/>
      <c r="N458" s="37" t="s">
        <v>29</v>
      </c>
      <c r="O458" s="43"/>
      <c r="P458" s="37" t="s">
        <v>30</v>
      </c>
      <c r="Q458" s="43"/>
      <c r="R458" s="43"/>
      <c r="S458" s="43"/>
    </row>
    <row r="459" spans="1:20" ht="38.25">
      <c r="A459" s="37" t="s">
        <v>1534</v>
      </c>
      <c r="B459" s="38">
        <v>43398</v>
      </c>
      <c r="C459" s="46" t="s">
        <v>1535</v>
      </c>
      <c r="D459" s="37" t="s">
        <v>1536</v>
      </c>
      <c r="E459" s="39"/>
      <c r="F459" s="37" t="s">
        <v>24</v>
      </c>
      <c r="G459" s="37" t="s">
        <v>49</v>
      </c>
      <c r="H459" s="37" t="s">
        <v>1083</v>
      </c>
      <c r="I459" s="37" t="s">
        <v>100</v>
      </c>
      <c r="J459" s="55" t="s">
        <v>73</v>
      </c>
      <c r="K459" s="38">
        <v>43423</v>
      </c>
      <c r="L459" s="38">
        <v>45249</v>
      </c>
      <c r="M459" s="42"/>
      <c r="N459" s="37" t="s">
        <v>29</v>
      </c>
      <c r="O459" s="43"/>
      <c r="P459" s="37" t="s">
        <v>53</v>
      </c>
      <c r="Q459" s="43"/>
      <c r="R459" s="39">
        <f>YEAR(K459)</f>
        <v>2018</v>
      </c>
      <c r="S459" s="44">
        <f>IF($F459="CO",SUMIFS($M:$M,$A:$A,$A459)/COUNTIFS($A:$A,$A459,$F:$F,"CO"),0)</f>
        <v>0</v>
      </c>
    </row>
    <row r="460" spans="1:20" ht="38.25">
      <c r="A460" s="45" t="s">
        <v>1537</v>
      </c>
      <c r="B460" s="38">
        <v>44050</v>
      </c>
      <c r="C460" s="56" t="s">
        <v>1538</v>
      </c>
      <c r="D460" s="37" t="s">
        <v>1539</v>
      </c>
      <c r="E460" s="43"/>
      <c r="F460" s="37" t="s">
        <v>24</v>
      </c>
      <c r="G460" s="199" t="s">
        <v>98</v>
      </c>
      <c r="H460" s="40" t="s">
        <v>99</v>
      </c>
      <c r="I460" s="37" t="s">
        <v>27</v>
      </c>
      <c r="J460" s="55" t="s">
        <v>73</v>
      </c>
      <c r="K460" s="38">
        <v>44277</v>
      </c>
      <c r="L460" s="38">
        <v>46103</v>
      </c>
      <c r="M460" s="47"/>
      <c r="N460" s="37" t="s">
        <v>29</v>
      </c>
      <c r="O460" s="43"/>
      <c r="P460" s="289" t="s">
        <v>53</v>
      </c>
      <c r="Q460" s="43"/>
      <c r="R460" s="78">
        <f>YEAR(K460)</f>
        <v>2021</v>
      </c>
      <c r="S460" s="79">
        <f>IF($F460="CO",SUMIFS($M:$M,$A:$A,$A460)/COUNTIFS($A:$A,$A460,$F:$F,"CO"),0)</f>
        <v>0</v>
      </c>
    </row>
    <row r="461" spans="1:20" ht="76.5">
      <c r="A461" s="37" t="s">
        <v>1540</v>
      </c>
      <c r="B461" s="38">
        <v>43073</v>
      </c>
      <c r="C461" s="64" t="s">
        <v>1541</v>
      </c>
      <c r="D461" s="43"/>
      <c r="E461" s="43"/>
      <c r="F461" s="39" t="s">
        <v>24</v>
      </c>
      <c r="G461" s="39" t="s">
        <v>157</v>
      </c>
      <c r="H461" s="54" t="s">
        <v>1542</v>
      </c>
      <c r="I461" s="289" t="s">
        <v>1092</v>
      </c>
      <c r="J461" s="81" t="s">
        <v>1543</v>
      </c>
      <c r="K461" s="38">
        <v>43691</v>
      </c>
      <c r="L461" s="38">
        <v>45518</v>
      </c>
      <c r="M461" s="47"/>
      <c r="N461" s="54" t="s">
        <v>1544</v>
      </c>
      <c r="O461" s="43"/>
      <c r="P461" s="289"/>
      <c r="Q461" s="43"/>
      <c r="R461" s="39">
        <f>YEAR(K461)</f>
        <v>2019</v>
      </c>
      <c r="S461" s="44">
        <f>IF($F461="CO",SUMIFS($M:$M,$A:$A,$A461)/COUNTIFS($A:$A,$A461,$F:$F,"CO"),0)</f>
        <v>0</v>
      </c>
    </row>
    <row r="462" spans="1:20" ht="38.25">
      <c r="A462" s="285" t="s">
        <v>4024</v>
      </c>
      <c r="B462" s="362">
        <v>44600</v>
      </c>
      <c r="C462" s="287" t="s">
        <v>4025</v>
      </c>
      <c r="D462" s="363" t="s">
        <v>4026</v>
      </c>
      <c r="E462" s="363"/>
      <c r="F462" s="363" t="s">
        <v>24</v>
      </c>
      <c r="G462" s="363" t="s">
        <v>42</v>
      </c>
      <c r="H462" s="363" t="s">
        <v>163</v>
      </c>
      <c r="I462" s="366" t="s">
        <v>27</v>
      </c>
      <c r="J462" s="374" t="s">
        <v>3703</v>
      </c>
      <c r="K462" s="362">
        <v>44631</v>
      </c>
      <c r="L462" s="362">
        <v>46457</v>
      </c>
      <c r="M462" s="43"/>
      <c r="N462" s="366" t="s">
        <v>29</v>
      </c>
      <c r="O462" s="43"/>
      <c r="P462" s="363" t="s">
        <v>310</v>
      </c>
      <c r="Q462" s="43"/>
      <c r="R462" s="43"/>
      <c r="S462" s="44"/>
    </row>
    <row r="463" spans="1:20" ht="38.25">
      <c r="A463" s="37" t="s">
        <v>1545</v>
      </c>
      <c r="B463" s="38">
        <v>43697</v>
      </c>
      <c r="C463" s="56" t="s">
        <v>1546</v>
      </c>
      <c r="D463" s="289" t="s">
        <v>1547</v>
      </c>
      <c r="E463" s="43"/>
      <c r="F463" s="289" t="s">
        <v>24</v>
      </c>
      <c r="G463" s="289" t="s">
        <v>42</v>
      </c>
      <c r="H463" s="40" t="s">
        <v>163</v>
      </c>
      <c r="I463" s="37" t="s">
        <v>27</v>
      </c>
      <c r="J463" s="515" t="s">
        <v>73</v>
      </c>
      <c r="K463" s="38">
        <v>43714</v>
      </c>
      <c r="L463" s="38">
        <v>45541</v>
      </c>
      <c r="M463" s="47"/>
      <c r="N463" s="37" t="s">
        <v>135</v>
      </c>
      <c r="O463" s="43"/>
      <c r="P463" s="37" t="s">
        <v>310</v>
      </c>
      <c r="Q463" s="43"/>
      <c r="R463" s="39">
        <f>YEAR(K463)</f>
        <v>2019</v>
      </c>
      <c r="S463" s="44">
        <f>IF($F463="CO",SUMIFS($M:$M,$A:$A,$A463)/COUNTIFS($A:$A,$A463,$F:$F,"CO"),0)</f>
        <v>0</v>
      </c>
    </row>
    <row r="464" spans="1:20" ht="38.25">
      <c r="A464" s="37" t="s">
        <v>1548</v>
      </c>
      <c r="B464" s="38">
        <v>43516</v>
      </c>
      <c r="C464" s="46" t="s">
        <v>1549</v>
      </c>
      <c r="D464" s="37" t="s">
        <v>1550</v>
      </c>
      <c r="E464" s="289"/>
      <c r="F464" s="37" t="s">
        <v>24</v>
      </c>
      <c r="G464" s="37" t="s">
        <v>49</v>
      </c>
      <c r="H464" s="40" t="s">
        <v>1551</v>
      </c>
      <c r="I464" s="37" t="s">
        <v>100</v>
      </c>
      <c r="J464" s="55" t="s">
        <v>73</v>
      </c>
      <c r="K464" s="38">
        <v>43543</v>
      </c>
      <c r="L464" s="38">
        <v>45370</v>
      </c>
      <c r="M464" s="42"/>
      <c r="N464" s="37" t="s">
        <v>29</v>
      </c>
      <c r="O464" s="43"/>
      <c r="P464" s="37" t="s">
        <v>103</v>
      </c>
      <c r="Q464" s="43"/>
      <c r="R464" s="43"/>
      <c r="S464" s="43"/>
    </row>
    <row r="465" spans="1:19" ht="38.25">
      <c r="A465" s="37" t="s">
        <v>1552</v>
      </c>
      <c r="B465" s="38">
        <v>43181</v>
      </c>
      <c r="C465" s="46" t="s">
        <v>1553</v>
      </c>
      <c r="D465" s="37" t="s">
        <v>1554</v>
      </c>
      <c r="E465" s="39"/>
      <c r="F465" s="289" t="s">
        <v>24</v>
      </c>
      <c r="G465" s="37" t="s">
        <v>49</v>
      </c>
      <c r="H465" s="37" t="s">
        <v>355</v>
      </c>
      <c r="I465" s="37" t="s">
        <v>100</v>
      </c>
      <c r="J465" s="200" t="s">
        <v>73</v>
      </c>
      <c r="K465" s="38">
        <v>43196</v>
      </c>
      <c r="L465" s="38">
        <v>45022</v>
      </c>
      <c r="M465" s="42"/>
      <c r="N465" s="37" t="s">
        <v>29</v>
      </c>
      <c r="O465" s="43"/>
      <c r="P465" s="37" t="s">
        <v>53</v>
      </c>
      <c r="Q465" s="43"/>
      <c r="R465" s="39">
        <f>YEAR(K465)</f>
        <v>2018</v>
      </c>
      <c r="S465" s="44">
        <v>1065340.08</v>
      </c>
    </row>
    <row r="466" spans="1:19" ht="51">
      <c r="A466" s="348" t="s">
        <v>3553</v>
      </c>
      <c r="B466" s="395">
        <v>44707</v>
      </c>
      <c r="C466" s="352" t="s">
        <v>3554</v>
      </c>
      <c r="D466" s="348" t="s">
        <v>3555</v>
      </c>
      <c r="E466" s="355"/>
      <c r="F466" s="355" t="s">
        <v>24</v>
      </c>
      <c r="G466" s="355" t="s">
        <v>49</v>
      </c>
      <c r="H466" s="355" t="s">
        <v>828</v>
      </c>
      <c r="I466" s="355" t="s">
        <v>3384</v>
      </c>
      <c r="J466" s="411" t="s">
        <v>3499</v>
      </c>
      <c r="K466" s="396">
        <v>44718</v>
      </c>
      <c r="L466" s="396">
        <v>46544</v>
      </c>
      <c r="M466" s="355"/>
      <c r="N466" s="355" t="s">
        <v>168</v>
      </c>
      <c r="O466" s="355"/>
      <c r="P466" s="355" t="s">
        <v>53</v>
      </c>
      <c r="Q466" s="355"/>
      <c r="R466" s="355"/>
      <c r="S466" s="359"/>
    </row>
    <row r="467" spans="1:19" ht="89.25">
      <c r="A467" s="37" t="s">
        <v>1555</v>
      </c>
      <c r="B467" s="38">
        <v>43203</v>
      </c>
      <c r="C467" s="46" t="s">
        <v>1556</v>
      </c>
      <c r="D467" s="37" t="s">
        <v>419</v>
      </c>
      <c r="E467" s="289"/>
      <c r="F467" s="289" t="s">
        <v>24</v>
      </c>
      <c r="G467" s="37" t="s">
        <v>1557</v>
      </c>
      <c r="H467" s="37" t="s">
        <v>1557</v>
      </c>
      <c r="I467" s="37" t="s">
        <v>420</v>
      </c>
      <c r="J467" s="53" t="s">
        <v>1558</v>
      </c>
      <c r="K467" s="38">
        <v>43223</v>
      </c>
      <c r="L467" s="38">
        <v>45049</v>
      </c>
      <c r="M467" s="42"/>
      <c r="N467" s="37" t="s">
        <v>367</v>
      </c>
      <c r="O467" s="43"/>
      <c r="P467" s="37" t="s">
        <v>225</v>
      </c>
      <c r="Q467" s="43"/>
      <c r="R467" s="43"/>
      <c r="S467" s="43"/>
    </row>
    <row r="468" spans="1:19" ht="51">
      <c r="A468" s="406" t="s">
        <v>4165</v>
      </c>
      <c r="B468" s="410">
        <v>44656</v>
      </c>
      <c r="C468" s="407" t="s">
        <v>4166</v>
      </c>
      <c r="D468" s="408" t="s">
        <v>3817</v>
      </c>
      <c r="E468" s="421"/>
      <c r="F468" s="408" t="s">
        <v>24</v>
      </c>
      <c r="G468" s="408" t="s">
        <v>85</v>
      </c>
      <c r="H468" s="406" t="s">
        <v>4167</v>
      </c>
      <c r="I468" s="408" t="s">
        <v>27</v>
      </c>
      <c r="J468" s="407" t="s">
        <v>4168</v>
      </c>
      <c r="K468" s="410">
        <v>44813</v>
      </c>
      <c r="L468" s="410">
        <v>46639</v>
      </c>
      <c r="M468" s="408"/>
      <c r="N468" s="408" t="s">
        <v>85</v>
      </c>
      <c r="O468" s="421"/>
      <c r="P468" s="408" t="s">
        <v>793</v>
      </c>
      <c r="Q468" s="421"/>
      <c r="R468" s="297"/>
      <c r="S468" s="297"/>
    </row>
    <row r="469" spans="1:19" ht="38.25">
      <c r="A469" s="37" t="s">
        <v>1559</v>
      </c>
      <c r="B469" s="38">
        <v>43691</v>
      </c>
      <c r="C469" s="56" t="s">
        <v>1560</v>
      </c>
      <c r="D469" s="37" t="s">
        <v>1561</v>
      </c>
      <c r="E469" s="39"/>
      <c r="F469" s="37" t="s">
        <v>24</v>
      </c>
      <c r="G469" s="37" t="s">
        <v>42</v>
      </c>
      <c r="H469" s="37" t="s">
        <v>198</v>
      </c>
      <c r="I469" s="37" t="s">
        <v>100</v>
      </c>
      <c r="J469" s="95" t="s">
        <v>334</v>
      </c>
      <c r="K469" s="38">
        <v>43693</v>
      </c>
      <c r="L469" s="38">
        <v>45520</v>
      </c>
      <c r="M469" s="42"/>
      <c r="N469" s="37" t="s">
        <v>102</v>
      </c>
      <c r="O469" s="43"/>
      <c r="P469" s="37" t="s">
        <v>374</v>
      </c>
      <c r="Q469" s="43"/>
      <c r="R469" s="185"/>
      <c r="S469" s="43"/>
    </row>
    <row r="470" spans="1:19" ht="114.75">
      <c r="A470" s="40" t="s">
        <v>1562</v>
      </c>
      <c r="B470" s="84">
        <v>44454</v>
      </c>
      <c r="C470" s="175" t="s">
        <v>1563</v>
      </c>
      <c r="D470" s="83" t="s">
        <v>1564</v>
      </c>
      <c r="E470" s="85"/>
      <c r="F470" s="83" t="s">
        <v>24</v>
      </c>
      <c r="G470" s="83" t="s">
        <v>42</v>
      </c>
      <c r="H470" s="86" t="s">
        <v>660</v>
      </c>
      <c r="I470" s="83" t="s">
        <v>64</v>
      </c>
      <c r="J470" s="176" t="s">
        <v>1565</v>
      </c>
      <c r="K470" s="84">
        <v>44568</v>
      </c>
      <c r="L470" s="84">
        <v>46394</v>
      </c>
      <c r="M470" s="85"/>
      <c r="N470" s="83" t="s">
        <v>660</v>
      </c>
      <c r="O470" s="85"/>
      <c r="P470" s="37" t="s">
        <v>149</v>
      </c>
      <c r="Q470" s="85"/>
      <c r="R470" s="85"/>
      <c r="S470" s="43"/>
    </row>
    <row r="471" spans="1:19" ht="38.25">
      <c r="A471" s="37" t="s">
        <v>1566</v>
      </c>
      <c r="B471" s="38">
        <v>43692</v>
      </c>
      <c r="C471" s="56" t="s">
        <v>1567</v>
      </c>
      <c r="D471" s="37" t="s">
        <v>1568</v>
      </c>
      <c r="E471" s="43"/>
      <c r="F471" s="39" t="s">
        <v>24</v>
      </c>
      <c r="G471" s="39" t="s">
        <v>42</v>
      </c>
      <c r="H471" s="289" t="s">
        <v>163</v>
      </c>
      <c r="I471" s="39" t="s">
        <v>27</v>
      </c>
      <c r="J471" s="81" t="s">
        <v>58</v>
      </c>
      <c r="K471" s="38">
        <v>43700</v>
      </c>
      <c r="L471" s="38">
        <v>45527</v>
      </c>
      <c r="M471" s="47"/>
      <c r="N471" s="289" t="s">
        <v>29</v>
      </c>
      <c r="O471" s="43"/>
      <c r="P471" s="39" t="s">
        <v>30</v>
      </c>
      <c r="Q471" s="43"/>
      <c r="R471" s="43"/>
      <c r="S471" s="43"/>
    </row>
    <row r="472" spans="1:19" ht="38.25">
      <c r="A472" s="305" t="s">
        <v>3857</v>
      </c>
      <c r="B472" s="38">
        <v>44391</v>
      </c>
      <c r="C472" s="46" t="s">
        <v>3858</v>
      </c>
      <c r="D472" s="37" t="s">
        <v>3859</v>
      </c>
      <c r="E472" s="43"/>
      <c r="F472" s="298" t="s">
        <v>24</v>
      </c>
      <c r="G472" s="298" t="s">
        <v>293</v>
      </c>
      <c r="H472" s="46" t="s">
        <v>294</v>
      </c>
      <c r="I472" s="300" t="s">
        <v>27</v>
      </c>
      <c r="J472" s="53" t="s">
        <v>2783</v>
      </c>
      <c r="K472" s="167">
        <v>44432</v>
      </c>
      <c r="L472" s="167">
        <v>46258</v>
      </c>
      <c r="M472" s="47"/>
      <c r="N472" s="295" t="s">
        <v>29</v>
      </c>
      <c r="O472" s="43"/>
      <c r="P472" s="298" t="s">
        <v>30</v>
      </c>
      <c r="Q472" s="43"/>
      <c r="R472" s="185"/>
      <c r="S472" s="43"/>
    </row>
    <row r="473" spans="1:19" ht="38.25">
      <c r="A473" s="181" t="s">
        <v>1569</v>
      </c>
      <c r="B473" s="476">
        <v>43875</v>
      </c>
      <c r="C473" s="257" t="s">
        <v>1570</v>
      </c>
      <c r="D473" s="183" t="s">
        <v>1571</v>
      </c>
      <c r="E473" s="185"/>
      <c r="F473" s="183" t="s">
        <v>24</v>
      </c>
      <c r="G473" s="181" t="s">
        <v>42</v>
      </c>
      <c r="H473" s="201" t="s">
        <v>221</v>
      </c>
      <c r="I473" s="183" t="s">
        <v>27</v>
      </c>
      <c r="J473" s="515" t="s">
        <v>362</v>
      </c>
      <c r="K473" s="182">
        <v>43815</v>
      </c>
      <c r="L473" s="182">
        <v>45642</v>
      </c>
      <c r="M473" s="214"/>
      <c r="N473" s="181" t="s">
        <v>168</v>
      </c>
      <c r="O473" s="185"/>
      <c r="P473" s="181" t="s">
        <v>30</v>
      </c>
      <c r="Q473" s="185"/>
      <c r="R473" s="183">
        <f>YEAR(K473)</f>
        <v>2019</v>
      </c>
      <c r="S473" s="193">
        <f>IF($F473="CO",SUMIFS($M:$M,$A:$A,$A473)/COUNTIFS($A:$A,$A473,$F:$F,"CO"),0)</f>
        <v>0</v>
      </c>
    </row>
    <row r="474" spans="1:19" ht="63.75">
      <c r="A474" s="289" t="s">
        <v>1572</v>
      </c>
      <c r="B474" s="38">
        <v>43704</v>
      </c>
      <c r="C474" s="58" t="s">
        <v>1573</v>
      </c>
      <c r="D474" s="43"/>
      <c r="E474" s="39"/>
      <c r="F474" s="39" t="s">
        <v>24</v>
      </c>
      <c r="G474" s="39" t="s">
        <v>71</v>
      </c>
      <c r="H474" s="37" t="s">
        <v>1359</v>
      </c>
      <c r="I474" s="40" t="s">
        <v>35</v>
      </c>
      <c r="J474" s="53" t="s">
        <v>1574</v>
      </c>
      <c r="K474" s="38">
        <v>43830</v>
      </c>
      <c r="L474" s="37" t="s">
        <v>599</v>
      </c>
      <c r="M474" s="42"/>
      <c r="N474" s="37" t="s">
        <v>1575</v>
      </c>
      <c r="O474" s="43"/>
      <c r="P474" s="289" t="s">
        <v>506</v>
      </c>
      <c r="Q474" s="37" t="s">
        <v>601</v>
      </c>
      <c r="R474" s="289">
        <f>YEAR(K474)</f>
        <v>2019</v>
      </c>
      <c r="S474" s="44">
        <f>IF($F474="CO",SUMIFS($M:$M,$A:$A,$A474)/COUNTIFS($A:$A,$A474,$F:$F,"CO"),0)</f>
        <v>0</v>
      </c>
    </row>
    <row r="475" spans="1:19" ht="38.25" customHeight="1">
      <c r="A475" s="294" t="s">
        <v>3930</v>
      </c>
      <c r="B475" s="302">
        <v>44405</v>
      </c>
      <c r="C475" s="313" t="s">
        <v>3931</v>
      </c>
      <c r="D475" s="295" t="s">
        <v>3932</v>
      </c>
      <c r="E475" s="297"/>
      <c r="F475" s="298" t="s">
        <v>24</v>
      </c>
      <c r="G475" s="330" t="s">
        <v>71</v>
      </c>
      <c r="H475" s="308" t="s">
        <v>239</v>
      </c>
      <c r="I475" s="300" t="s">
        <v>27</v>
      </c>
      <c r="J475" s="314" t="s">
        <v>73</v>
      </c>
      <c r="K475" s="302">
        <v>44447</v>
      </c>
      <c r="L475" s="302">
        <v>46273</v>
      </c>
      <c r="M475" s="303"/>
      <c r="N475" s="317" t="s">
        <v>29</v>
      </c>
      <c r="O475" s="297"/>
      <c r="P475" s="298" t="s">
        <v>53</v>
      </c>
      <c r="Q475" s="297"/>
      <c r="R475" s="455"/>
      <c r="S475" s="43"/>
    </row>
    <row r="476" spans="1:19" ht="51">
      <c r="A476" s="384" t="s">
        <v>4086</v>
      </c>
      <c r="B476" s="362">
        <v>44589</v>
      </c>
      <c r="C476" s="371" t="s">
        <v>4087</v>
      </c>
      <c r="D476" s="363" t="s">
        <v>4088</v>
      </c>
      <c r="E476" s="372"/>
      <c r="F476" s="363" t="s">
        <v>24</v>
      </c>
      <c r="G476" s="363" t="s">
        <v>42</v>
      </c>
      <c r="H476" s="366" t="s">
        <v>4089</v>
      </c>
      <c r="I476" s="363" t="s">
        <v>27</v>
      </c>
      <c r="J476" s="370" t="s">
        <v>3995</v>
      </c>
      <c r="K476" s="362">
        <v>44646</v>
      </c>
      <c r="L476" s="362">
        <v>46472</v>
      </c>
      <c r="M476" s="372"/>
      <c r="N476" s="363" t="s">
        <v>29</v>
      </c>
      <c r="O476" s="372"/>
      <c r="P476" s="372"/>
      <c r="Q476" s="363" t="s">
        <v>4090</v>
      </c>
      <c r="R476" s="372"/>
      <c r="S476" s="43"/>
    </row>
    <row r="477" spans="1:19" ht="114.75">
      <c r="A477" s="289" t="s">
        <v>1576</v>
      </c>
      <c r="B477" s="38">
        <v>43125</v>
      </c>
      <c r="C477" s="58" t="s">
        <v>1577</v>
      </c>
      <c r="D477" s="39" t="s">
        <v>1578</v>
      </c>
      <c r="E477" s="289"/>
      <c r="F477" s="37" t="s">
        <v>24</v>
      </c>
      <c r="G477" s="54" t="s">
        <v>25</v>
      </c>
      <c r="H477" s="54" t="s">
        <v>26</v>
      </c>
      <c r="I477" s="289" t="s">
        <v>1579</v>
      </c>
      <c r="J477" s="504" t="s">
        <v>1580</v>
      </c>
      <c r="K477" s="38">
        <v>43188</v>
      </c>
      <c r="L477" s="38">
        <v>45014</v>
      </c>
      <c r="M477" s="42"/>
      <c r="N477" s="40" t="s">
        <v>29</v>
      </c>
      <c r="O477" s="43"/>
      <c r="P477" s="289" t="s">
        <v>30</v>
      </c>
      <c r="Q477" s="43"/>
      <c r="R477" s="289">
        <v>2017</v>
      </c>
      <c r="S477" s="44">
        <f>IF($F477="CO",SUMIFS($M:$M,$A:$A,$A477)/COUNTIFS($A:$A,$A477,$F:$F,"CO"),0)</f>
        <v>0</v>
      </c>
    </row>
    <row r="478" spans="1:19" ht="38.25">
      <c r="A478" s="37" t="s">
        <v>1581</v>
      </c>
      <c r="B478" s="38">
        <v>43119</v>
      </c>
      <c r="C478" s="46" t="s">
        <v>1582</v>
      </c>
      <c r="D478" s="37" t="s">
        <v>1578</v>
      </c>
      <c r="E478" s="289"/>
      <c r="F478" s="37" t="s">
        <v>24</v>
      </c>
      <c r="G478" s="40" t="s">
        <v>25</v>
      </c>
      <c r="H478" s="40" t="s">
        <v>26</v>
      </c>
      <c r="I478" s="37" t="s">
        <v>27</v>
      </c>
      <c r="J478" s="41" t="s">
        <v>28</v>
      </c>
      <c r="K478" s="38">
        <v>43137</v>
      </c>
      <c r="L478" s="38">
        <v>44963</v>
      </c>
      <c r="M478" s="42"/>
      <c r="N478" s="40" t="s">
        <v>29</v>
      </c>
      <c r="O478" s="43"/>
      <c r="P478" s="37" t="s">
        <v>30</v>
      </c>
      <c r="Q478" s="43"/>
      <c r="R478" s="39">
        <v>2019</v>
      </c>
      <c r="S478" s="44">
        <f>IF($F478="CO",SUMIFS($M:$M,$A:$A,$A478)/COUNTIFS($A:$A,$A478,$F:$F,"CO"),0)</f>
        <v>0</v>
      </c>
    </row>
    <row r="479" spans="1:19" ht="38.25">
      <c r="A479" s="37" t="s">
        <v>1583</v>
      </c>
      <c r="B479" s="38">
        <v>44015</v>
      </c>
      <c r="C479" s="64" t="s">
        <v>1584</v>
      </c>
      <c r="D479" s="37" t="s">
        <v>1585</v>
      </c>
      <c r="E479" s="43"/>
      <c r="F479" s="37" t="s">
        <v>24</v>
      </c>
      <c r="G479" s="37" t="s">
        <v>85</v>
      </c>
      <c r="H479" s="37" t="s">
        <v>1586</v>
      </c>
      <c r="I479" s="37" t="s">
        <v>1587</v>
      </c>
      <c r="J479" s="55" t="s">
        <v>194</v>
      </c>
      <c r="K479" s="57">
        <v>44078</v>
      </c>
      <c r="L479" s="38">
        <v>45904</v>
      </c>
      <c r="M479" s="47"/>
      <c r="N479" s="40" t="s">
        <v>29</v>
      </c>
      <c r="O479" s="43"/>
      <c r="P479" s="37" t="s">
        <v>30</v>
      </c>
      <c r="Q479" s="43"/>
      <c r="R479" s="39">
        <f>YEAR(K479)</f>
        <v>2020</v>
      </c>
      <c r="S479" s="43"/>
    </row>
    <row r="480" spans="1:19" ht="38.25">
      <c r="A480" s="46" t="s">
        <v>1588</v>
      </c>
      <c r="B480" s="38">
        <v>43711</v>
      </c>
      <c r="C480" s="52" t="s">
        <v>1589</v>
      </c>
      <c r="D480" s="37" t="s">
        <v>1590</v>
      </c>
      <c r="E480" s="43"/>
      <c r="F480" s="289" t="s">
        <v>1591</v>
      </c>
      <c r="G480" s="43" t="s">
        <v>49</v>
      </c>
      <c r="H480" s="54" t="s">
        <v>253</v>
      </c>
      <c r="I480" s="289" t="s">
        <v>27</v>
      </c>
      <c r="J480" s="81" t="s">
        <v>1592</v>
      </c>
      <c r="K480" s="38">
        <v>43725</v>
      </c>
      <c r="L480" s="38">
        <v>45552</v>
      </c>
      <c r="M480" s="47"/>
      <c r="N480" s="289" t="s">
        <v>253</v>
      </c>
      <c r="O480" s="289"/>
      <c r="P480" s="289" t="s">
        <v>30</v>
      </c>
      <c r="Q480" s="289"/>
      <c r="R480" s="39">
        <f>YEAR(K480)</f>
        <v>2019</v>
      </c>
      <c r="S480" s="44">
        <f>IF($F480="CO",SUMIFS($M:$M,$A:$A,$A480)/COUNTIFS($A:$A,$A480,$F:$F,"CO"),0)</f>
        <v>0</v>
      </c>
    </row>
    <row r="481" spans="1:19" ht="38.25">
      <c r="A481" s="37" t="s">
        <v>1593</v>
      </c>
      <c r="B481" s="38">
        <v>43552</v>
      </c>
      <c r="C481" s="52" t="s">
        <v>1594</v>
      </c>
      <c r="D481" s="37" t="s">
        <v>1595</v>
      </c>
      <c r="E481" s="43"/>
      <c r="F481" s="289" t="s">
        <v>24</v>
      </c>
      <c r="G481" s="39" t="s">
        <v>25</v>
      </c>
      <c r="H481" s="289" t="s">
        <v>1596</v>
      </c>
      <c r="I481" s="289" t="s">
        <v>64</v>
      </c>
      <c r="J481" s="81" t="s">
        <v>1597</v>
      </c>
      <c r="K481" s="38">
        <v>43711</v>
      </c>
      <c r="L481" s="38">
        <v>45538</v>
      </c>
      <c r="M481" s="47"/>
      <c r="N481" s="289" t="s">
        <v>1598</v>
      </c>
      <c r="O481" s="289"/>
      <c r="P481" s="289" t="s">
        <v>30</v>
      </c>
      <c r="Q481" s="289"/>
      <c r="R481" s="39">
        <v>2019</v>
      </c>
      <c r="S481" s="58">
        <v>0</v>
      </c>
    </row>
    <row r="482" spans="1:19" ht="51">
      <c r="A482" s="37" t="s">
        <v>4042</v>
      </c>
      <c r="B482" s="369">
        <v>44649</v>
      </c>
      <c r="C482" s="56" t="s">
        <v>4043</v>
      </c>
      <c r="D482" s="37" t="s">
        <v>3820</v>
      </c>
      <c r="E482" s="43"/>
      <c r="F482" s="289" t="s">
        <v>24</v>
      </c>
      <c r="G482" s="39" t="s">
        <v>3516</v>
      </c>
      <c r="H482" s="39" t="s">
        <v>1596</v>
      </c>
      <c r="I482" s="37" t="s">
        <v>4044</v>
      </c>
      <c r="J482" s="377" t="s">
        <v>4045</v>
      </c>
      <c r="K482" s="369">
        <v>44694</v>
      </c>
      <c r="L482" s="369">
        <v>46520</v>
      </c>
      <c r="M482" s="58"/>
      <c r="N482" s="289" t="s">
        <v>168</v>
      </c>
      <c r="O482" s="43"/>
      <c r="P482" s="39" t="s">
        <v>30</v>
      </c>
      <c r="Q482" s="43"/>
      <c r="R482" s="43"/>
      <c r="S482" s="43"/>
    </row>
    <row r="483" spans="1:19" ht="63.75">
      <c r="A483" s="289" t="s">
        <v>1599</v>
      </c>
      <c r="B483" s="476">
        <v>43685</v>
      </c>
      <c r="C483" s="64" t="s">
        <v>1600</v>
      </c>
      <c r="D483" s="289" t="s">
        <v>1601</v>
      </c>
      <c r="E483" s="43"/>
      <c r="F483" s="39" t="s">
        <v>24</v>
      </c>
      <c r="G483" s="39" t="s">
        <v>85</v>
      </c>
      <c r="H483" s="289" t="s">
        <v>1596</v>
      </c>
      <c r="I483" s="39" t="s">
        <v>27</v>
      </c>
      <c r="J483" s="63" t="s">
        <v>1602</v>
      </c>
      <c r="K483" s="38">
        <v>43789</v>
      </c>
      <c r="L483" s="38">
        <v>45616</v>
      </c>
      <c r="M483" s="47"/>
      <c r="N483" s="37" t="s">
        <v>569</v>
      </c>
      <c r="O483" s="43"/>
      <c r="P483" s="37" t="s">
        <v>169</v>
      </c>
      <c r="Q483" s="37" t="s">
        <v>170</v>
      </c>
      <c r="R483" s="39">
        <f>YEAR(K483)</f>
        <v>2019</v>
      </c>
      <c r="S483" s="44">
        <f>IF($F483="CO",SUMIFS($M:$M,$A:$A,$A483)/COUNTIFS($A:$A,$A483,$F:$F,"CO"),0)</f>
        <v>0</v>
      </c>
    </row>
    <row r="484" spans="1:19" ht="38.25">
      <c r="A484" s="37" t="s">
        <v>1603</v>
      </c>
      <c r="B484" s="38">
        <v>43073</v>
      </c>
      <c r="C484" s="56" t="s">
        <v>1604</v>
      </c>
      <c r="D484" s="37" t="s">
        <v>1605</v>
      </c>
      <c r="E484" s="43"/>
      <c r="F484" s="37" t="s">
        <v>24</v>
      </c>
      <c r="G484" s="37" t="s">
        <v>49</v>
      </c>
      <c r="H484" s="37" t="s">
        <v>828</v>
      </c>
      <c r="I484" s="37" t="s">
        <v>27</v>
      </c>
      <c r="J484" s="41" t="s">
        <v>28</v>
      </c>
      <c r="K484" s="38">
        <v>43525</v>
      </c>
      <c r="L484" s="38">
        <v>45352</v>
      </c>
      <c r="M484" s="42"/>
      <c r="N484" s="40" t="s">
        <v>29</v>
      </c>
      <c r="O484" s="43"/>
      <c r="P484" s="37" t="s">
        <v>53</v>
      </c>
      <c r="Q484" s="40"/>
      <c r="R484" s="289">
        <f>YEAR(K484)</f>
        <v>2019</v>
      </c>
      <c r="S484" s="44">
        <f>IF($F484="CO",SUMIFS($M:$M,$A:$A,$A484)/COUNTIFS($A:$A,$A484,$F:$F,"CO"),0)</f>
        <v>0</v>
      </c>
    </row>
    <row r="485" spans="1:19" ht="51">
      <c r="A485" s="348" t="s">
        <v>4102</v>
      </c>
      <c r="B485" s="362">
        <v>44636</v>
      </c>
      <c r="C485" s="371" t="s">
        <v>4103</v>
      </c>
      <c r="D485" s="363" t="s">
        <v>4104</v>
      </c>
      <c r="E485" s="372"/>
      <c r="F485" s="363" t="s">
        <v>24</v>
      </c>
      <c r="G485" s="363" t="s">
        <v>42</v>
      </c>
      <c r="H485" s="366" t="s">
        <v>128</v>
      </c>
      <c r="I485" s="363" t="s">
        <v>27</v>
      </c>
      <c r="J485" s="370" t="s">
        <v>3995</v>
      </c>
      <c r="K485" s="362">
        <v>44645</v>
      </c>
      <c r="L485" s="362">
        <v>46471</v>
      </c>
      <c r="M485" s="372"/>
      <c r="N485" s="363" t="s">
        <v>29</v>
      </c>
      <c r="O485" s="372"/>
      <c r="P485" s="372"/>
      <c r="Q485" s="363" t="s">
        <v>30</v>
      </c>
      <c r="R485" s="372"/>
      <c r="S485" s="43"/>
    </row>
    <row r="486" spans="1:19" ht="38.25">
      <c r="A486" s="45" t="s">
        <v>1606</v>
      </c>
      <c r="B486" s="38">
        <v>44221</v>
      </c>
      <c r="C486" s="98" t="s">
        <v>1607</v>
      </c>
      <c r="D486" s="39" t="s">
        <v>1608</v>
      </c>
      <c r="E486" s="43"/>
      <c r="F486" s="37" t="s">
        <v>24</v>
      </c>
      <c r="G486" s="54" t="s">
        <v>42</v>
      </c>
      <c r="H486" s="54" t="s">
        <v>163</v>
      </c>
      <c r="I486" s="40" t="s">
        <v>27</v>
      </c>
      <c r="J486" s="505" t="s">
        <v>28</v>
      </c>
      <c r="K486" s="38">
        <v>44334</v>
      </c>
      <c r="L486" s="38">
        <v>46160</v>
      </c>
      <c r="M486" s="43"/>
      <c r="N486" s="37" t="s">
        <v>29</v>
      </c>
      <c r="O486" s="43"/>
      <c r="P486" s="37" t="s">
        <v>30</v>
      </c>
      <c r="Q486" s="43"/>
      <c r="R486" s="43"/>
      <c r="S486" s="43"/>
    </row>
    <row r="487" spans="1:19" ht="38.25">
      <c r="A487" s="37" t="s">
        <v>1609</v>
      </c>
      <c r="B487" s="38">
        <v>43257</v>
      </c>
      <c r="C487" s="46" t="s">
        <v>1610</v>
      </c>
      <c r="D487" s="37" t="s">
        <v>1611</v>
      </c>
      <c r="E487" s="39"/>
      <c r="F487" s="37" t="s">
        <v>24</v>
      </c>
      <c r="G487" s="40" t="s">
        <v>71</v>
      </c>
      <c r="H487" s="40" t="s">
        <v>270</v>
      </c>
      <c r="I487" s="37" t="s">
        <v>100</v>
      </c>
      <c r="J487" s="55" t="s">
        <v>73</v>
      </c>
      <c r="K487" s="38">
        <v>43271</v>
      </c>
      <c r="L487" s="38">
        <v>45097</v>
      </c>
      <c r="M487" s="42"/>
      <c r="N487" s="37" t="s">
        <v>29</v>
      </c>
      <c r="O487" s="43"/>
      <c r="P487" s="37" t="s">
        <v>178</v>
      </c>
      <c r="Q487" s="43"/>
      <c r="R487" s="39">
        <f>YEAR(K487)</f>
        <v>2018</v>
      </c>
      <c r="S487" s="44">
        <f>IF($F487="CO",SUMIFS($M:$M,$A:$A,$A487)/COUNTIFS($A:$A,$A487,$F:$F,"CO"),0)</f>
        <v>0</v>
      </c>
    </row>
    <row r="488" spans="1:19" ht="76.5">
      <c r="A488" s="40" t="s">
        <v>1612</v>
      </c>
      <c r="B488" s="59">
        <v>43489</v>
      </c>
      <c r="C488" s="41" t="s">
        <v>1613</v>
      </c>
      <c r="D488" s="289" t="s">
        <v>1614</v>
      </c>
      <c r="E488" s="43"/>
      <c r="F488" s="40" t="s">
        <v>24</v>
      </c>
      <c r="G488" s="40" t="s">
        <v>49</v>
      </c>
      <c r="H488" s="40" t="s">
        <v>355</v>
      </c>
      <c r="I488" s="40" t="s">
        <v>51</v>
      </c>
      <c r="J488" s="41" t="s">
        <v>1615</v>
      </c>
      <c r="K488" s="59">
        <v>43486</v>
      </c>
      <c r="L488" s="59">
        <v>45341</v>
      </c>
      <c r="M488" s="60"/>
      <c r="N488" s="40" t="s">
        <v>29</v>
      </c>
      <c r="O488" s="61"/>
      <c r="P488" s="40" t="s">
        <v>30</v>
      </c>
      <c r="Q488" s="40"/>
      <c r="R488" s="39">
        <v>2019</v>
      </c>
      <c r="S488" s="43">
        <v>0</v>
      </c>
    </row>
    <row r="489" spans="1:19" ht="38.25" customHeight="1">
      <c r="A489" s="340" t="s">
        <v>3744</v>
      </c>
      <c r="B489" s="413">
        <v>44176</v>
      </c>
      <c r="C489" s="456" t="s">
        <v>3745</v>
      </c>
      <c r="D489" s="347" t="s">
        <v>3746</v>
      </c>
      <c r="E489" s="415"/>
      <c r="F489" s="457" t="s">
        <v>24</v>
      </c>
      <c r="G489" s="457" t="s">
        <v>3747</v>
      </c>
      <c r="H489" s="458" t="s">
        <v>3748</v>
      </c>
      <c r="I489" s="459" t="s">
        <v>27</v>
      </c>
      <c r="J489" s="460" t="s">
        <v>73</v>
      </c>
      <c r="K489" s="413">
        <v>44438</v>
      </c>
      <c r="L489" s="413">
        <v>46264</v>
      </c>
      <c r="M489" s="461"/>
      <c r="N489" s="347" t="s">
        <v>29</v>
      </c>
      <c r="O489" s="415"/>
      <c r="P489" s="457" t="s">
        <v>53</v>
      </c>
      <c r="Q489" s="415"/>
      <c r="R489" s="297"/>
      <c r="S489" s="297"/>
    </row>
    <row r="490" spans="1:19" ht="38.25">
      <c r="A490" s="37" t="s">
        <v>1616</v>
      </c>
      <c r="B490" s="38">
        <v>43844</v>
      </c>
      <c r="C490" s="56" t="s">
        <v>1617</v>
      </c>
      <c r="D490" s="37" t="s">
        <v>1618</v>
      </c>
      <c r="E490" s="43"/>
      <c r="F490" s="37" t="s">
        <v>24</v>
      </c>
      <c r="G490" s="37" t="s">
        <v>42</v>
      </c>
      <c r="H490" s="37" t="s">
        <v>177</v>
      </c>
      <c r="I490" s="37" t="s">
        <v>27</v>
      </c>
      <c r="J490" s="55" t="s">
        <v>73</v>
      </c>
      <c r="K490" s="38">
        <v>43859</v>
      </c>
      <c r="L490" s="38">
        <v>45686</v>
      </c>
      <c r="M490" s="47"/>
      <c r="N490" s="40" t="s">
        <v>29</v>
      </c>
      <c r="O490" s="43"/>
      <c r="P490" s="37" t="s">
        <v>30</v>
      </c>
      <c r="Q490" s="43"/>
      <c r="R490" s="39">
        <v>2019</v>
      </c>
      <c r="S490" s="43"/>
    </row>
    <row r="491" spans="1:19" ht="38.25">
      <c r="A491" s="37" t="s">
        <v>1619</v>
      </c>
      <c r="B491" s="38">
        <v>43433</v>
      </c>
      <c r="C491" s="56" t="s">
        <v>1620</v>
      </c>
      <c r="D491" s="40" t="s">
        <v>1621</v>
      </c>
      <c r="E491" s="39"/>
      <c r="F491" s="37" t="s">
        <v>24</v>
      </c>
      <c r="G491" s="37" t="s">
        <v>49</v>
      </c>
      <c r="H491" s="40" t="s">
        <v>355</v>
      </c>
      <c r="I491" s="37" t="s">
        <v>100</v>
      </c>
      <c r="J491" s="55" t="s">
        <v>73</v>
      </c>
      <c r="K491" s="38">
        <v>43454</v>
      </c>
      <c r="L491" s="38">
        <v>45280</v>
      </c>
      <c r="M491" s="42"/>
      <c r="N491" s="40" t="s">
        <v>29</v>
      </c>
      <c r="O491" s="43"/>
      <c r="P491" s="37" t="s">
        <v>225</v>
      </c>
      <c r="Q491" s="43"/>
      <c r="R491" s="39"/>
      <c r="S491" s="289"/>
    </row>
    <row r="492" spans="1:19" ht="38.25">
      <c r="A492" s="37" t="s">
        <v>1622</v>
      </c>
      <c r="B492" s="38">
        <v>44056</v>
      </c>
      <c r="C492" s="64" t="s">
        <v>1623</v>
      </c>
      <c r="D492" s="37" t="s">
        <v>1624</v>
      </c>
      <c r="E492" s="43"/>
      <c r="F492" s="37" t="s">
        <v>24</v>
      </c>
      <c r="G492" s="37" t="s">
        <v>49</v>
      </c>
      <c r="H492" s="40" t="s">
        <v>1083</v>
      </c>
      <c r="I492" s="37" t="s">
        <v>27</v>
      </c>
      <c r="J492" s="55" t="s">
        <v>73</v>
      </c>
      <c r="K492" s="38">
        <v>44098</v>
      </c>
      <c r="L492" s="38">
        <v>45924</v>
      </c>
      <c r="M492" s="47"/>
      <c r="N492" s="40" t="s">
        <v>29</v>
      </c>
      <c r="O492" s="43"/>
      <c r="P492" s="37" t="s">
        <v>53</v>
      </c>
      <c r="Q492" s="43"/>
      <c r="R492" s="39">
        <f>YEAR(K492)</f>
        <v>2020</v>
      </c>
      <c r="S492" s="44">
        <f>IF($F492="CO",SUMIFS($M:$M,$A:$A,$A492)/COUNTIFS($A:$A,$A492,$F:$F,"CO"),0)</f>
        <v>0</v>
      </c>
    </row>
    <row r="493" spans="1:19" ht="34.5" customHeight="1">
      <c r="A493" s="37" t="s">
        <v>1323</v>
      </c>
      <c r="B493" s="38">
        <v>42503</v>
      </c>
      <c r="C493" s="55" t="s">
        <v>1625</v>
      </c>
      <c r="D493" s="54" t="s">
        <v>1325</v>
      </c>
      <c r="E493" s="43"/>
      <c r="F493" s="289" t="s">
        <v>994</v>
      </c>
      <c r="G493" s="289" t="s">
        <v>42</v>
      </c>
      <c r="H493" s="54" t="s">
        <v>1626</v>
      </c>
      <c r="I493" s="289" t="s">
        <v>386</v>
      </c>
      <c r="J493" s="98" t="s">
        <v>1328</v>
      </c>
      <c r="K493" s="38">
        <v>43831</v>
      </c>
      <c r="L493" s="38">
        <v>44348</v>
      </c>
      <c r="M493" s="47"/>
      <c r="N493" s="37" t="s">
        <v>1627</v>
      </c>
      <c r="O493" s="43"/>
      <c r="P493" s="289"/>
      <c r="Q493" s="289"/>
      <c r="R493" s="39">
        <f>YEAR(K493)</f>
        <v>2020</v>
      </c>
      <c r="S493" s="44">
        <f>IF($F493="CO",SUMIFS($M:$M,$A:$A,$A493)/COUNTIFS($A:$A,$A493,$F:$F,"CO"),0)</f>
        <v>0</v>
      </c>
    </row>
    <row r="494" spans="1:19" ht="38.25">
      <c r="A494" s="37" t="s">
        <v>1628</v>
      </c>
      <c r="B494" s="38">
        <v>44043</v>
      </c>
      <c r="C494" s="64" t="s">
        <v>1629</v>
      </c>
      <c r="D494" s="289" t="s">
        <v>1630</v>
      </c>
      <c r="E494" s="43"/>
      <c r="F494" s="289" t="s">
        <v>24</v>
      </c>
      <c r="G494" s="289" t="s">
        <v>293</v>
      </c>
      <c r="H494" s="40" t="s">
        <v>546</v>
      </c>
      <c r="I494" s="289" t="s">
        <v>27</v>
      </c>
      <c r="J494" s="55" t="s">
        <v>73</v>
      </c>
      <c r="K494" s="38">
        <v>44064</v>
      </c>
      <c r="L494" s="38">
        <v>45890</v>
      </c>
      <c r="M494" s="47"/>
      <c r="N494" s="40" t="s">
        <v>29</v>
      </c>
      <c r="O494" s="43"/>
      <c r="P494" s="37" t="s">
        <v>45</v>
      </c>
      <c r="Q494" s="43"/>
      <c r="R494" s="105">
        <v>2019</v>
      </c>
      <c r="S494" s="178">
        <f>IF($F494="CO",SUMIFS($M:$M,$A:$A,$A494)/COUNTIFS($A:$A,$A494,$F:$F,"CO"),0)</f>
        <v>0</v>
      </c>
    </row>
    <row r="495" spans="1:19" ht="38.25">
      <c r="A495" s="37" t="s">
        <v>1631</v>
      </c>
      <c r="B495" s="38">
        <v>43024</v>
      </c>
      <c r="C495" s="46" t="s">
        <v>1632</v>
      </c>
      <c r="D495" s="37" t="s">
        <v>1633</v>
      </c>
      <c r="E495" s="289"/>
      <c r="F495" s="54" t="s">
        <v>24</v>
      </c>
      <c r="G495" s="37" t="s">
        <v>71</v>
      </c>
      <c r="H495" s="37" t="s">
        <v>821</v>
      </c>
      <c r="I495" s="37" t="s">
        <v>100</v>
      </c>
      <c r="J495" s="55" t="s">
        <v>73</v>
      </c>
      <c r="K495" s="38">
        <v>43034</v>
      </c>
      <c r="L495" s="38">
        <v>44860</v>
      </c>
      <c r="M495" s="42"/>
      <c r="N495" s="40" t="s">
        <v>232</v>
      </c>
      <c r="O495" s="43"/>
      <c r="P495" s="37" t="s">
        <v>494</v>
      </c>
      <c r="Q495" s="43"/>
      <c r="R495" s="43"/>
      <c r="S495" s="43"/>
    </row>
    <row r="496" spans="1:19" ht="38.25">
      <c r="A496" s="46" t="s">
        <v>1634</v>
      </c>
      <c r="B496" s="38">
        <v>43697</v>
      </c>
      <c r="C496" s="56" t="s">
        <v>1635</v>
      </c>
      <c r="D496" s="37" t="s">
        <v>1636</v>
      </c>
      <c r="E496" s="43"/>
      <c r="F496" s="289" t="s">
        <v>24</v>
      </c>
      <c r="G496" s="39" t="s">
        <v>71</v>
      </c>
      <c r="H496" s="289" t="s">
        <v>1359</v>
      </c>
      <c r="I496" s="289" t="s">
        <v>27</v>
      </c>
      <c r="J496" s="99" t="s">
        <v>1637</v>
      </c>
      <c r="K496" s="38">
        <v>43707</v>
      </c>
      <c r="L496" s="38">
        <v>45534</v>
      </c>
      <c r="M496" s="47"/>
      <c r="N496" s="289" t="s">
        <v>102</v>
      </c>
      <c r="O496" s="289"/>
      <c r="P496" s="39" t="s">
        <v>30</v>
      </c>
      <c r="Q496" s="37" t="s">
        <v>170</v>
      </c>
      <c r="R496" s="43"/>
      <c r="S496" s="43"/>
    </row>
    <row r="497" spans="1:19" ht="38.25">
      <c r="A497" s="289" t="s">
        <v>1638</v>
      </c>
      <c r="B497" s="38">
        <v>43158</v>
      </c>
      <c r="C497" s="58" t="s">
        <v>1639</v>
      </c>
      <c r="D497" s="289" t="s">
        <v>1640</v>
      </c>
      <c r="E497" s="39"/>
      <c r="F497" s="37" t="s">
        <v>24</v>
      </c>
      <c r="G497" s="289" t="s">
        <v>71</v>
      </c>
      <c r="H497" s="54" t="s">
        <v>594</v>
      </c>
      <c r="I497" s="289" t="s">
        <v>100</v>
      </c>
      <c r="J497" s="55" t="s">
        <v>73</v>
      </c>
      <c r="K497" s="38">
        <v>43175</v>
      </c>
      <c r="L497" s="38">
        <v>45001</v>
      </c>
      <c r="M497" s="42"/>
      <c r="N497" s="40" t="s">
        <v>29</v>
      </c>
      <c r="O497" s="43"/>
      <c r="P497" s="289" t="s">
        <v>178</v>
      </c>
      <c r="Q497" s="43"/>
      <c r="R497" s="39">
        <f>YEAR(K497)</f>
        <v>2018</v>
      </c>
      <c r="S497" s="44">
        <f>IF($F497="CO",SUMIFS($M:$M,$A:$A,$A497)/COUNTIFS($A:$A,$A497,$F:$F,"CO"),0)</f>
        <v>0</v>
      </c>
    </row>
    <row r="498" spans="1:19" ht="60">
      <c r="A498" s="37" t="s">
        <v>1641</v>
      </c>
      <c r="B498" s="38">
        <v>43686</v>
      </c>
      <c r="C498" s="58" t="s">
        <v>1642</v>
      </c>
      <c r="D498" s="40" t="s">
        <v>1643</v>
      </c>
      <c r="E498" s="43"/>
      <c r="F498" s="37" t="s">
        <v>24</v>
      </c>
      <c r="G498" s="54" t="s">
        <v>42</v>
      </c>
      <c r="H498" s="54" t="s">
        <v>1011</v>
      </c>
      <c r="I498" s="54" t="s">
        <v>1644</v>
      </c>
      <c r="J498" s="179" t="s">
        <v>1645</v>
      </c>
      <c r="K498" s="38">
        <v>43812</v>
      </c>
      <c r="L498" s="38">
        <v>45294</v>
      </c>
      <c r="M498" s="43"/>
      <c r="N498" s="289" t="s">
        <v>1646</v>
      </c>
      <c r="O498" s="43"/>
      <c r="P498" s="39" t="s">
        <v>149</v>
      </c>
      <c r="Q498" s="37"/>
      <c r="R498" s="39">
        <v>2019</v>
      </c>
      <c r="S498" s="43"/>
    </row>
    <row r="499" spans="1:19" ht="51">
      <c r="A499" s="348" t="s">
        <v>3484</v>
      </c>
      <c r="B499" s="341">
        <v>44714</v>
      </c>
      <c r="C499" s="342" t="s">
        <v>3485</v>
      </c>
      <c r="D499" s="355" t="s">
        <v>3486</v>
      </c>
      <c r="E499" s="359"/>
      <c r="F499" s="343" t="s">
        <v>24</v>
      </c>
      <c r="G499" s="343" t="s">
        <v>42</v>
      </c>
      <c r="H499" s="343" t="s">
        <v>163</v>
      </c>
      <c r="I499" s="350" t="s">
        <v>3384</v>
      </c>
      <c r="J499" s="352" t="s">
        <v>3389</v>
      </c>
      <c r="K499" s="341">
        <v>44734</v>
      </c>
      <c r="L499" s="341">
        <v>46560</v>
      </c>
      <c r="M499" s="359"/>
      <c r="N499" s="350" t="s">
        <v>168</v>
      </c>
      <c r="O499" s="359"/>
      <c r="P499" s="343" t="s">
        <v>53</v>
      </c>
      <c r="Q499" s="359"/>
      <c r="R499" s="359"/>
      <c r="S499" s="359"/>
    </row>
    <row r="500" spans="1:19" ht="102">
      <c r="A500" s="40" t="s">
        <v>1647</v>
      </c>
      <c r="B500" s="59">
        <v>43024</v>
      </c>
      <c r="C500" s="41" t="s">
        <v>1648</v>
      </c>
      <c r="D500" s="37" t="s">
        <v>1649</v>
      </c>
      <c r="E500" s="43"/>
      <c r="F500" s="40" t="s">
        <v>24</v>
      </c>
      <c r="G500" s="40" t="s">
        <v>384</v>
      </c>
      <c r="H500" s="59" t="s">
        <v>388</v>
      </c>
      <c r="I500" s="59" t="s">
        <v>854</v>
      </c>
      <c r="J500" s="41" t="s">
        <v>1650</v>
      </c>
      <c r="K500" s="59">
        <v>43193</v>
      </c>
      <c r="L500" s="59">
        <v>45019</v>
      </c>
      <c r="M500" s="60"/>
      <c r="N500" s="40" t="s">
        <v>1651</v>
      </c>
      <c r="O500" s="61"/>
      <c r="P500" s="40" t="s">
        <v>389</v>
      </c>
      <c r="Q500" s="40"/>
      <c r="R500" s="39">
        <f>YEAR(K500)</f>
        <v>2018</v>
      </c>
      <c r="S500" s="44">
        <f>IF($F500="CO",SUMIFS($M:$M,$A:$A,$A500)/COUNTIFS($A:$A,$A500,$F:$F,"CO"),0)</f>
        <v>0</v>
      </c>
    </row>
    <row r="501" spans="1:19" ht="127.5">
      <c r="A501" s="40" t="s">
        <v>1647</v>
      </c>
      <c r="B501" s="59">
        <v>43024</v>
      </c>
      <c r="C501" s="41" t="s">
        <v>1648</v>
      </c>
      <c r="D501" s="37" t="s">
        <v>1649</v>
      </c>
      <c r="E501" s="43"/>
      <c r="F501" s="40" t="s">
        <v>990</v>
      </c>
      <c r="G501" s="40" t="s">
        <v>384</v>
      </c>
      <c r="H501" s="59" t="s">
        <v>388</v>
      </c>
      <c r="I501" s="59" t="s">
        <v>854</v>
      </c>
      <c r="J501" s="41" t="s">
        <v>1652</v>
      </c>
      <c r="K501" s="59">
        <v>44180</v>
      </c>
      <c r="L501" s="59">
        <v>45019</v>
      </c>
      <c r="M501" s="60"/>
      <c r="N501" s="40" t="s">
        <v>1651</v>
      </c>
      <c r="O501" s="61"/>
      <c r="P501" s="40" t="s">
        <v>389</v>
      </c>
      <c r="Q501" s="40"/>
      <c r="R501" s="39">
        <f>YEAR(K501)</f>
        <v>2020</v>
      </c>
      <c r="S501" s="44">
        <f>IF($F501="CO",SUMIFS($M:$M,$A:$A,$A501)/COUNTIFS($A:$A,$A501,$F:$F,"CO"),0)</f>
        <v>0</v>
      </c>
    </row>
    <row r="502" spans="1:19" ht="25.5">
      <c r="A502" s="40" t="s">
        <v>1653</v>
      </c>
      <c r="B502" s="57">
        <v>37505</v>
      </c>
      <c r="C502" s="104" t="s">
        <v>1654</v>
      </c>
      <c r="D502" s="289"/>
      <c r="E502" s="43"/>
      <c r="F502" s="59" t="s">
        <v>24</v>
      </c>
      <c r="G502" s="54" t="s">
        <v>384</v>
      </c>
      <c r="H502" s="59" t="s">
        <v>767</v>
      </c>
      <c r="I502" s="57" t="s">
        <v>1655</v>
      </c>
      <c r="J502" s="41" t="s">
        <v>1656</v>
      </c>
      <c r="K502" s="57">
        <v>37740</v>
      </c>
      <c r="L502" s="40" t="s">
        <v>599</v>
      </c>
      <c r="M502" s="47"/>
      <c r="N502" s="40" t="s">
        <v>767</v>
      </c>
      <c r="O502" s="43"/>
      <c r="P502" s="54" t="s">
        <v>149</v>
      </c>
      <c r="Q502" s="43"/>
      <c r="R502" s="43"/>
      <c r="S502" s="43"/>
    </row>
    <row r="503" spans="1:19" ht="38.25">
      <c r="A503" s="40" t="s">
        <v>1657</v>
      </c>
      <c r="B503" s="59">
        <v>42150</v>
      </c>
      <c r="C503" s="41" t="s">
        <v>1658</v>
      </c>
      <c r="D503" s="37" t="s">
        <v>1659</v>
      </c>
      <c r="E503" s="43"/>
      <c r="F503" s="40" t="s">
        <v>24</v>
      </c>
      <c r="G503" s="40" t="s">
        <v>42</v>
      </c>
      <c r="H503" s="40" t="s">
        <v>1660</v>
      </c>
      <c r="I503" s="40" t="s">
        <v>27</v>
      </c>
      <c r="J503" s="41" t="s">
        <v>1661</v>
      </c>
      <c r="K503" s="59">
        <v>42158</v>
      </c>
      <c r="L503" s="40" t="s">
        <v>599</v>
      </c>
      <c r="M503" s="60"/>
      <c r="N503" s="40" t="s">
        <v>29</v>
      </c>
      <c r="O503" s="61"/>
      <c r="P503" s="40" t="s">
        <v>149</v>
      </c>
      <c r="Q503" s="40"/>
      <c r="R503" s="43"/>
      <c r="S503" s="43"/>
    </row>
    <row r="504" spans="1:19" ht="89.25">
      <c r="A504" s="269" t="s">
        <v>3459</v>
      </c>
      <c r="B504" s="50">
        <v>44539</v>
      </c>
      <c r="C504" s="48" t="s">
        <v>3460</v>
      </c>
      <c r="D504" s="278" t="s">
        <v>3461</v>
      </c>
      <c r="E504" s="284"/>
      <c r="F504" s="278" t="s">
        <v>24</v>
      </c>
      <c r="G504" s="278" t="s">
        <v>366</v>
      </c>
      <c r="H504" s="278" t="s">
        <v>367</v>
      </c>
      <c r="I504" s="242" t="s">
        <v>2657</v>
      </c>
      <c r="J504" s="288" t="s">
        <v>3462</v>
      </c>
      <c r="K504" s="50">
        <v>44650</v>
      </c>
      <c r="L504" s="50">
        <v>46419</v>
      </c>
      <c r="M504" s="284"/>
      <c r="N504" s="37" t="s">
        <v>2836</v>
      </c>
      <c r="O504" s="284"/>
      <c r="P504" s="278" t="s">
        <v>3463</v>
      </c>
      <c r="Q504" s="284"/>
      <c r="R504" s="284"/>
      <c r="S504" s="284"/>
    </row>
    <row r="505" spans="1:19" ht="38.25">
      <c r="A505" s="37" t="s">
        <v>1662</v>
      </c>
      <c r="B505" s="38">
        <v>43490</v>
      </c>
      <c r="C505" s="46" t="s">
        <v>1663</v>
      </c>
      <c r="D505" s="37" t="s">
        <v>1664</v>
      </c>
      <c r="E505" s="289"/>
      <c r="F505" s="37" t="s">
        <v>24</v>
      </c>
      <c r="G505" s="37" t="s">
        <v>49</v>
      </c>
      <c r="H505" s="37" t="s">
        <v>355</v>
      </c>
      <c r="I505" s="37" t="s">
        <v>100</v>
      </c>
      <c r="J505" s="55" t="s">
        <v>73</v>
      </c>
      <c r="K505" s="38">
        <v>43543</v>
      </c>
      <c r="L505" s="38">
        <v>45370</v>
      </c>
      <c r="M505" s="42"/>
      <c r="N505" s="37" t="s">
        <v>29</v>
      </c>
      <c r="O505" s="43"/>
      <c r="P505" s="37" t="s">
        <v>178</v>
      </c>
      <c r="Q505" s="43"/>
      <c r="R505" s="39">
        <v>2019</v>
      </c>
      <c r="S505" s="43"/>
    </row>
    <row r="506" spans="1:19" ht="51">
      <c r="A506" s="37" t="s">
        <v>1665</v>
      </c>
      <c r="B506" s="38">
        <v>43545</v>
      </c>
      <c r="C506" s="52" t="s">
        <v>1666</v>
      </c>
      <c r="D506" s="43"/>
      <c r="E506" s="289"/>
      <c r="F506" s="37" t="s">
        <v>24</v>
      </c>
      <c r="G506" s="37" t="s">
        <v>366</v>
      </c>
      <c r="H506" s="37" t="s">
        <v>1667</v>
      </c>
      <c r="I506" s="40" t="s">
        <v>1668</v>
      </c>
      <c r="J506" s="82" t="s">
        <v>36</v>
      </c>
      <c r="K506" s="38">
        <v>43650</v>
      </c>
      <c r="L506" s="38">
        <v>45477</v>
      </c>
      <c r="M506" s="42"/>
      <c r="N506" s="37" t="s">
        <v>1669</v>
      </c>
      <c r="O506" s="43"/>
      <c r="P506" s="37" t="s">
        <v>506</v>
      </c>
      <c r="Q506" s="40" t="s">
        <v>1670</v>
      </c>
      <c r="R506" s="289">
        <v>2019</v>
      </c>
      <c r="S506" s="43"/>
    </row>
    <row r="507" spans="1:19" ht="51">
      <c r="A507" s="289" t="s">
        <v>1671</v>
      </c>
      <c r="B507" s="38">
        <v>43112</v>
      </c>
      <c r="C507" s="98" t="s">
        <v>1672</v>
      </c>
      <c r="D507" s="289" t="s">
        <v>1673</v>
      </c>
      <c r="E507" s="39"/>
      <c r="F507" s="37" t="s">
        <v>24</v>
      </c>
      <c r="G507" s="289" t="s">
        <v>42</v>
      </c>
      <c r="H507" s="289" t="s">
        <v>1674</v>
      </c>
      <c r="I507" s="37" t="s">
        <v>100</v>
      </c>
      <c r="J507" s="98" t="s">
        <v>1675</v>
      </c>
      <c r="K507" s="38">
        <v>43368</v>
      </c>
      <c r="L507" s="38">
        <v>45194</v>
      </c>
      <c r="M507" s="42"/>
      <c r="N507" s="37" t="s">
        <v>29</v>
      </c>
      <c r="O507" s="43"/>
      <c r="P507" s="289" t="s">
        <v>149</v>
      </c>
      <c r="Q507" s="43"/>
      <c r="R507" s="43"/>
      <c r="S507" s="43"/>
    </row>
    <row r="508" spans="1:19" ht="38.25">
      <c r="A508" s="37" t="s">
        <v>1676</v>
      </c>
      <c r="B508" s="38">
        <v>42711</v>
      </c>
      <c r="C508" s="56" t="s">
        <v>1677</v>
      </c>
      <c r="D508" s="37" t="s">
        <v>1678</v>
      </c>
      <c r="E508" s="39"/>
      <c r="F508" s="37" t="s">
        <v>24</v>
      </c>
      <c r="G508" s="37" t="s">
        <v>71</v>
      </c>
      <c r="H508" s="40" t="s">
        <v>263</v>
      </c>
      <c r="I508" s="37" t="s">
        <v>27</v>
      </c>
      <c r="J508" s="52" t="s">
        <v>1679</v>
      </c>
      <c r="K508" s="38">
        <v>43091</v>
      </c>
      <c r="L508" s="38">
        <v>44917</v>
      </c>
      <c r="M508" s="42"/>
      <c r="N508" s="40" t="s">
        <v>29</v>
      </c>
      <c r="O508" s="43"/>
      <c r="P508" s="40" t="s">
        <v>45</v>
      </c>
      <c r="Q508" s="43"/>
      <c r="R508" s="289">
        <f>YEAR(K508)</f>
        <v>2017</v>
      </c>
      <c r="S508" s="44">
        <f>IF($F508="CO",SUMIFS($M:$M,$A:$A,$A508)/COUNTIFS($A:$A,$A508,$F:$F,"CO"),0)</f>
        <v>0</v>
      </c>
    </row>
    <row r="509" spans="1:19" ht="76.5">
      <c r="A509" s="37" t="s">
        <v>1680</v>
      </c>
      <c r="B509" s="38">
        <v>43413</v>
      </c>
      <c r="C509" s="46" t="s">
        <v>1681</v>
      </c>
      <c r="D509" s="37" t="s">
        <v>1682</v>
      </c>
      <c r="E509" s="39"/>
      <c r="F509" s="37" t="s">
        <v>24</v>
      </c>
      <c r="G509" s="37" t="s">
        <v>42</v>
      </c>
      <c r="H509" s="40" t="s">
        <v>1683</v>
      </c>
      <c r="I509" s="37" t="s">
        <v>79</v>
      </c>
      <c r="J509" s="52" t="s">
        <v>1684</v>
      </c>
      <c r="K509" s="38">
        <v>43577</v>
      </c>
      <c r="L509" s="38">
        <v>45404</v>
      </c>
      <c r="M509" s="42"/>
      <c r="N509" s="37" t="s">
        <v>1685</v>
      </c>
      <c r="O509" s="43"/>
      <c r="P509" s="37" t="s">
        <v>389</v>
      </c>
      <c r="Q509" s="43"/>
      <c r="R509" s="39">
        <v>2019</v>
      </c>
      <c r="S509" s="43">
        <v>0</v>
      </c>
    </row>
    <row r="510" spans="1:19" ht="38.25">
      <c r="A510" s="37" t="s">
        <v>1686</v>
      </c>
      <c r="B510" s="38">
        <v>44110</v>
      </c>
      <c r="C510" s="64" t="s">
        <v>1687</v>
      </c>
      <c r="D510" s="289" t="s">
        <v>1688</v>
      </c>
      <c r="E510" s="43"/>
      <c r="F510" s="37" t="s">
        <v>24</v>
      </c>
      <c r="G510" s="39" t="s">
        <v>42</v>
      </c>
      <c r="H510" s="54" t="s">
        <v>1440</v>
      </c>
      <c r="I510" s="37" t="s">
        <v>27</v>
      </c>
      <c r="J510" s="55" t="s">
        <v>73</v>
      </c>
      <c r="K510" s="38">
        <v>44204</v>
      </c>
      <c r="L510" s="38">
        <v>46030</v>
      </c>
      <c r="M510" s="47"/>
      <c r="N510" s="37" t="s">
        <v>29</v>
      </c>
      <c r="O510" s="43"/>
      <c r="P510" s="37" t="s">
        <v>45</v>
      </c>
      <c r="Q510" s="43"/>
      <c r="R510" s="39">
        <f>YEAR(K510)</f>
        <v>2021</v>
      </c>
      <c r="S510" s="44">
        <f>IF($F510="CO",SUMIFS($M:$M,$A:$A,$A510)/COUNTIFS($A:$A,$A510,$F:$F,"CO"),0)</f>
        <v>0</v>
      </c>
    </row>
    <row r="511" spans="1:19" ht="89.25">
      <c r="A511" s="340" t="s">
        <v>3616</v>
      </c>
      <c r="B511" s="413">
        <v>44644</v>
      </c>
      <c r="C511" s="414" t="s">
        <v>1687</v>
      </c>
      <c r="D511" s="347" t="s">
        <v>1688</v>
      </c>
      <c r="E511" s="415"/>
      <c r="F511" s="347" t="s">
        <v>24</v>
      </c>
      <c r="G511" s="347" t="s">
        <v>42</v>
      </c>
      <c r="H511" s="347" t="s">
        <v>3617</v>
      </c>
      <c r="I511" s="340" t="s">
        <v>64</v>
      </c>
      <c r="J511" s="416" t="s">
        <v>3618</v>
      </c>
      <c r="K511" s="413">
        <v>44799</v>
      </c>
      <c r="L511" s="413">
        <v>46625</v>
      </c>
      <c r="M511" s="347"/>
      <c r="N511" s="340" t="s">
        <v>3619</v>
      </c>
      <c r="O511" s="415"/>
      <c r="P511" s="347" t="s">
        <v>45</v>
      </c>
      <c r="Q511" s="297"/>
      <c r="R511" s="355"/>
      <c r="S511" s="297"/>
    </row>
    <row r="512" spans="1:19" ht="50.1" customHeight="1">
      <c r="A512" s="37" t="s">
        <v>1689</v>
      </c>
      <c r="B512" s="38">
        <v>44046</v>
      </c>
      <c r="C512" s="58" t="s">
        <v>1690</v>
      </c>
      <c r="D512" s="39" t="s">
        <v>1691</v>
      </c>
      <c r="E512" s="43"/>
      <c r="F512" s="37" t="s">
        <v>24</v>
      </c>
      <c r="G512" s="39" t="s">
        <v>33</v>
      </c>
      <c r="H512" s="54" t="s">
        <v>1692</v>
      </c>
      <c r="I512" s="37" t="s">
        <v>431</v>
      </c>
      <c r="J512" s="41" t="s">
        <v>1693</v>
      </c>
      <c r="K512" s="38">
        <v>44181</v>
      </c>
      <c r="L512" s="38">
        <v>45276</v>
      </c>
      <c r="M512" s="43"/>
      <c r="N512" s="37" t="s">
        <v>1694</v>
      </c>
      <c r="O512" s="43"/>
      <c r="P512" s="37" t="s">
        <v>53</v>
      </c>
      <c r="Q512" s="43"/>
      <c r="R512" s="78">
        <f>YEAR(K512)</f>
        <v>2020</v>
      </c>
      <c r="S512" s="79">
        <f>IF($F512="CO",SUMIFS($M:$M,$A:$A,$A512)/COUNTIFS($A:$A,$A512,$F:$F,"CO"),0)</f>
        <v>0</v>
      </c>
    </row>
    <row r="513" spans="1:19" ht="38.25">
      <c r="A513" s="37" t="s">
        <v>1695</v>
      </c>
      <c r="B513" s="38">
        <v>43361</v>
      </c>
      <c r="C513" s="46" t="s">
        <v>1696</v>
      </c>
      <c r="D513" s="37" t="s">
        <v>1697</v>
      </c>
      <c r="E513" s="289"/>
      <c r="F513" s="37" t="s">
        <v>24</v>
      </c>
      <c r="G513" s="40" t="s">
        <v>1698</v>
      </c>
      <c r="H513" s="40" t="s">
        <v>1699</v>
      </c>
      <c r="I513" s="37" t="s">
        <v>100</v>
      </c>
      <c r="J513" s="41" t="s">
        <v>28</v>
      </c>
      <c r="K513" s="38">
        <v>43367</v>
      </c>
      <c r="L513" s="38">
        <v>45193</v>
      </c>
      <c r="M513" s="42"/>
      <c r="N513" s="37" t="s">
        <v>29</v>
      </c>
      <c r="O513" s="43"/>
      <c r="P513" s="37" t="s">
        <v>1431</v>
      </c>
      <c r="Q513" s="43"/>
      <c r="R513" s="39">
        <f>YEAR(K513)</f>
        <v>2018</v>
      </c>
      <c r="S513" s="44">
        <f>IF($F513="CO",SUMIFS($M:$M,$A:$A,$A513)/COUNTIFS($A:$A,$A513,$F:$F,"CO"),0)</f>
        <v>0</v>
      </c>
    </row>
    <row r="514" spans="1:19" ht="38.25">
      <c r="A514" s="37" t="s">
        <v>3821</v>
      </c>
      <c r="B514" s="38">
        <v>43318</v>
      </c>
      <c r="C514" s="56" t="s">
        <v>3822</v>
      </c>
      <c r="D514" s="37" t="s">
        <v>3823</v>
      </c>
      <c r="E514" s="289"/>
      <c r="F514" s="37" t="s">
        <v>24</v>
      </c>
      <c r="G514" s="40" t="s">
        <v>1698</v>
      </c>
      <c r="H514" s="40" t="s">
        <v>3824</v>
      </c>
      <c r="I514" s="37" t="s">
        <v>100</v>
      </c>
      <c r="J514" s="41" t="s">
        <v>28</v>
      </c>
      <c r="K514" s="38">
        <v>43399</v>
      </c>
      <c r="L514" s="38">
        <v>44130</v>
      </c>
      <c r="M514" s="42"/>
      <c r="N514" s="37" t="s">
        <v>29</v>
      </c>
      <c r="O514" s="43"/>
      <c r="P514" s="37" t="s">
        <v>1431</v>
      </c>
      <c r="Q514" s="43"/>
      <c r="R514" s="289">
        <v>2018</v>
      </c>
      <c r="S514" s="44">
        <v>0</v>
      </c>
    </row>
    <row r="515" spans="1:19" ht="25.5">
      <c r="A515" s="365" t="s">
        <v>3821</v>
      </c>
      <c r="B515" s="369">
        <v>43318</v>
      </c>
      <c r="C515" s="287" t="s">
        <v>4154</v>
      </c>
      <c r="D515" s="365" t="s">
        <v>3823</v>
      </c>
      <c r="E515" s="289"/>
      <c r="F515" s="365" t="s">
        <v>3036</v>
      </c>
      <c r="G515" s="285" t="s">
        <v>1698</v>
      </c>
      <c r="H515" s="285" t="s">
        <v>3824</v>
      </c>
      <c r="I515" s="365" t="s">
        <v>100</v>
      </c>
      <c r="J515" s="392" t="s">
        <v>4155</v>
      </c>
      <c r="K515" s="369">
        <v>44127</v>
      </c>
      <c r="L515" s="369">
        <v>44857</v>
      </c>
      <c r="M515" s="42"/>
      <c r="N515" s="365" t="s">
        <v>29</v>
      </c>
      <c r="O515" s="43"/>
      <c r="P515" s="285" t="s">
        <v>4156</v>
      </c>
      <c r="Q515" s="43"/>
      <c r="R515" s="289">
        <f>YEAR(K515)</f>
        <v>2020</v>
      </c>
      <c r="S515" s="292">
        <f>IF($F515="CO",SUMIFS($M:$M,$A:$A,$A515)/COUNTIFS($A:$A,$A515,$F:$F,"CO"),0)</f>
        <v>0</v>
      </c>
    </row>
    <row r="516" spans="1:19" ht="50.1" customHeight="1">
      <c r="A516" s="37" t="s">
        <v>1700</v>
      </c>
      <c r="B516" s="38">
        <v>43854</v>
      </c>
      <c r="C516" s="64" t="s">
        <v>1701</v>
      </c>
      <c r="D516" s="37" t="s">
        <v>1702</v>
      </c>
      <c r="E516" s="43"/>
      <c r="F516" s="37" t="s">
        <v>24</v>
      </c>
      <c r="G516" s="37" t="s">
        <v>293</v>
      </c>
      <c r="H516" s="40" t="s">
        <v>1703</v>
      </c>
      <c r="I516" s="37" t="s">
        <v>51</v>
      </c>
      <c r="J516" s="81" t="s">
        <v>1704</v>
      </c>
      <c r="K516" s="38">
        <v>43880</v>
      </c>
      <c r="L516" s="38">
        <v>45707</v>
      </c>
      <c r="M516" s="47"/>
      <c r="N516" s="37" t="s">
        <v>168</v>
      </c>
      <c r="O516" s="43"/>
      <c r="P516" s="37" t="s">
        <v>45</v>
      </c>
      <c r="Q516" s="43"/>
      <c r="R516" s="43"/>
      <c r="S516" s="43"/>
    </row>
    <row r="517" spans="1:19" ht="50.1" customHeight="1">
      <c r="A517" s="285" t="s">
        <v>4145</v>
      </c>
      <c r="B517" s="362">
        <v>44671</v>
      </c>
      <c r="C517" s="371" t="s">
        <v>4146</v>
      </c>
      <c r="D517" s="363" t="s">
        <v>4147</v>
      </c>
      <c r="E517" s="43"/>
      <c r="F517" s="363" t="s">
        <v>24</v>
      </c>
      <c r="G517" s="363" t="s">
        <v>71</v>
      </c>
      <c r="H517" s="366" t="s">
        <v>239</v>
      </c>
      <c r="I517" s="363" t="s">
        <v>51</v>
      </c>
      <c r="J517" s="370" t="s">
        <v>4148</v>
      </c>
      <c r="K517" s="362">
        <v>44699</v>
      </c>
      <c r="L517" s="362">
        <v>46496</v>
      </c>
      <c r="M517" s="43"/>
      <c r="N517" s="363" t="s">
        <v>29</v>
      </c>
      <c r="O517" s="43"/>
      <c r="P517" s="366" t="s">
        <v>45</v>
      </c>
      <c r="Q517" s="43"/>
      <c r="R517" s="43"/>
      <c r="S517" s="43"/>
    </row>
    <row r="518" spans="1:19" ht="51">
      <c r="A518" s="305" t="s">
        <v>3887</v>
      </c>
      <c r="B518" s="38">
        <v>44377</v>
      </c>
      <c r="C518" s="48" t="s">
        <v>3888</v>
      </c>
      <c r="D518" s="37" t="s">
        <v>3889</v>
      </c>
      <c r="E518" s="43"/>
      <c r="F518" s="298" t="s">
        <v>24</v>
      </c>
      <c r="G518" s="298" t="s">
        <v>42</v>
      </c>
      <c r="H518" s="295" t="s">
        <v>43</v>
      </c>
      <c r="I518" s="300" t="s">
        <v>27</v>
      </c>
      <c r="J518" s="53" t="s">
        <v>3890</v>
      </c>
      <c r="K518" s="38">
        <v>44413</v>
      </c>
      <c r="L518" s="38">
        <v>46239</v>
      </c>
      <c r="M518" s="47"/>
      <c r="N518" s="295" t="s">
        <v>29</v>
      </c>
      <c r="O518" s="43"/>
      <c r="P518" s="298" t="s">
        <v>149</v>
      </c>
      <c r="Q518" s="43"/>
      <c r="R518" s="43"/>
      <c r="S518" s="43"/>
    </row>
    <row r="519" spans="1:19" ht="76.5">
      <c r="A519" s="470" t="s">
        <v>1705</v>
      </c>
      <c r="B519" s="38">
        <v>44462</v>
      </c>
      <c r="C519" s="46" t="s">
        <v>1706</v>
      </c>
      <c r="D519" s="37" t="s">
        <v>1707</v>
      </c>
      <c r="E519" s="43"/>
      <c r="F519" s="37" t="s">
        <v>24</v>
      </c>
      <c r="G519" s="289" t="s">
        <v>338</v>
      </c>
      <c r="H519" s="37" t="s">
        <v>1708</v>
      </c>
      <c r="I519" s="40" t="s">
        <v>64</v>
      </c>
      <c r="J519" s="53" t="s">
        <v>1709</v>
      </c>
      <c r="K519" s="38">
        <v>44630</v>
      </c>
      <c r="L519" s="38">
        <v>46456</v>
      </c>
      <c r="M519" s="47"/>
      <c r="N519" s="37" t="s">
        <v>1708</v>
      </c>
      <c r="O519" s="43"/>
      <c r="P519" s="37" t="s">
        <v>149</v>
      </c>
      <c r="Q519" s="43"/>
      <c r="R519" s="43"/>
      <c r="S519" s="43"/>
    </row>
    <row r="520" spans="1:19" ht="63.75">
      <c r="A520" s="289" t="s">
        <v>4034</v>
      </c>
      <c r="B520" s="369">
        <v>44593</v>
      </c>
      <c r="C520" s="490" t="s">
        <v>4035</v>
      </c>
      <c r="D520" s="39" t="s">
        <v>2202</v>
      </c>
      <c r="E520" s="43"/>
      <c r="F520" s="289" t="s">
        <v>24</v>
      </c>
      <c r="G520" s="289" t="s">
        <v>49</v>
      </c>
      <c r="H520" s="289" t="s">
        <v>4036</v>
      </c>
      <c r="I520" s="289" t="s">
        <v>3401</v>
      </c>
      <c r="J520" s="376" t="s">
        <v>4037</v>
      </c>
      <c r="K520" s="369">
        <v>44696</v>
      </c>
      <c r="L520" s="369">
        <v>46522</v>
      </c>
      <c r="M520" s="43"/>
      <c r="N520" s="289" t="s">
        <v>2787</v>
      </c>
      <c r="O520" s="43"/>
      <c r="P520" s="289" t="s">
        <v>3988</v>
      </c>
      <c r="Q520" s="43"/>
      <c r="R520" s="43"/>
      <c r="S520" s="43"/>
    </row>
    <row r="521" spans="1:19" ht="51">
      <c r="A521" s="469" t="s">
        <v>3433</v>
      </c>
      <c r="B521" s="341">
        <v>44685</v>
      </c>
      <c r="C521" s="357" t="s">
        <v>3434</v>
      </c>
      <c r="D521" s="348" t="s">
        <v>1707</v>
      </c>
      <c r="E521" s="343"/>
      <c r="F521" s="343" t="s">
        <v>24</v>
      </c>
      <c r="G521" s="343" t="s">
        <v>139</v>
      </c>
      <c r="H521" s="358" t="s">
        <v>3435</v>
      </c>
      <c r="I521" s="343" t="s">
        <v>3384</v>
      </c>
      <c r="J521" s="352" t="s">
        <v>3436</v>
      </c>
      <c r="K521" s="341">
        <v>44754</v>
      </c>
      <c r="L521" s="341">
        <v>46580</v>
      </c>
      <c r="M521" s="343"/>
      <c r="N521" s="343" t="s">
        <v>168</v>
      </c>
      <c r="O521" s="343"/>
      <c r="P521" s="343" t="s">
        <v>389</v>
      </c>
      <c r="Q521" s="343"/>
      <c r="R521" s="343"/>
      <c r="S521" s="343"/>
    </row>
    <row r="522" spans="1:19" ht="51">
      <c r="A522" s="289" t="s">
        <v>1710</v>
      </c>
      <c r="B522" s="38">
        <v>43259</v>
      </c>
      <c r="C522" s="64" t="s">
        <v>1711</v>
      </c>
      <c r="D522" s="289" t="s">
        <v>1712</v>
      </c>
      <c r="E522" s="43"/>
      <c r="F522" s="37" t="s">
        <v>24</v>
      </c>
      <c r="G522" s="39" t="s">
        <v>42</v>
      </c>
      <c r="H522" s="289" t="s">
        <v>43</v>
      </c>
      <c r="I522" s="289" t="s">
        <v>27</v>
      </c>
      <c r="J522" s="63" t="s">
        <v>1713</v>
      </c>
      <c r="K522" s="38">
        <v>43759</v>
      </c>
      <c r="L522" s="38">
        <v>45586</v>
      </c>
      <c r="M522" s="144"/>
      <c r="N522" s="289" t="s">
        <v>569</v>
      </c>
      <c r="O522" s="43"/>
      <c r="P522" s="289" t="s">
        <v>149</v>
      </c>
      <c r="Q522" s="37" t="s">
        <v>170</v>
      </c>
      <c r="R522" s="43"/>
      <c r="S522" s="43"/>
    </row>
    <row r="523" spans="1:19" ht="165.75">
      <c r="A523" s="340" t="s">
        <v>3665</v>
      </c>
      <c r="B523" s="413">
        <v>44547</v>
      </c>
      <c r="C523" s="424" t="s">
        <v>3666</v>
      </c>
      <c r="D523" s="347" t="s">
        <v>1742</v>
      </c>
      <c r="E523" s="415"/>
      <c r="F523" s="347" t="s">
        <v>24</v>
      </c>
      <c r="G523" s="347" t="s">
        <v>139</v>
      </c>
      <c r="H523" s="340" t="s">
        <v>3667</v>
      </c>
      <c r="I523" s="340" t="s">
        <v>35</v>
      </c>
      <c r="J523" s="416" t="s">
        <v>3668</v>
      </c>
      <c r="K523" s="413">
        <v>44817</v>
      </c>
      <c r="L523" s="413">
        <v>46643</v>
      </c>
      <c r="M523" s="415"/>
      <c r="N523" s="347" t="s">
        <v>3669</v>
      </c>
      <c r="O523" s="415"/>
      <c r="P523" s="415"/>
      <c r="Q523" s="347" t="s">
        <v>149</v>
      </c>
      <c r="R523" s="415"/>
      <c r="S523" s="415"/>
    </row>
    <row r="524" spans="1:19" ht="51">
      <c r="A524" s="37" t="s">
        <v>1714</v>
      </c>
      <c r="B524" s="38">
        <v>43416</v>
      </c>
      <c r="C524" s="48" t="s">
        <v>1715</v>
      </c>
      <c r="D524" s="37" t="s">
        <v>1716</v>
      </c>
      <c r="E524" s="289"/>
      <c r="F524" s="37" t="s">
        <v>24</v>
      </c>
      <c r="G524" s="37" t="s">
        <v>42</v>
      </c>
      <c r="H524" s="40" t="s">
        <v>43</v>
      </c>
      <c r="I524" s="37" t="s">
        <v>100</v>
      </c>
      <c r="J524" s="82" t="s">
        <v>1717</v>
      </c>
      <c r="K524" s="38">
        <v>43431</v>
      </c>
      <c r="L524" s="38">
        <v>45257</v>
      </c>
      <c r="M524" s="42"/>
      <c r="N524" s="37" t="s">
        <v>29</v>
      </c>
      <c r="O524" s="43"/>
      <c r="P524" s="54" t="s">
        <v>149</v>
      </c>
      <c r="Q524" s="43"/>
      <c r="R524" s="289">
        <f>YEAR(K524)</f>
        <v>2018</v>
      </c>
      <c r="S524" s="44">
        <f>IF($F524="CO",SUMIFS($M:$M,$A:$A,$A524)/COUNTIFS($A:$A,$A524,$F:$F,"CO"),0)</f>
        <v>0</v>
      </c>
    </row>
    <row r="525" spans="1:19" ht="76.5">
      <c r="A525" s="37" t="s">
        <v>1718</v>
      </c>
      <c r="B525" s="38">
        <v>43493</v>
      </c>
      <c r="C525" s="52" t="s">
        <v>1719</v>
      </c>
      <c r="D525" s="37" t="s">
        <v>1720</v>
      </c>
      <c r="E525" s="43"/>
      <c r="F525" s="289" t="s">
        <v>24</v>
      </c>
      <c r="G525" s="39" t="s">
        <v>1721</v>
      </c>
      <c r="H525" s="289" t="s">
        <v>1722</v>
      </c>
      <c r="I525" s="289" t="s">
        <v>64</v>
      </c>
      <c r="J525" s="81" t="s">
        <v>1723</v>
      </c>
      <c r="K525" s="38">
        <v>43714</v>
      </c>
      <c r="L525" s="38">
        <v>45541</v>
      </c>
      <c r="M525" s="47"/>
      <c r="N525" s="289" t="s">
        <v>1724</v>
      </c>
      <c r="O525" s="43"/>
      <c r="P525" s="289" t="s">
        <v>67</v>
      </c>
      <c r="Q525" s="43"/>
      <c r="R525" s="289">
        <f>YEAR(K525)</f>
        <v>2019</v>
      </c>
      <c r="S525" s="44">
        <f>IF($F525="CO",SUMIFS($M:$M,$A:$A,$A525)/COUNTIFS($A:$A,$A525,$F:$F,"CO"),0)</f>
        <v>0</v>
      </c>
    </row>
    <row r="526" spans="1:19" ht="76.5">
      <c r="A526" s="37" t="s">
        <v>1725</v>
      </c>
      <c r="B526" s="38">
        <v>44042</v>
      </c>
      <c r="C526" s="64" t="s">
        <v>1726</v>
      </c>
      <c r="D526" s="37" t="s">
        <v>1727</v>
      </c>
      <c r="E526" s="43"/>
      <c r="F526" s="37" t="s">
        <v>24</v>
      </c>
      <c r="G526" s="39" t="s">
        <v>71</v>
      </c>
      <c r="H526" s="54" t="s">
        <v>1728</v>
      </c>
      <c r="I526" s="37" t="s">
        <v>64</v>
      </c>
      <c r="J526" s="81" t="s">
        <v>1729</v>
      </c>
      <c r="K526" s="38">
        <v>44145</v>
      </c>
      <c r="L526" s="38">
        <v>44875</v>
      </c>
      <c r="M526" s="47"/>
      <c r="N526" s="37" t="s">
        <v>1730</v>
      </c>
      <c r="O526" s="43"/>
      <c r="P526" s="37" t="s">
        <v>149</v>
      </c>
      <c r="Q526" s="43"/>
      <c r="R526" s="39">
        <v>2019</v>
      </c>
      <c r="S526" s="43"/>
    </row>
    <row r="527" spans="1:19" ht="102">
      <c r="A527" s="348" t="s">
        <v>4078</v>
      </c>
      <c r="B527" s="362">
        <v>44517</v>
      </c>
      <c r="C527" s="371" t="s">
        <v>4079</v>
      </c>
      <c r="D527" s="363" t="s">
        <v>4080</v>
      </c>
      <c r="E527" s="372"/>
      <c r="F527" s="363" t="s">
        <v>24</v>
      </c>
      <c r="G527" s="363" t="s">
        <v>42</v>
      </c>
      <c r="H527" s="285" t="s">
        <v>4081</v>
      </c>
      <c r="I527" s="366" t="s">
        <v>64</v>
      </c>
      <c r="J527" s="370" t="s">
        <v>4082</v>
      </c>
      <c r="K527" s="362">
        <v>44642</v>
      </c>
      <c r="L527" s="362">
        <v>46468</v>
      </c>
      <c r="M527" s="372"/>
      <c r="N527" s="363" t="s">
        <v>3041</v>
      </c>
      <c r="O527" s="372"/>
      <c r="P527" s="372"/>
      <c r="Q527" s="363" t="s">
        <v>149</v>
      </c>
      <c r="R527" s="372"/>
      <c r="S527" s="43"/>
    </row>
    <row r="528" spans="1:19" ht="63.75">
      <c r="A528" s="45" t="s">
        <v>1731</v>
      </c>
      <c r="B528" s="38">
        <v>44134</v>
      </c>
      <c r="C528" s="51" t="s">
        <v>1732</v>
      </c>
      <c r="D528" s="37" t="s">
        <v>1707</v>
      </c>
      <c r="E528" s="43"/>
      <c r="F528" s="37" t="s">
        <v>24</v>
      </c>
      <c r="G528" s="289" t="s">
        <v>366</v>
      </c>
      <c r="H528" s="54" t="s">
        <v>367</v>
      </c>
      <c r="I528" s="40" t="s">
        <v>431</v>
      </c>
      <c r="J528" s="53" t="s">
        <v>1733</v>
      </c>
      <c r="K528" s="38">
        <v>44280</v>
      </c>
      <c r="L528" s="38">
        <v>45376</v>
      </c>
      <c r="M528" s="47"/>
      <c r="N528" s="37" t="s">
        <v>1734</v>
      </c>
      <c r="O528" s="43"/>
      <c r="P528" s="37" t="s">
        <v>149</v>
      </c>
      <c r="Q528" s="43"/>
      <c r="R528" s="43"/>
      <c r="S528" s="43"/>
    </row>
    <row r="529" spans="1:19" ht="76.5">
      <c r="A529" s="45" t="s">
        <v>1735</v>
      </c>
      <c r="B529" s="38">
        <v>44020</v>
      </c>
      <c r="C529" s="51" t="s">
        <v>1736</v>
      </c>
      <c r="D529" s="289" t="s">
        <v>1737</v>
      </c>
      <c r="E529" s="43"/>
      <c r="F529" s="37" t="s">
        <v>24</v>
      </c>
      <c r="G529" s="39" t="s">
        <v>71</v>
      </c>
      <c r="H529" s="54" t="s">
        <v>1728</v>
      </c>
      <c r="I529" s="54" t="s">
        <v>64</v>
      </c>
      <c r="J529" s="98" t="s">
        <v>1738</v>
      </c>
      <c r="K529" s="38">
        <v>44230</v>
      </c>
      <c r="L529" s="38">
        <v>46056</v>
      </c>
      <c r="M529" s="43"/>
      <c r="N529" s="40" t="s">
        <v>1739</v>
      </c>
      <c r="O529" s="43"/>
      <c r="P529" s="37" t="s">
        <v>149</v>
      </c>
      <c r="Q529" s="43"/>
      <c r="R529" s="289">
        <f>YEAR(K529)</f>
        <v>2021</v>
      </c>
      <c r="S529" s="44">
        <f>IF($F529="CO",SUMIFS($M:$M,$A:$A,$A529)/COUNTIFS($A:$A,$A529,$F:$F,"CO"),0)</f>
        <v>0</v>
      </c>
    </row>
    <row r="530" spans="1:19" ht="140.25">
      <c r="A530" s="289" t="s">
        <v>1740</v>
      </c>
      <c r="B530" s="38">
        <v>43270</v>
      </c>
      <c r="C530" s="55" t="s">
        <v>1741</v>
      </c>
      <c r="D530" s="54" t="s">
        <v>1742</v>
      </c>
      <c r="E530" s="154"/>
      <c r="F530" s="40" t="s">
        <v>24</v>
      </c>
      <c r="G530" s="54" t="s">
        <v>702</v>
      </c>
      <c r="H530" s="54" t="s">
        <v>1743</v>
      </c>
      <c r="I530" s="54" t="s">
        <v>79</v>
      </c>
      <c r="J530" s="55" t="s">
        <v>1744</v>
      </c>
      <c r="K530" s="57">
        <v>43290</v>
      </c>
      <c r="L530" s="38">
        <v>45116</v>
      </c>
      <c r="M530" s="156"/>
      <c r="N530" s="54" t="s">
        <v>338</v>
      </c>
      <c r="O530" s="157"/>
      <c r="P530" s="154" t="s">
        <v>149</v>
      </c>
      <c r="Q530" s="157"/>
      <c r="R530" s="289">
        <f>YEAR(K530)</f>
        <v>2018</v>
      </c>
      <c r="S530" s="44">
        <f>IF($F530="CO",SUMIFS($M:$M,$A:$A,$A530)/COUNTIFS($A:$A,$A530,$F:$F,"CO"),0)</f>
        <v>0</v>
      </c>
    </row>
    <row r="531" spans="1:19" ht="51">
      <c r="A531" s="37" t="s">
        <v>1745</v>
      </c>
      <c r="B531" s="38">
        <v>43327</v>
      </c>
      <c r="C531" s="46" t="s">
        <v>1746</v>
      </c>
      <c r="D531" s="37" t="s">
        <v>1707</v>
      </c>
      <c r="E531" s="39"/>
      <c r="F531" s="40" t="s">
        <v>24</v>
      </c>
      <c r="G531" s="37" t="s">
        <v>42</v>
      </c>
      <c r="H531" s="37" t="s">
        <v>1747</v>
      </c>
      <c r="I531" s="37" t="s">
        <v>1748</v>
      </c>
      <c r="J531" s="53" t="s">
        <v>1749</v>
      </c>
      <c r="K531" s="38">
        <v>43439</v>
      </c>
      <c r="L531" s="38">
        <v>45265</v>
      </c>
      <c r="M531" s="42"/>
      <c r="N531" s="40" t="s">
        <v>1750</v>
      </c>
      <c r="O531" s="43"/>
      <c r="P531" s="37" t="s">
        <v>389</v>
      </c>
      <c r="Q531" s="43"/>
      <c r="R531" s="39">
        <f>YEAR(K531)</f>
        <v>2018</v>
      </c>
      <c r="S531" s="44">
        <f>IF($F531="CO",SUMIFS($M:$M,$A:$A,$A531)/COUNTIFS($A:$A,$A531,$F:$F,"CO"),0)</f>
        <v>0</v>
      </c>
    </row>
    <row r="532" spans="1:19" ht="63.75">
      <c r="A532" s="37" t="s">
        <v>1745</v>
      </c>
      <c r="B532" s="38">
        <v>43327</v>
      </c>
      <c r="C532" s="46" t="s">
        <v>1746</v>
      </c>
      <c r="D532" s="37" t="s">
        <v>1707</v>
      </c>
      <c r="E532" s="289"/>
      <c r="F532" s="83" t="s">
        <v>1031</v>
      </c>
      <c r="G532" s="40" t="s">
        <v>42</v>
      </c>
      <c r="H532" s="40" t="s">
        <v>1747</v>
      </c>
      <c r="I532" s="40" t="s">
        <v>420</v>
      </c>
      <c r="J532" s="490" t="s">
        <v>1751</v>
      </c>
      <c r="K532" s="38">
        <v>44558</v>
      </c>
      <c r="L532" s="38">
        <v>45265</v>
      </c>
      <c r="M532" s="42"/>
      <c r="N532" s="40" t="s">
        <v>1750</v>
      </c>
      <c r="O532" s="43"/>
      <c r="P532" s="37" t="s">
        <v>389</v>
      </c>
      <c r="Q532" s="43"/>
      <c r="R532" s="289"/>
      <c r="S532" s="44"/>
    </row>
    <row r="533" spans="1:19" ht="51">
      <c r="A533" s="37" t="s">
        <v>1752</v>
      </c>
      <c r="B533" s="38">
        <v>43272</v>
      </c>
      <c r="C533" s="56" t="s">
        <v>1753</v>
      </c>
      <c r="D533" s="37"/>
      <c r="E533" s="289"/>
      <c r="F533" s="40" t="s">
        <v>24</v>
      </c>
      <c r="G533" s="37" t="s">
        <v>42</v>
      </c>
      <c r="H533" s="37" t="s">
        <v>1754</v>
      </c>
      <c r="I533" s="37" t="s">
        <v>1755</v>
      </c>
      <c r="J533" s="48" t="s">
        <v>1756</v>
      </c>
      <c r="K533" s="38">
        <v>43488</v>
      </c>
      <c r="L533" s="38">
        <v>45314</v>
      </c>
      <c r="M533" s="144"/>
      <c r="N533" s="37" t="s">
        <v>1757</v>
      </c>
      <c r="O533" s="43"/>
      <c r="P533" s="289" t="s">
        <v>38</v>
      </c>
      <c r="Q533" s="43"/>
      <c r="R533" s="39">
        <f>YEAR(K533)</f>
        <v>2019</v>
      </c>
      <c r="S533" s="44">
        <f>IF($F533="CO",SUMIFS($M:$M,$A:$A,$A533)/COUNTIFS($A:$A,$A533,$F:$F,"CO"),0)</f>
        <v>0</v>
      </c>
    </row>
    <row r="534" spans="1:19" ht="114.75">
      <c r="A534" s="45" t="s">
        <v>1758</v>
      </c>
      <c r="B534" s="38">
        <v>44055</v>
      </c>
      <c r="C534" s="186" t="s">
        <v>1759</v>
      </c>
      <c r="D534" s="37" t="s">
        <v>1760</v>
      </c>
      <c r="E534" s="43"/>
      <c r="F534" s="37" t="s">
        <v>24</v>
      </c>
      <c r="G534" s="289" t="s">
        <v>49</v>
      </c>
      <c r="H534" s="100" t="s">
        <v>1761</v>
      </c>
      <c r="I534" s="37" t="s">
        <v>431</v>
      </c>
      <c r="J534" s="53" t="s">
        <v>1762</v>
      </c>
      <c r="K534" s="38">
        <v>44166</v>
      </c>
      <c r="L534" s="38">
        <v>45992</v>
      </c>
      <c r="M534" s="47"/>
      <c r="N534" s="187" t="s">
        <v>1763</v>
      </c>
      <c r="O534" s="43"/>
      <c r="P534" s="37" t="s">
        <v>45</v>
      </c>
      <c r="Q534" s="43"/>
      <c r="R534" s="78">
        <v>2018</v>
      </c>
      <c r="S534" s="79"/>
    </row>
    <row r="535" spans="1:19" ht="38.25">
      <c r="A535" s="340" t="s">
        <v>3755</v>
      </c>
      <c r="B535" s="413">
        <v>44292</v>
      </c>
      <c r="C535" s="414" t="s">
        <v>3756</v>
      </c>
      <c r="D535" s="347" t="s">
        <v>3757</v>
      </c>
      <c r="E535" s="415"/>
      <c r="F535" s="457" t="s">
        <v>24</v>
      </c>
      <c r="G535" s="457" t="s">
        <v>42</v>
      </c>
      <c r="H535" s="347" t="s">
        <v>221</v>
      </c>
      <c r="I535" s="459" t="s">
        <v>100</v>
      </c>
      <c r="J535" s="460" t="s">
        <v>73</v>
      </c>
      <c r="K535" s="413">
        <v>44418</v>
      </c>
      <c r="L535" s="413">
        <v>45657</v>
      </c>
      <c r="M535" s="461"/>
      <c r="N535" s="347" t="s">
        <v>29</v>
      </c>
      <c r="O535" s="415"/>
      <c r="P535" s="457" t="s">
        <v>149</v>
      </c>
      <c r="Q535" s="415"/>
      <c r="R535" s="415"/>
      <c r="S535" s="415"/>
    </row>
    <row r="536" spans="1:19" ht="89.25">
      <c r="A536" s="46" t="s">
        <v>1764</v>
      </c>
      <c r="B536" s="38">
        <v>43762</v>
      </c>
      <c r="C536" s="55" t="s">
        <v>1765</v>
      </c>
      <c r="D536" s="289" t="s">
        <v>1766</v>
      </c>
      <c r="E536" s="43"/>
      <c r="F536" s="289" t="s">
        <v>24</v>
      </c>
      <c r="G536" s="289" t="s">
        <v>49</v>
      </c>
      <c r="H536" s="289" t="s">
        <v>253</v>
      </c>
      <c r="I536" s="54" t="s">
        <v>51</v>
      </c>
      <c r="J536" s="81" t="s">
        <v>1767</v>
      </c>
      <c r="K536" s="38">
        <v>43777</v>
      </c>
      <c r="L536" s="38">
        <v>45604</v>
      </c>
      <c r="M536" s="47"/>
      <c r="N536" s="289" t="s">
        <v>29</v>
      </c>
      <c r="O536" s="43"/>
      <c r="P536" s="289" t="s">
        <v>169</v>
      </c>
      <c r="Q536" s="289" t="s">
        <v>170</v>
      </c>
      <c r="R536" s="289">
        <f>YEAR(K536)</f>
        <v>2019</v>
      </c>
      <c r="S536" s="44">
        <f>IF($F536="CO",SUMIFS($M:$M,$A:$A,$A536)/COUNTIFS($A:$A,$A536,$F:$F,"CO"),0)</f>
        <v>0</v>
      </c>
    </row>
    <row r="537" spans="1:19" ht="63.75">
      <c r="A537" s="37" t="s">
        <v>1768</v>
      </c>
      <c r="B537" s="57">
        <v>41660</v>
      </c>
      <c r="C537" s="104" t="s">
        <v>1769</v>
      </c>
      <c r="D537" s="57"/>
      <c r="E537" s="289"/>
      <c r="F537" s="39" t="s">
        <v>24</v>
      </c>
      <c r="G537" s="54" t="s">
        <v>366</v>
      </c>
      <c r="H537" s="54" t="s">
        <v>385</v>
      </c>
      <c r="I537" s="54" t="s">
        <v>35</v>
      </c>
      <c r="J537" s="41" t="s">
        <v>1770</v>
      </c>
      <c r="K537" s="38">
        <v>34029</v>
      </c>
      <c r="L537" s="40" t="s">
        <v>599</v>
      </c>
      <c r="M537" s="188"/>
      <c r="N537" s="54" t="s">
        <v>1771</v>
      </c>
      <c r="O537" s="54"/>
      <c r="P537" s="54" t="s">
        <v>38</v>
      </c>
      <c r="Q537" s="54" t="s">
        <v>1670</v>
      </c>
      <c r="R537" s="39"/>
      <c r="S537" s="44">
        <f>IF($F537="CO",SUMIFS($M:$M,$A:$A,$A537)/COUNTIFS($A:$A,$A537,$F:$F,"CO"),0)</f>
        <v>0</v>
      </c>
    </row>
    <row r="538" spans="1:19" ht="51">
      <c r="A538" s="184" t="s">
        <v>1772</v>
      </c>
      <c r="B538" s="57">
        <v>35347</v>
      </c>
      <c r="C538" s="104" t="s">
        <v>1773</v>
      </c>
      <c r="D538" s="39" t="s">
        <v>1649</v>
      </c>
      <c r="E538" s="43"/>
      <c r="F538" s="59" t="s">
        <v>990</v>
      </c>
      <c r="G538" s="54" t="s">
        <v>71</v>
      </c>
      <c r="H538" s="59" t="s">
        <v>1774</v>
      </c>
      <c r="I538" s="57" t="s">
        <v>1012</v>
      </c>
      <c r="J538" s="41" t="s">
        <v>1775</v>
      </c>
      <c r="K538" s="57">
        <v>35663</v>
      </c>
      <c r="L538" s="59">
        <v>53925</v>
      </c>
      <c r="M538" s="47"/>
      <c r="N538" s="54" t="s">
        <v>1776</v>
      </c>
      <c r="O538" s="289"/>
      <c r="P538" s="54" t="s">
        <v>149</v>
      </c>
      <c r="Q538" s="40"/>
      <c r="R538" s="289">
        <v>2019</v>
      </c>
      <c r="S538" s="43" t="e">
        <f ca="1">H538:S538</f>
        <v>#REF!</v>
      </c>
    </row>
    <row r="539" spans="1:19" ht="38.25">
      <c r="A539" s="40" t="s">
        <v>1772</v>
      </c>
      <c r="B539" s="57">
        <v>35347</v>
      </c>
      <c r="C539" s="104" t="s">
        <v>1777</v>
      </c>
      <c r="D539" s="289" t="s">
        <v>1649</v>
      </c>
      <c r="E539" s="43"/>
      <c r="F539" s="59" t="s">
        <v>24</v>
      </c>
      <c r="G539" s="54" t="s">
        <v>71</v>
      </c>
      <c r="H539" s="59" t="s">
        <v>1778</v>
      </c>
      <c r="I539" s="57" t="s">
        <v>1779</v>
      </c>
      <c r="J539" s="41" t="s">
        <v>1780</v>
      </c>
      <c r="K539" s="57">
        <v>35412</v>
      </c>
      <c r="L539" s="59">
        <v>53925</v>
      </c>
      <c r="M539" s="47"/>
      <c r="N539" s="54" t="s">
        <v>1776</v>
      </c>
      <c r="O539" s="43"/>
      <c r="P539" s="54" t="s">
        <v>149</v>
      </c>
      <c r="Q539" s="40"/>
      <c r="R539" s="43"/>
      <c r="S539" s="43"/>
    </row>
    <row r="540" spans="1:19" ht="38.25">
      <c r="A540" s="45" t="s">
        <v>1781</v>
      </c>
      <c r="B540" s="476">
        <v>44274</v>
      </c>
      <c r="C540" s="46" t="s">
        <v>1782</v>
      </c>
      <c r="D540" s="289" t="s">
        <v>1783</v>
      </c>
      <c r="E540" s="43"/>
      <c r="F540" s="37" t="s">
        <v>24</v>
      </c>
      <c r="G540" s="37" t="s">
        <v>49</v>
      </c>
      <c r="H540" s="40" t="s">
        <v>253</v>
      </c>
      <c r="I540" s="37" t="s">
        <v>100</v>
      </c>
      <c r="J540" s="55" t="s">
        <v>73</v>
      </c>
      <c r="K540" s="94">
        <v>44293</v>
      </c>
      <c r="L540" s="38">
        <v>46119</v>
      </c>
      <c r="M540" s="47"/>
      <c r="N540" s="37" t="s">
        <v>29</v>
      </c>
      <c r="O540" s="43"/>
      <c r="P540" s="37" t="s">
        <v>30</v>
      </c>
      <c r="Q540" s="43"/>
      <c r="R540" s="289">
        <f>YEAR(K540)</f>
        <v>2021</v>
      </c>
      <c r="S540" s="44">
        <f>IF($F540="CO",SUMIFS($M:$M,$A:$A,$A540)/COUNTIFS($A:$A,$A540,$F:$F,"CO"),0)</f>
        <v>0</v>
      </c>
    </row>
    <row r="541" spans="1:19" ht="176.25" customHeight="1">
      <c r="A541" s="223" t="s">
        <v>1784</v>
      </c>
      <c r="B541" s="38">
        <v>43493</v>
      </c>
      <c r="C541" s="56" t="s">
        <v>1785</v>
      </c>
      <c r="D541" s="37" t="s">
        <v>1783</v>
      </c>
      <c r="E541" s="289"/>
      <c r="F541" s="37" t="s">
        <v>24</v>
      </c>
      <c r="G541" s="37" t="s">
        <v>139</v>
      </c>
      <c r="H541" s="37" t="s">
        <v>473</v>
      </c>
      <c r="I541" s="37" t="s">
        <v>51</v>
      </c>
      <c r="J541" s="53" t="s">
        <v>141</v>
      </c>
      <c r="K541" s="38">
        <v>43545</v>
      </c>
      <c r="L541" s="38">
        <v>45372</v>
      </c>
      <c r="M541" s="188"/>
      <c r="N541" s="37" t="s">
        <v>29</v>
      </c>
      <c r="O541" s="43"/>
      <c r="P541" s="37" t="s">
        <v>103</v>
      </c>
      <c r="Q541" s="54"/>
      <c r="R541" s="289">
        <v>2019</v>
      </c>
      <c r="S541" s="44">
        <f>IF($F541="CO",SUMIFS($M:$M,$A:$A,$A541)/COUNTIFS($A:$A,$A541,$F:$F,"CO"),0)</f>
        <v>0</v>
      </c>
    </row>
    <row r="542" spans="1:19" ht="51">
      <c r="A542" s="216" t="s">
        <v>1786</v>
      </c>
      <c r="B542" s="38">
        <v>43166</v>
      </c>
      <c r="C542" s="56" t="s">
        <v>1787</v>
      </c>
      <c r="D542" s="37"/>
      <c r="E542" s="43"/>
      <c r="F542" s="37" t="s">
        <v>24</v>
      </c>
      <c r="G542" s="37" t="s">
        <v>42</v>
      </c>
      <c r="H542" s="37" t="s">
        <v>1788</v>
      </c>
      <c r="I542" s="37" t="s">
        <v>35</v>
      </c>
      <c r="J542" s="99" t="s">
        <v>1756</v>
      </c>
      <c r="K542" s="38">
        <v>43791</v>
      </c>
      <c r="L542" s="38">
        <v>45618</v>
      </c>
      <c r="M542" s="47"/>
      <c r="N542" s="86" t="s">
        <v>1789</v>
      </c>
      <c r="O542" s="43"/>
      <c r="P542" s="37" t="s">
        <v>38</v>
      </c>
      <c r="Q542" s="37" t="s">
        <v>1790</v>
      </c>
      <c r="R542" s="39">
        <f>YEAR(K542)</f>
        <v>2019</v>
      </c>
      <c r="S542" s="44">
        <f>IF($F542="CO",SUMIFS($M:$M,$A:$A,$A542)/COUNTIFS($A:$A,$A542,$F:$F,"CO"),0)</f>
        <v>0</v>
      </c>
    </row>
    <row r="543" spans="1:19" ht="38.25">
      <c r="A543" s="37" t="s">
        <v>1791</v>
      </c>
      <c r="B543" s="38">
        <v>43266</v>
      </c>
      <c r="C543" s="46" t="s">
        <v>1792</v>
      </c>
      <c r="D543" s="37" t="s">
        <v>1793</v>
      </c>
      <c r="E543" s="289"/>
      <c r="F543" s="40" t="s">
        <v>24</v>
      </c>
      <c r="G543" s="37" t="s">
        <v>42</v>
      </c>
      <c r="H543" s="37" t="s">
        <v>177</v>
      </c>
      <c r="I543" s="37" t="s">
        <v>100</v>
      </c>
      <c r="J543" s="55" t="s">
        <v>73</v>
      </c>
      <c r="K543" s="38">
        <v>43278</v>
      </c>
      <c r="L543" s="38">
        <v>45104</v>
      </c>
      <c r="M543" s="42"/>
      <c r="N543" s="37" t="s">
        <v>29</v>
      </c>
      <c r="O543" s="43"/>
      <c r="P543" s="37" t="s">
        <v>225</v>
      </c>
      <c r="Q543" s="43"/>
      <c r="R543" s="39">
        <f>YEAR(K543)</f>
        <v>2018</v>
      </c>
      <c r="S543" s="44">
        <f>IF($F543="CO",SUMIFS($M:$M,$A:$A,$A543)/COUNTIFS($A:$A,$A543,$F:$F,"CO"),0)</f>
        <v>0</v>
      </c>
    </row>
    <row r="544" spans="1:19" ht="51">
      <c r="A544" s="45" t="s">
        <v>3360</v>
      </c>
      <c r="B544" s="38">
        <v>44361</v>
      </c>
      <c r="C544" s="77" t="s">
        <v>3361</v>
      </c>
      <c r="D544" s="43"/>
      <c r="E544" s="43"/>
      <c r="F544" s="279" t="s">
        <v>24</v>
      </c>
      <c r="G544" s="279" t="s">
        <v>98</v>
      </c>
      <c r="H544" s="40" t="s">
        <v>3362</v>
      </c>
      <c r="I544" s="280" t="s">
        <v>35</v>
      </c>
      <c r="J544" s="41" t="s">
        <v>36</v>
      </c>
      <c r="K544" s="38">
        <v>44614</v>
      </c>
      <c r="L544" s="38">
        <v>46440</v>
      </c>
      <c r="M544" s="47"/>
      <c r="N544" s="37" t="s">
        <v>3363</v>
      </c>
      <c r="O544" s="43"/>
      <c r="P544" s="279" t="s">
        <v>38</v>
      </c>
      <c r="Q544" s="289" t="s">
        <v>1801</v>
      </c>
      <c r="R544" s="43"/>
      <c r="S544" s="43"/>
    </row>
    <row r="545" spans="1:20" ht="51">
      <c r="A545" s="37" t="s">
        <v>1794</v>
      </c>
      <c r="B545" s="38">
        <v>43052</v>
      </c>
      <c r="C545" s="46" t="s">
        <v>1795</v>
      </c>
      <c r="D545" s="39"/>
      <c r="E545" s="289"/>
      <c r="F545" s="289" t="s">
        <v>24</v>
      </c>
      <c r="G545" s="37" t="s">
        <v>1667</v>
      </c>
      <c r="H545" s="37" t="s">
        <v>1667</v>
      </c>
      <c r="I545" s="40" t="s">
        <v>35</v>
      </c>
      <c r="J545" s="52" t="s">
        <v>36</v>
      </c>
      <c r="K545" s="38">
        <v>43096</v>
      </c>
      <c r="L545" s="38">
        <v>44922</v>
      </c>
      <c r="M545" s="47"/>
      <c r="N545" s="37" t="s">
        <v>1667</v>
      </c>
      <c r="O545" s="289"/>
      <c r="P545" s="37" t="s">
        <v>38</v>
      </c>
      <c r="Q545" s="43"/>
      <c r="R545" s="289"/>
      <c r="S545" s="44"/>
    </row>
    <row r="546" spans="1:20" ht="153">
      <c r="A546" s="37" t="s">
        <v>1796</v>
      </c>
      <c r="B546" s="38">
        <v>42837</v>
      </c>
      <c r="C546" s="64" t="s">
        <v>1797</v>
      </c>
      <c r="D546" s="43"/>
      <c r="E546" s="43"/>
      <c r="F546" s="40" t="s">
        <v>990</v>
      </c>
      <c r="G546" s="54" t="s">
        <v>49</v>
      </c>
      <c r="H546" s="59" t="s">
        <v>1798</v>
      </c>
      <c r="I546" s="40" t="s">
        <v>35</v>
      </c>
      <c r="J546" s="287" t="s">
        <v>1799</v>
      </c>
      <c r="K546" s="59">
        <v>44741</v>
      </c>
      <c r="L546" s="38">
        <v>44926</v>
      </c>
      <c r="M546" s="47"/>
      <c r="N546" s="40" t="s">
        <v>1800</v>
      </c>
      <c r="O546" s="43"/>
      <c r="P546" s="54" t="s">
        <v>38</v>
      </c>
      <c r="Q546" s="289" t="s">
        <v>1801</v>
      </c>
      <c r="R546" s="39">
        <v>2020</v>
      </c>
      <c r="S546" s="43"/>
    </row>
    <row r="547" spans="1:20" ht="51">
      <c r="A547" s="340" t="s">
        <v>3801</v>
      </c>
      <c r="B547" s="413">
        <v>44749</v>
      </c>
      <c r="C547" s="414" t="s">
        <v>3802</v>
      </c>
      <c r="D547" s="415"/>
      <c r="E547" s="415"/>
      <c r="F547" s="347" t="s">
        <v>2715</v>
      </c>
      <c r="G547" s="340" t="s">
        <v>3803</v>
      </c>
      <c r="H547" s="340" t="s">
        <v>3804</v>
      </c>
      <c r="I547" s="340" t="s">
        <v>35</v>
      </c>
      <c r="J547" s="424" t="s">
        <v>36</v>
      </c>
      <c r="K547" s="413">
        <v>44774</v>
      </c>
      <c r="L547" s="413">
        <v>46600</v>
      </c>
      <c r="M547" s="415"/>
      <c r="N547" s="340" t="s">
        <v>3805</v>
      </c>
      <c r="O547" s="415"/>
      <c r="P547" s="347" t="s">
        <v>38</v>
      </c>
      <c r="Q547" s="347" t="s">
        <v>1801</v>
      </c>
      <c r="R547" s="415"/>
      <c r="S547" s="297"/>
    </row>
    <row r="548" spans="1:20" ht="79.150000000000006" customHeight="1">
      <c r="A548" s="40" t="s">
        <v>1802</v>
      </c>
      <c r="B548" s="57">
        <v>41676</v>
      </c>
      <c r="C548" s="104" t="s">
        <v>1803</v>
      </c>
      <c r="D548" s="289"/>
      <c r="E548" s="289"/>
      <c r="F548" s="40" t="s">
        <v>24</v>
      </c>
      <c r="G548" s="40" t="s">
        <v>366</v>
      </c>
      <c r="H548" s="59" t="s">
        <v>1667</v>
      </c>
      <c r="I548" s="54" t="s">
        <v>35</v>
      </c>
      <c r="J548" s="41" t="s">
        <v>1804</v>
      </c>
      <c r="K548" s="57">
        <v>41228</v>
      </c>
      <c r="L548" s="40" t="s">
        <v>599</v>
      </c>
      <c r="M548" s="47"/>
      <c r="N548" s="40" t="s">
        <v>1805</v>
      </c>
      <c r="O548" s="40"/>
      <c r="P548" s="54" t="s">
        <v>38</v>
      </c>
      <c r="Q548" s="54" t="s">
        <v>1801</v>
      </c>
      <c r="R548" s="289">
        <f>YEAR(K548)</f>
        <v>2012</v>
      </c>
      <c r="S548" s="44">
        <f>IF($F548="CO",SUMIFS($M:$M,$A:$A,$A548)/COUNTIFS($A:$A,$A548,$F:$F,"CO"),0)</f>
        <v>0</v>
      </c>
    </row>
    <row r="549" spans="1:20" ht="79.150000000000006" customHeight="1">
      <c r="A549" s="37" t="s">
        <v>1806</v>
      </c>
      <c r="B549" s="38">
        <v>43174</v>
      </c>
      <c r="C549" s="46" t="s">
        <v>1807</v>
      </c>
      <c r="D549" s="37" t="s">
        <v>1808</v>
      </c>
      <c r="E549" s="289"/>
      <c r="F549" s="289" t="s">
        <v>24</v>
      </c>
      <c r="G549" s="37" t="s">
        <v>49</v>
      </c>
      <c r="H549" s="37" t="s">
        <v>133</v>
      </c>
      <c r="I549" s="37" t="s">
        <v>51</v>
      </c>
      <c r="J549" s="53" t="s">
        <v>1809</v>
      </c>
      <c r="K549" s="38">
        <v>43200</v>
      </c>
      <c r="L549" s="38">
        <v>45026</v>
      </c>
      <c r="M549" s="42"/>
      <c r="N549" s="37" t="s">
        <v>29</v>
      </c>
      <c r="O549" s="43"/>
      <c r="P549" s="37" t="s">
        <v>178</v>
      </c>
      <c r="Q549" s="43"/>
      <c r="R549" s="289">
        <f>YEAR(K549)</f>
        <v>2018</v>
      </c>
      <c r="S549" s="44">
        <f>IF($F549="CO",SUMIFS($M:$M,$A:$A,$A549)/COUNTIFS($A:$A,$A549,$F:$F,"CO"),0)</f>
        <v>0</v>
      </c>
    </row>
    <row r="550" spans="1:20" ht="38.25">
      <c r="A550" s="45" t="s">
        <v>1810</v>
      </c>
      <c r="B550" s="38">
        <v>44335</v>
      </c>
      <c r="C550" s="77" t="s">
        <v>1811</v>
      </c>
      <c r="D550" s="37" t="s">
        <v>1812</v>
      </c>
      <c r="E550" s="43"/>
      <c r="F550" s="37" t="s">
        <v>24</v>
      </c>
      <c r="G550" s="289" t="s">
        <v>25</v>
      </c>
      <c r="H550" s="40" t="s">
        <v>413</v>
      </c>
      <c r="I550" s="40" t="s">
        <v>27</v>
      </c>
      <c r="J550" s="41" t="s">
        <v>28</v>
      </c>
      <c r="K550" s="38">
        <v>44358</v>
      </c>
      <c r="L550" s="38">
        <v>46184</v>
      </c>
      <c r="M550" s="47"/>
      <c r="N550" s="37" t="s">
        <v>29</v>
      </c>
      <c r="O550" s="43"/>
      <c r="P550" s="37" t="s">
        <v>30</v>
      </c>
      <c r="Q550" s="43"/>
      <c r="R550" s="43"/>
      <c r="S550" s="43"/>
    </row>
    <row r="551" spans="1:20" ht="51">
      <c r="A551" s="37" t="s">
        <v>1813</v>
      </c>
      <c r="B551" s="38">
        <v>43755</v>
      </c>
      <c r="C551" s="64" t="s">
        <v>1814</v>
      </c>
      <c r="D551" s="289" t="s">
        <v>1815</v>
      </c>
      <c r="E551" s="43"/>
      <c r="F551" s="40" t="s">
        <v>24</v>
      </c>
      <c r="G551" s="40" t="s">
        <v>49</v>
      </c>
      <c r="H551" s="59" t="s">
        <v>1816</v>
      </c>
      <c r="I551" s="289" t="s">
        <v>27</v>
      </c>
      <c r="J551" s="41" t="s">
        <v>167</v>
      </c>
      <c r="K551" s="38">
        <v>43739</v>
      </c>
      <c r="L551" s="38">
        <v>45566</v>
      </c>
      <c r="M551" s="47"/>
      <c r="N551" s="40" t="s">
        <v>29</v>
      </c>
      <c r="O551" s="43"/>
      <c r="P551" s="40" t="s">
        <v>53</v>
      </c>
      <c r="Q551" s="43"/>
      <c r="R551" s="289">
        <f>YEAR(K551)</f>
        <v>2019</v>
      </c>
      <c r="S551" s="44">
        <f>IF($F551="CO",SUMIFS($M:$M,$A:$A,$A551)/COUNTIFS($A:$A,$A551,$F:$F,"CO"),0)</f>
        <v>0</v>
      </c>
    </row>
    <row r="552" spans="1:20" ht="50.1" customHeight="1">
      <c r="A552" s="37" t="s">
        <v>1817</v>
      </c>
      <c r="B552" s="38">
        <v>43557</v>
      </c>
      <c r="C552" s="52" t="s">
        <v>1818</v>
      </c>
      <c r="D552" s="37" t="s">
        <v>1819</v>
      </c>
      <c r="E552" s="289"/>
      <c r="F552" s="40" t="s">
        <v>24</v>
      </c>
      <c r="G552" s="37" t="s">
        <v>42</v>
      </c>
      <c r="H552" s="37" t="s">
        <v>1820</v>
      </c>
      <c r="I552" s="40" t="s">
        <v>51</v>
      </c>
      <c r="J552" s="53" t="s">
        <v>474</v>
      </c>
      <c r="K552" s="38">
        <v>43536</v>
      </c>
      <c r="L552" s="38">
        <v>45363</v>
      </c>
      <c r="M552" s="42"/>
      <c r="N552" s="54" t="s">
        <v>29</v>
      </c>
      <c r="O552" s="43"/>
      <c r="P552" s="37" t="s">
        <v>103</v>
      </c>
      <c r="Q552" s="43"/>
      <c r="R552" s="289">
        <v>2019</v>
      </c>
      <c r="S552" s="44">
        <f>IF($F552="CO",SUMIFS($M:$M,$A:$A,$A552)/COUNTIFS($A:$A,$A552,$F:$F,"CO"),0)</f>
        <v>0</v>
      </c>
    </row>
    <row r="553" spans="1:20" ht="51">
      <c r="A553" s="37" t="s">
        <v>1821</v>
      </c>
      <c r="B553" s="38">
        <v>43004</v>
      </c>
      <c r="C553" s="56" t="s">
        <v>1822</v>
      </c>
      <c r="D553" s="43"/>
      <c r="E553" s="289"/>
      <c r="F553" s="37" t="s">
        <v>24</v>
      </c>
      <c r="G553" s="37" t="s">
        <v>1667</v>
      </c>
      <c r="H553" s="37" t="s">
        <v>1667</v>
      </c>
      <c r="I553" s="37" t="s">
        <v>756</v>
      </c>
      <c r="J553" s="53" t="s">
        <v>36</v>
      </c>
      <c r="K553" s="38">
        <v>43040</v>
      </c>
      <c r="L553" s="38">
        <v>44866</v>
      </c>
      <c r="M553" s="42"/>
      <c r="N553" s="37" t="s">
        <v>1667</v>
      </c>
      <c r="O553" s="43"/>
      <c r="P553" s="37" t="s">
        <v>38</v>
      </c>
      <c r="Q553" s="43"/>
      <c r="R553" s="289">
        <f>YEAR(K553)</f>
        <v>2017</v>
      </c>
      <c r="S553" s="44"/>
    </row>
    <row r="554" spans="1:20" ht="38.25">
      <c r="A554" s="37" t="s">
        <v>1823</v>
      </c>
      <c r="B554" s="38">
        <v>44022</v>
      </c>
      <c r="C554" s="46" t="s">
        <v>1824</v>
      </c>
      <c r="D554" s="289" t="s">
        <v>1825</v>
      </c>
      <c r="E554" s="43"/>
      <c r="F554" s="39" t="s">
        <v>24</v>
      </c>
      <c r="G554" s="289" t="s">
        <v>42</v>
      </c>
      <c r="H554" s="37" t="s">
        <v>177</v>
      </c>
      <c r="I554" s="289" t="s">
        <v>27</v>
      </c>
      <c r="J554" s="55" t="s">
        <v>73</v>
      </c>
      <c r="K554" s="38">
        <v>44022</v>
      </c>
      <c r="L554" s="38">
        <v>45848</v>
      </c>
      <c r="M554" s="47"/>
      <c r="N554" s="40" t="s">
        <v>29</v>
      </c>
      <c r="O554" s="43"/>
      <c r="P554" s="37" t="s">
        <v>45</v>
      </c>
      <c r="Q554" s="43"/>
      <c r="R554" s="39">
        <f>YEAR(K554)</f>
        <v>2020</v>
      </c>
      <c r="S554" s="44">
        <f>IF($F554="CO",SUMIFS($M:$M,$A:$A,$A554)/COUNTIFS($A:$A,$A554,$F:$F,"CO"),0)</f>
        <v>0</v>
      </c>
    </row>
    <row r="555" spans="1:20" s="207" customFormat="1" ht="38.25">
      <c r="A555" s="37" t="s">
        <v>1826</v>
      </c>
      <c r="B555" s="38">
        <v>43361</v>
      </c>
      <c r="C555" s="46" t="s">
        <v>1827</v>
      </c>
      <c r="D555" s="37" t="s">
        <v>1828</v>
      </c>
      <c r="E555" s="289"/>
      <c r="F555" s="37" t="s">
        <v>24</v>
      </c>
      <c r="G555" s="40" t="s">
        <v>71</v>
      </c>
      <c r="H555" s="40" t="s">
        <v>510</v>
      </c>
      <c r="I555" s="37" t="s">
        <v>100</v>
      </c>
      <c r="J555" s="41" t="s">
        <v>28</v>
      </c>
      <c r="K555" s="38">
        <v>43381</v>
      </c>
      <c r="L555" s="38">
        <v>45207</v>
      </c>
      <c r="M555" s="42"/>
      <c r="N555" s="37" t="s">
        <v>29</v>
      </c>
      <c r="O555" s="43"/>
      <c r="P555" s="37" t="s">
        <v>225</v>
      </c>
      <c r="Q555" s="43"/>
      <c r="R555" s="289">
        <f>YEAR(K555)</f>
        <v>2018</v>
      </c>
      <c r="S555" s="44">
        <f>IF($F555="CO",SUMIFS($M:$M,$A:$A,$A555)/COUNTIFS($A:$A,$A555,$F:$F,"CO"),0)</f>
        <v>0</v>
      </c>
      <c r="T555" s="43"/>
    </row>
    <row r="556" spans="1:20" ht="75" customHeight="1">
      <c r="A556" s="37" t="s">
        <v>1829</v>
      </c>
      <c r="B556" s="38">
        <v>43522</v>
      </c>
      <c r="C556" s="46" t="s">
        <v>1830</v>
      </c>
      <c r="D556" s="37" t="s">
        <v>1831</v>
      </c>
      <c r="E556" s="289"/>
      <c r="F556" s="37" t="s">
        <v>24</v>
      </c>
      <c r="G556" s="37" t="s">
        <v>42</v>
      </c>
      <c r="H556" s="37" t="s">
        <v>198</v>
      </c>
      <c r="I556" s="37" t="s">
        <v>100</v>
      </c>
      <c r="J556" s="41" t="s">
        <v>28</v>
      </c>
      <c r="K556" s="59">
        <v>43532</v>
      </c>
      <c r="L556" s="59">
        <v>45359</v>
      </c>
      <c r="M556" s="60"/>
      <c r="N556" s="37" t="s">
        <v>29</v>
      </c>
      <c r="O556" s="43"/>
      <c r="P556" s="37" t="s">
        <v>30</v>
      </c>
      <c r="Q556" s="40"/>
      <c r="R556" s="289">
        <f>YEAR(K556)</f>
        <v>2019</v>
      </c>
      <c r="S556" s="58">
        <f>IF($F556="CO",SUMIFS($M:$M,$A:$A,$A556)/COUNTIFS($A:$A,$A556,$F:$F,"CO"),0)</f>
        <v>0</v>
      </c>
    </row>
    <row r="557" spans="1:20" ht="38.25">
      <c r="A557" s="347" t="s">
        <v>3698</v>
      </c>
      <c r="B557" s="413">
        <v>44782</v>
      </c>
      <c r="C557" s="424" t="s">
        <v>3699</v>
      </c>
      <c r="D557" s="347" t="s">
        <v>3700</v>
      </c>
      <c r="E557" s="425"/>
      <c r="F557" s="347" t="s">
        <v>2715</v>
      </c>
      <c r="G557" s="340" t="s">
        <v>3701</v>
      </c>
      <c r="H557" s="340" t="s">
        <v>3702</v>
      </c>
      <c r="I557" s="347" t="s">
        <v>100</v>
      </c>
      <c r="J557" s="435" t="s">
        <v>3703</v>
      </c>
      <c r="K557" s="413">
        <v>44832</v>
      </c>
      <c r="L557" s="413">
        <v>46658</v>
      </c>
      <c r="M557" s="425"/>
      <c r="N557" s="347" t="s">
        <v>29</v>
      </c>
      <c r="O557" s="425"/>
      <c r="P557" s="425"/>
      <c r="Q557" s="347" t="s">
        <v>103</v>
      </c>
      <c r="R557" s="425"/>
      <c r="S557" s="425"/>
    </row>
    <row r="558" spans="1:20" ht="89.25">
      <c r="A558" s="40" t="s">
        <v>1832</v>
      </c>
      <c r="B558" s="59">
        <v>42999</v>
      </c>
      <c r="C558" s="41" t="s">
        <v>1833</v>
      </c>
      <c r="D558" s="37" t="s">
        <v>1834</v>
      </c>
      <c r="E558" s="289"/>
      <c r="F558" s="59" t="s">
        <v>24</v>
      </c>
      <c r="G558" s="40" t="s">
        <v>702</v>
      </c>
      <c r="H558" s="59" t="s">
        <v>1835</v>
      </c>
      <c r="I558" s="59" t="s">
        <v>27</v>
      </c>
      <c r="J558" s="41" t="s">
        <v>1088</v>
      </c>
      <c r="K558" s="59">
        <v>43017</v>
      </c>
      <c r="L558" s="59">
        <v>44843</v>
      </c>
      <c r="M558" s="60"/>
      <c r="N558" s="40" t="s">
        <v>29</v>
      </c>
      <c r="O558" s="59"/>
      <c r="P558" s="40" t="s">
        <v>53</v>
      </c>
      <c r="Q558" s="40"/>
      <c r="R558" s="43"/>
      <c r="S558" s="43"/>
    </row>
    <row r="559" spans="1:20" ht="51">
      <c r="A559" s="348" t="s">
        <v>3542</v>
      </c>
      <c r="B559" s="395">
        <v>44699</v>
      </c>
      <c r="C559" s="352" t="s">
        <v>3543</v>
      </c>
      <c r="D559" s="348" t="s">
        <v>3544</v>
      </c>
      <c r="E559" s="355"/>
      <c r="F559" s="355" t="s">
        <v>24</v>
      </c>
      <c r="G559" s="355" t="s">
        <v>42</v>
      </c>
      <c r="H559" s="355" t="s">
        <v>221</v>
      </c>
      <c r="I559" s="355" t="s">
        <v>750</v>
      </c>
      <c r="J559" s="352" t="s">
        <v>3499</v>
      </c>
      <c r="K559" s="395">
        <v>44726</v>
      </c>
      <c r="L559" s="396">
        <v>46552</v>
      </c>
      <c r="M559" s="355"/>
      <c r="N559" s="355" t="s">
        <v>168</v>
      </c>
      <c r="O559" s="355"/>
      <c r="P559" s="355" t="s">
        <v>30</v>
      </c>
      <c r="Q559" s="355"/>
      <c r="R559" s="355"/>
      <c r="S559" s="359"/>
    </row>
    <row r="560" spans="1:20" ht="51">
      <c r="A560" s="40" t="s">
        <v>1836</v>
      </c>
      <c r="B560" s="59">
        <v>43319</v>
      </c>
      <c r="C560" s="41" t="s">
        <v>1837</v>
      </c>
      <c r="D560" s="289" t="s">
        <v>1838</v>
      </c>
      <c r="E560" s="43"/>
      <c r="F560" s="40" t="s">
        <v>24</v>
      </c>
      <c r="G560" s="40" t="s">
        <v>49</v>
      </c>
      <c r="H560" s="40" t="s">
        <v>1172</v>
      </c>
      <c r="I560" s="40" t="s">
        <v>27</v>
      </c>
      <c r="J560" s="41" t="s">
        <v>129</v>
      </c>
      <c r="K560" s="59">
        <v>43327</v>
      </c>
      <c r="L560" s="59">
        <v>45153</v>
      </c>
      <c r="M560" s="60"/>
      <c r="N560" s="40" t="s">
        <v>29</v>
      </c>
      <c r="O560" s="61"/>
      <c r="P560" s="40" t="s">
        <v>225</v>
      </c>
      <c r="Q560" s="40"/>
      <c r="R560" s="43"/>
      <c r="S560" s="43"/>
    </row>
    <row r="561" spans="1:20" ht="38.25">
      <c r="A561" s="37" t="s">
        <v>1839</v>
      </c>
      <c r="B561" s="38">
        <v>44040</v>
      </c>
      <c r="C561" s="64" t="s">
        <v>1840</v>
      </c>
      <c r="D561" s="37" t="s">
        <v>1841</v>
      </c>
      <c r="E561" s="43"/>
      <c r="F561" s="37" t="s">
        <v>24</v>
      </c>
      <c r="G561" s="289" t="s">
        <v>42</v>
      </c>
      <c r="H561" s="54" t="s">
        <v>163</v>
      </c>
      <c r="I561" s="37" t="s">
        <v>27</v>
      </c>
      <c r="J561" s="55" t="s">
        <v>73</v>
      </c>
      <c r="K561" s="38">
        <v>44144</v>
      </c>
      <c r="L561" s="38">
        <v>45970</v>
      </c>
      <c r="M561" s="47"/>
      <c r="N561" s="37" t="s">
        <v>29</v>
      </c>
      <c r="O561" s="43"/>
      <c r="P561" s="37" t="s">
        <v>310</v>
      </c>
      <c r="Q561" s="43"/>
      <c r="R561" s="43"/>
      <c r="S561" s="43"/>
    </row>
    <row r="562" spans="1:20" ht="89.25">
      <c r="A562" s="37" t="s">
        <v>1842</v>
      </c>
      <c r="B562" s="38">
        <v>43874</v>
      </c>
      <c r="C562" s="64" t="s">
        <v>1843</v>
      </c>
      <c r="D562" s="37" t="s">
        <v>1844</v>
      </c>
      <c r="E562" s="43"/>
      <c r="F562" s="289" t="s">
        <v>24</v>
      </c>
      <c r="G562" s="37" t="s">
        <v>49</v>
      </c>
      <c r="H562" s="40" t="s">
        <v>133</v>
      </c>
      <c r="I562" s="37" t="s">
        <v>27</v>
      </c>
      <c r="J562" s="514" t="s">
        <v>1845</v>
      </c>
      <c r="K562" s="38">
        <v>43928</v>
      </c>
      <c r="L562" s="38">
        <v>45754</v>
      </c>
      <c r="M562" s="47"/>
      <c r="N562" s="37" t="s">
        <v>29</v>
      </c>
      <c r="O562" s="43"/>
      <c r="P562" s="37" t="s">
        <v>149</v>
      </c>
      <c r="Q562" s="43"/>
      <c r="R562" s="289">
        <f>YEAR(K562)</f>
        <v>2020</v>
      </c>
      <c r="S562" s="44">
        <f>IF($F562="CO",SUMIFS($M:$M,$A:$A,$A562)/COUNTIFS($A:$A,$A562,$F:$F,"CO"),0)</f>
        <v>0</v>
      </c>
    </row>
    <row r="563" spans="1:20" ht="38.25">
      <c r="A563" s="40" t="s">
        <v>1846</v>
      </c>
      <c r="B563" s="59">
        <v>42989</v>
      </c>
      <c r="C563" s="41" t="s">
        <v>1847</v>
      </c>
      <c r="D563" s="289" t="s">
        <v>1848</v>
      </c>
      <c r="E563" s="39"/>
      <c r="F563" s="40" t="s">
        <v>24</v>
      </c>
      <c r="G563" s="54" t="s">
        <v>98</v>
      </c>
      <c r="H563" s="59" t="s">
        <v>1389</v>
      </c>
      <c r="I563" s="40" t="s">
        <v>27</v>
      </c>
      <c r="J563" s="41" t="s">
        <v>1849</v>
      </c>
      <c r="K563" s="59">
        <v>43377</v>
      </c>
      <c r="L563" s="59">
        <v>45203</v>
      </c>
      <c r="M563" s="60"/>
      <c r="N563" s="40" t="s">
        <v>29</v>
      </c>
      <c r="O563" s="59"/>
      <c r="P563" s="40" t="s">
        <v>225</v>
      </c>
      <c r="Q563" s="40"/>
      <c r="R563" s="39">
        <v>2019</v>
      </c>
      <c r="S563" s="44">
        <f>IF($F563="CO",SUMIFS($M:$M,$A:$A,$A563)/COUNTIFS($A:$A,$A563,$F:$F,"CO"),0)</f>
        <v>0</v>
      </c>
    </row>
    <row r="564" spans="1:20" ht="51">
      <c r="A564" s="340" t="s">
        <v>3761</v>
      </c>
      <c r="B564" s="397">
        <v>44246</v>
      </c>
      <c r="C564" s="361" t="s">
        <v>3762</v>
      </c>
      <c r="D564" s="348" t="s">
        <v>3763</v>
      </c>
      <c r="E564" s="417"/>
      <c r="F564" s="355" t="s">
        <v>2715</v>
      </c>
      <c r="G564" s="355" t="s">
        <v>49</v>
      </c>
      <c r="H564" s="355" t="s">
        <v>1083</v>
      </c>
      <c r="I564" s="340" t="s">
        <v>27</v>
      </c>
      <c r="J564" s="418" t="s">
        <v>3764</v>
      </c>
      <c r="K564" s="397">
        <v>44301</v>
      </c>
      <c r="L564" s="397">
        <v>46127</v>
      </c>
      <c r="M564" s="417"/>
      <c r="N564" s="340" t="s">
        <v>29</v>
      </c>
      <c r="O564" s="417"/>
      <c r="P564" s="355" t="s">
        <v>53</v>
      </c>
      <c r="Q564" s="417"/>
      <c r="R564" s="417"/>
      <c r="S564" s="297"/>
    </row>
    <row r="565" spans="1:20" ht="114.75">
      <c r="A565" s="46" t="s">
        <v>1850</v>
      </c>
      <c r="B565" s="38">
        <v>43689</v>
      </c>
      <c r="C565" s="64" t="s">
        <v>1851</v>
      </c>
      <c r="D565" s="289"/>
      <c r="E565" s="43"/>
      <c r="F565" s="289" t="s">
        <v>24</v>
      </c>
      <c r="G565" s="39" t="s">
        <v>71</v>
      </c>
      <c r="H565" s="54" t="s">
        <v>145</v>
      </c>
      <c r="I565" s="54" t="s">
        <v>35</v>
      </c>
      <c r="J565" s="63" t="s">
        <v>1852</v>
      </c>
      <c r="K565" s="38">
        <v>43725</v>
      </c>
      <c r="L565" s="38">
        <v>45552</v>
      </c>
      <c r="M565" s="144"/>
      <c r="N565" s="54" t="s">
        <v>1853</v>
      </c>
      <c r="O565" s="289"/>
      <c r="P565" s="289" t="s">
        <v>38</v>
      </c>
      <c r="Q565" s="289" t="s">
        <v>956</v>
      </c>
      <c r="R565" s="289">
        <f>YEAR(K565)</f>
        <v>2019</v>
      </c>
      <c r="S565" s="92">
        <f>IF($F565="CO",SUMIFS($M:$M,$A:$A,$A565)/COUNTIFS($A:$A,$A565,$F:$F,"CO"),0)</f>
        <v>0</v>
      </c>
    </row>
    <row r="566" spans="1:20" ht="51">
      <c r="A566" s="348" t="s">
        <v>3524</v>
      </c>
      <c r="B566" s="395">
        <v>44657</v>
      </c>
      <c r="C566" s="352" t="s">
        <v>3525</v>
      </c>
      <c r="D566" s="348" t="s">
        <v>3526</v>
      </c>
      <c r="E566" s="355"/>
      <c r="F566" s="355" t="s">
        <v>24</v>
      </c>
      <c r="G566" s="355" t="s">
        <v>1721</v>
      </c>
      <c r="H566" s="348" t="s">
        <v>3527</v>
      </c>
      <c r="I566" s="355" t="s">
        <v>3384</v>
      </c>
      <c r="J566" s="352" t="s">
        <v>3528</v>
      </c>
      <c r="K566" s="395">
        <v>44771</v>
      </c>
      <c r="L566" s="396">
        <v>46597</v>
      </c>
      <c r="M566" s="355"/>
      <c r="N566" s="355" t="s">
        <v>168</v>
      </c>
      <c r="O566" s="355"/>
      <c r="P566" s="348" t="s">
        <v>94</v>
      </c>
      <c r="Q566" s="355"/>
      <c r="R566" s="355"/>
      <c r="S566" s="359"/>
    </row>
    <row r="567" spans="1:20" ht="38.25">
      <c r="A567" s="37" t="s">
        <v>1854</v>
      </c>
      <c r="B567" s="38">
        <v>43263</v>
      </c>
      <c r="C567" s="46" t="s">
        <v>1855</v>
      </c>
      <c r="D567" s="37" t="s">
        <v>1856</v>
      </c>
      <c r="E567" s="39"/>
      <c r="F567" s="40" t="s">
        <v>24</v>
      </c>
      <c r="G567" s="37" t="s">
        <v>42</v>
      </c>
      <c r="H567" s="40" t="s">
        <v>681</v>
      </c>
      <c r="I567" s="37" t="s">
        <v>100</v>
      </c>
      <c r="J567" s="55" t="s">
        <v>73</v>
      </c>
      <c r="K567" s="38">
        <v>43292</v>
      </c>
      <c r="L567" s="38">
        <v>45118</v>
      </c>
      <c r="M567" s="42"/>
      <c r="N567" s="37" t="s">
        <v>29</v>
      </c>
      <c r="O567" s="43"/>
      <c r="P567" s="37" t="s">
        <v>178</v>
      </c>
      <c r="Q567" s="43"/>
      <c r="R567" s="39">
        <f>YEAR(K567)</f>
        <v>2018</v>
      </c>
      <c r="S567" s="44">
        <f t="shared" ref="S567:S572" si="11">IF($F567="CO",SUMIFS($M:$M,$A:$A,$A567)/COUNTIFS($A:$A,$A567,$F:$F,"CO"),0)</f>
        <v>0</v>
      </c>
    </row>
    <row r="568" spans="1:20" ht="38.25">
      <c r="A568" s="37" t="s">
        <v>1857</v>
      </c>
      <c r="B568" s="38">
        <v>43137</v>
      </c>
      <c r="C568" s="46" t="s">
        <v>1858</v>
      </c>
      <c r="D568" s="37" t="s">
        <v>1859</v>
      </c>
      <c r="E568" s="39"/>
      <c r="F568" s="37" t="s">
        <v>24</v>
      </c>
      <c r="G568" s="37" t="s">
        <v>625</v>
      </c>
      <c r="H568" s="40" t="s">
        <v>43</v>
      </c>
      <c r="I568" s="37" t="s">
        <v>27</v>
      </c>
      <c r="J568" s="41" t="s">
        <v>28</v>
      </c>
      <c r="K568" s="38">
        <v>43136</v>
      </c>
      <c r="L568" s="38">
        <v>44990</v>
      </c>
      <c r="M568" s="42"/>
      <c r="N568" s="40" t="s">
        <v>29</v>
      </c>
      <c r="O568" s="43"/>
      <c r="P568" s="37" t="s">
        <v>149</v>
      </c>
      <c r="Q568" s="43"/>
      <c r="R568" s="39">
        <f>YEAR(K568)</f>
        <v>2018</v>
      </c>
      <c r="S568" s="44">
        <f t="shared" si="11"/>
        <v>0</v>
      </c>
    </row>
    <row r="569" spans="1:20" ht="38.25">
      <c r="A569" s="289" t="s">
        <v>1860</v>
      </c>
      <c r="B569" s="38">
        <v>43598</v>
      </c>
      <c r="C569" s="46" t="s">
        <v>1861</v>
      </c>
      <c r="D569" s="37" t="s">
        <v>1862</v>
      </c>
      <c r="E569" s="39"/>
      <c r="F569" s="37" t="s">
        <v>24</v>
      </c>
      <c r="G569" s="37" t="s">
        <v>42</v>
      </c>
      <c r="H569" s="40" t="s">
        <v>43</v>
      </c>
      <c r="I569" s="37" t="s">
        <v>100</v>
      </c>
      <c r="J569" s="41" t="s">
        <v>101</v>
      </c>
      <c r="K569" s="38">
        <v>43614</v>
      </c>
      <c r="L569" s="38">
        <v>45436</v>
      </c>
      <c r="M569" s="42"/>
      <c r="N569" s="37" t="s">
        <v>102</v>
      </c>
      <c r="O569" s="43"/>
      <c r="P569" s="37" t="s">
        <v>178</v>
      </c>
      <c r="Q569" s="43"/>
      <c r="R569" s="289">
        <f>YEAR(K569)</f>
        <v>2019</v>
      </c>
      <c r="S569" s="44">
        <f t="shared" si="11"/>
        <v>0</v>
      </c>
    </row>
    <row r="570" spans="1:20" ht="38.25">
      <c r="A570" s="289" t="s">
        <v>1863</v>
      </c>
      <c r="B570" s="38">
        <v>43203</v>
      </c>
      <c r="C570" s="58" t="s">
        <v>1864</v>
      </c>
      <c r="D570" s="289" t="s">
        <v>1865</v>
      </c>
      <c r="E570" s="289"/>
      <c r="F570" s="289" t="s">
        <v>24</v>
      </c>
      <c r="G570" s="39" t="s">
        <v>1866</v>
      </c>
      <c r="H570" s="54" t="s">
        <v>1867</v>
      </c>
      <c r="I570" s="37" t="s">
        <v>100</v>
      </c>
      <c r="J570" s="41" t="s">
        <v>28</v>
      </c>
      <c r="K570" s="38">
        <v>43231</v>
      </c>
      <c r="L570" s="38">
        <v>45057</v>
      </c>
      <c r="M570" s="42"/>
      <c r="N570" s="37" t="s">
        <v>29</v>
      </c>
      <c r="O570" s="43"/>
      <c r="P570" s="37" t="s">
        <v>225</v>
      </c>
      <c r="Q570" s="40"/>
      <c r="R570" s="289">
        <f>YEAR(K570)</f>
        <v>2018</v>
      </c>
      <c r="S570" s="44">
        <f t="shared" si="11"/>
        <v>0</v>
      </c>
      <c r="T570" s="210"/>
    </row>
    <row r="571" spans="1:20" ht="76.5">
      <c r="A571" s="289" t="s">
        <v>1868</v>
      </c>
      <c r="B571" s="38">
        <v>42669</v>
      </c>
      <c r="C571" s="64" t="s">
        <v>1864</v>
      </c>
      <c r="D571" s="289" t="s">
        <v>1865</v>
      </c>
      <c r="E571" s="43"/>
      <c r="F571" s="37" t="s">
        <v>24</v>
      </c>
      <c r="G571" s="39" t="s">
        <v>85</v>
      </c>
      <c r="H571" s="289" t="s">
        <v>1869</v>
      </c>
      <c r="I571" s="289" t="s">
        <v>92</v>
      </c>
      <c r="J571" s="63" t="s">
        <v>1870</v>
      </c>
      <c r="K571" s="59">
        <v>43334</v>
      </c>
      <c r="L571" s="59">
        <v>45007</v>
      </c>
      <c r="M571" s="60"/>
      <c r="N571" s="40" t="s">
        <v>29</v>
      </c>
      <c r="O571" s="61"/>
      <c r="P571" s="40" t="s">
        <v>53</v>
      </c>
      <c r="Q571" s="40"/>
      <c r="R571" s="289">
        <v>2017</v>
      </c>
      <c r="S571" s="44">
        <f t="shared" si="11"/>
        <v>0</v>
      </c>
    </row>
    <row r="572" spans="1:20" ht="38.25">
      <c r="A572" s="289" t="s">
        <v>1871</v>
      </c>
      <c r="B572" s="38">
        <v>43475</v>
      </c>
      <c r="C572" s="46" t="s">
        <v>1872</v>
      </c>
      <c r="D572" s="37" t="s">
        <v>1873</v>
      </c>
      <c r="E572" s="289"/>
      <c r="F572" s="37" t="s">
        <v>24</v>
      </c>
      <c r="G572" s="40" t="s">
        <v>25</v>
      </c>
      <c r="H572" s="37" t="s">
        <v>198</v>
      </c>
      <c r="I572" s="37" t="s">
        <v>27</v>
      </c>
      <c r="J572" s="55" t="s">
        <v>73</v>
      </c>
      <c r="K572" s="38">
        <v>43514</v>
      </c>
      <c r="L572" s="38">
        <v>45340</v>
      </c>
      <c r="M572" s="42"/>
      <c r="N572" s="37" t="s">
        <v>29</v>
      </c>
      <c r="O572" s="43"/>
      <c r="P572" s="37" t="s">
        <v>1874</v>
      </c>
      <c r="Q572" s="43"/>
      <c r="R572" s="289">
        <f>YEAR(K572)</f>
        <v>2019</v>
      </c>
      <c r="S572" s="44">
        <f t="shared" si="11"/>
        <v>0</v>
      </c>
    </row>
    <row r="573" spans="1:20" ht="38.25">
      <c r="A573" s="45" t="s">
        <v>1875</v>
      </c>
      <c r="B573" s="38">
        <v>44599</v>
      </c>
      <c r="C573" s="46" t="s">
        <v>1876</v>
      </c>
      <c r="D573" s="37" t="s">
        <v>1877</v>
      </c>
      <c r="E573" s="43"/>
      <c r="F573" s="37" t="s">
        <v>24</v>
      </c>
      <c r="G573" s="289" t="s">
        <v>42</v>
      </c>
      <c r="H573" s="40" t="s">
        <v>568</v>
      </c>
      <c r="I573" s="40" t="s">
        <v>27</v>
      </c>
      <c r="J573" s="48" t="s">
        <v>685</v>
      </c>
      <c r="K573" s="38">
        <v>44613</v>
      </c>
      <c r="L573" s="38">
        <v>46439</v>
      </c>
      <c r="M573" s="47"/>
      <c r="N573" s="37" t="s">
        <v>29</v>
      </c>
      <c r="O573" s="43"/>
      <c r="P573" s="37" t="s">
        <v>30</v>
      </c>
      <c r="Q573" s="43"/>
      <c r="R573" s="43"/>
      <c r="S573" s="43"/>
    </row>
    <row r="574" spans="1:20" ht="38.25">
      <c r="A574" s="37" t="s">
        <v>1878</v>
      </c>
      <c r="B574" s="38">
        <v>43298</v>
      </c>
      <c r="C574" s="46" t="s">
        <v>1879</v>
      </c>
      <c r="D574" s="37" t="s">
        <v>1880</v>
      </c>
      <c r="E574" s="289"/>
      <c r="F574" s="40" t="s">
        <v>24</v>
      </c>
      <c r="G574" s="37" t="s">
        <v>42</v>
      </c>
      <c r="H574" s="40" t="s">
        <v>681</v>
      </c>
      <c r="I574" s="37" t="s">
        <v>100</v>
      </c>
      <c r="J574" s="55" t="s">
        <v>73</v>
      </c>
      <c r="K574" s="38">
        <v>43312</v>
      </c>
      <c r="L574" s="38">
        <v>45138</v>
      </c>
      <c r="M574" s="42"/>
      <c r="N574" s="37" t="s">
        <v>29</v>
      </c>
      <c r="O574" s="43"/>
      <c r="P574" s="37" t="s">
        <v>178</v>
      </c>
      <c r="Q574" s="43"/>
      <c r="R574" s="289">
        <f>YEAR(K574)</f>
        <v>2018</v>
      </c>
      <c r="S574" s="44">
        <f>IF($F574="CO",SUMIFS($M:$M,$A:$A,$A574)/COUNTIFS($A:$A,$A574,$F:$F,"CO"),0)</f>
        <v>0</v>
      </c>
    </row>
    <row r="575" spans="1:20" ht="38.25">
      <c r="A575" s="37" t="s">
        <v>1881</v>
      </c>
      <c r="B575" s="38">
        <v>43293</v>
      </c>
      <c r="C575" s="46" t="s">
        <v>1882</v>
      </c>
      <c r="D575" s="37" t="s">
        <v>1883</v>
      </c>
      <c r="E575" s="39"/>
      <c r="F575" s="40" t="s">
        <v>24</v>
      </c>
      <c r="G575" s="37" t="s">
        <v>42</v>
      </c>
      <c r="H575" s="40" t="s">
        <v>681</v>
      </c>
      <c r="I575" s="37" t="s">
        <v>100</v>
      </c>
      <c r="J575" s="504" t="s">
        <v>73</v>
      </c>
      <c r="K575" s="38">
        <v>43312</v>
      </c>
      <c r="L575" s="38">
        <v>45138</v>
      </c>
      <c r="M575" s="42"/>
      <c r="N575" s="37" t="s">
        <v>29</v>
      </c>
      <c r="O575" s="43"/>
      <c r="P575" s="37" t="s">
        <v>30</v>
      </c>
      <c r="Q575" s="43"/>
      <c r="R575" s="39">
        <f>YEAR(K575)</f>
        <v>2018</v>
      </c>
      <c r="S575" s="44">
        <f>IF($F575="CO",SUMIFS($M:$M,$A:$A,$A575)/COUNTIFS($A:$A,$A575,$F:$F,"CO"),0)</f>
        <v>0</v>
      </c>
    </row>
    <row r="576" spans="1:20" ht="51">
      <c r="A576" s="45" t="s">
        <v>1884</v>
      </c>
      <c r="B576" s="38">
        <v>44565</v>
      </c>
      <c r="C576" s="46" t="s">
        <v>1885</v>
      </c>
      <c r="D576" s="37" t="s">
        <v>1886</v>
      </c>
      <c r="E576" s="43"/>
      <c r="F576" s="37" t="s">
        <v>24</v>
      </c>
      <c r="G576" s="289" t="s">
        <v>42</v>
      </c>
      <c r="H576" s="40" t="s">
        <v>43</v>
      </c>
      <c r="I576" s="40" t="s">
        <v>27</v>
      </c>
      <c r="J576" s="48" t="s">
        <v>44</v>
      </c>
      <c r="K576" s="38">
        <v>44599</v>
      </c>
      <c r="L576" s="38">
        <v>46425</v>
      </c>
      <c r="M576" s="47"/>
      <c r="N576" s="37" t="s">
        <v>29</v>
      </c>
      <c r="O576" s="43"/>
      <c r="P576" s="37" t="s">
        <v>53</v>
      </c>
      <c r="Q576" s="43"/>
      <c r="R576" s="43"/>
      <c r="S576" s="43"/>
    </row>
    <row r="577" spans="1:19" ht="38.25">
      <c r="A577" s="289" t="s">
        <v>1887</v>
      </c>
      <c r="B577" s="38">
        <v>43223</v>
      </c>
      <c r="C577" s="58" t="s">
        <v>1888</v>
      </c>
      <c r="D577" s="39" t="s">
        <v>1889</v>
      </c>
      <c r="E577" s="289"/>
      <c r="F577" s="39" t="s">
        <v>24</v>
      </c>
      <c r="G577" s="289" t="s">
        <v>85</v>
      </c>
      <c r="H577" s="289" t="s">
        <v>1890</v>
      </c>
      <c r="I577" s="37" t="s">
        <v>100</v>
      </c>
      <c r="J577" s="41" t="s">
        <v>28</v>
      </c>
      <c r="K577" s="38">
        <v>43269</v>
      </c>
      <c r="L577" s="38">
        <v>45095</v>
      </c>
      <c r="M577" s="42"/>
      <c r="N577" s="37" t="s">
        <v>29</v>
      </c>
      <c r="O577" s="43"/>
      <c r="P577" s="37" t="s">
        <v>225</v>
      </c>
      <c r="Q577" s="43"/>
      <c r="R577" s="39">
        <f>YEAR(K577)</f>
        <v>2018</v>
      </c>
      <c r="S577" s="44">
        <f>IF($F577="CO",SUMIFS($M:$M,$A:$A,$A577)/COUNTIFS($A:$A,$A577,$F:$F,"CO"),0)</f>
        <v>0</v>
      </c>
    </row>
    <row r="578" spans="1:19" ht="129.6" customHeight="1">
      <c r="A578" s="37" t="s">
        <v>1891</v>
      </c>
      <c r="B578" s="38">
        <v>43223</v>
      </c>
      <c r="C578" s="46" t="s">
        <v>1892</v>
      </c>
      <c r="D578" s="37" t="s">
        <v>1893</v>
      </c>
      <c r="E578" s="39"/>
      <c r="F578" s="289" t="s">
        <v>24</v>
      </c>
      <c r="G578" s="37" t="s">
        <v>49</v>
      </c>
      <c r="H578" s="37" t="s">
        <v>355</v>
      </c>
      <c r="I578" s="37" t="s">
        <v>100</v>
      </c>
      <c r="J578" s="55" t="s">
        <v>73</v>
      </c>
      <c r="K578" s="38">
        <v>43242</v>
      </c>
      <c r="L578" s="38">
        <v>45068</v>
      </c>
      <c r="M578" s="42"/>
      <c r="N578" s="37" t="s">
        <v>29</v>
      </c>
      <c r="O578" s="43"/>
      <c r="P578" s="37" t="s">
        <v>225</v>
      </c>
      <c r="Q578" s="43"/>
      <c r="R578" s="289">
        <f>YEAR(K578)</f>
        <v>2018</v>
      </c>
      <c r="S578" s="44">
        <f>IF($F578="CO",SUMIFS($M:$M,$A:$A,$A578)/COUNTIFS($A:$A,$A578,$F:$F,"CO"),0)</f>
        <v>0</v>
      </c>
    </row>
    <row r="579" spans="1:19" ht="51">
      <c r="A579" s="37" t="s">
        <v>1850</v>
      </c>
      <c r="B579" s="38">
        <v>43689</v>
      </c>
      <c r="C579" s="46" t="s">
        <v>1894</v>
      </c>
      <c r="D579" s="37"/>
      <c r="E579" s="289"/>
      <c r="F579" s="289" t="s">
        <v>24</v>
      </c>
      <c r="G579" s="37" t="s">
        <v>71</v>
      </c>
      <c r="H579" s="40" t="s">
        <v>1895</v>
      </c>
      <c r="I579" s="59" t="s">
        <v>115</v>
      </c>
      <c r="J579" s="52" t="s">
        <v>1756</v>
      </c>
      <c r="K579" s="38">
        <v>43725</v>
      </c>
      <c r="L579" s="38">
        <v>45552</v>
      </c>
      <c r="M579" s="42"/>
      <c r="N579" s="37" t="s">
        <v>1896</v>
      </c>
      <c r="O579" s="43"/>
      <c r="P579" s="40" t="s">
        <v>506</v>
      </c>
      <c r="Q579" s="289" t="s">
        <v>956</v>
      </c>
      <c r="R579" s="39">
        <f>YEAR(K579)</f>
        <v>2019</v>
      </c>
      <c r="S579" s="92">
        <f>IF($F579="CO",SUMIFS($M:$M,$A:$A,$A579)/COUNTIFS($A:$A,$A579,$F:$F,"CO"),0)</f>
        <v>0</v>
      </c>
    </row>
    <row r="580" spans="1:19" ht="38.25">
      <c r="A580" s="46" t="s">
        <v>1897</v>
      </c>
      <c r="B580" s="38">
        <v>43717</v>
      </c>
      <c r="C580" s="64" t="s">
        <v>1898</v>
      </c>
      <c r="D580" s="289" t="s">
        <v>1899</v>
      </c>
      <c r="E580" s="43"/>
      <c r="F580" s="39" t="s">
        <v>24</v>
      </c>
      <c r="G580" s="39" t="s">
        <v>98</v>
      </c>
      <c r="H580" s="54" t="s">
        <v>397</v>
      </c>
      <c r="I580" s="39" t="s">
        <v>27</v>
      </c>
      <c r="J580" s="63" t="s">
        <v>362</v>
      </c>
      <c r="K580" s="38">
        <v>43734</v>
      </c>
      <c r="L580" s="38">
        <v>45561</v>
      </c>
      <c r="M580" s="47"/>
      <c r="N580" s="54" t="s">
        <v>397</v>
      </c>
      <c r="O580" s="39"/>
      <c r="P580" s="39" t="s">
        <v>53</v>
      </c>
      <c r="Q580" s="39" t="s">
        <v>170</v>
      </c>
      <c r="R580" s="39">
        <f>YEAR(K580)</f>
        <v>2019</v>
      </c>
      <c r="S580" s="44">
        <f>IF($F580="CO",SUMIFS($M:$M,$A:$A,$A580)/COUNTIFS($A:$A,$A580,$F:$F,"CO"),0)</f>
        <v>0</v>
      </c>
    </row>
    <row r="581" spans="1:19" ht="53.25">
      <c r="A581" s="348" t="s">
        <v>3545</v>
      </c>
      <c r="B581" s="395">
        <v>44692</v>
      </c>
      <c r="C581" s="352" t="s">
        <v>3546</v>
      </c>
      <c r="D581" s="355" t="s">
        <v>3547</v>
      </c>
      <c r="E581" s="355"/>
      <c r="F581" s="355" t="s">
        <v>24</v>
      </c>
      <c r="G581" s="355" t="s">
        <v>139</v>
      </c>
      <c r="H581" s="348" t="s">
        <v>3548</v>
      </c>
      <c r="I581" s="355" t="s">
        <v>3384</v>
      </c>
      <c r="J581" s="400" t="s">
        <v>3549</v>
      </c>
      <c r="K581" s="396">
        <v>44721</v>
      </c>
      <c r="L581" s="396">
        <v>46547</v>
      </c>
      <c r="M581" s="355"/>
      <c r="N581" s="355" t="s">
        <v>168</v>
      </c>
      <c r="O581" s="355"/>
      <c r="P581" s="355" t="s">
        <v>793</v>
      </c>
      <c r="Q581" s="355"/>
      <c r="R581" s="355"/>
      <c r="S581" s="359"/>
    </row>
    <row r="582" spans="1:19" ht="38.25">
      <c r="A582" s="45" t="s">
        <v>1900</v>
      </c>
      <c r="B582" s="38">
        <v>43993</v>
      </c>
      <c r="C582" s="51" t="s">
        <v>1901</v>
      </c>
      <c r="D582" s="289" t="s">
        <v>1902</v>
      </c>
      <c r="E582" s="43"/>
      <c r="F582" s="37" t="s">
        <v>24</v>
      </c>
      <c r="G582" s="37" t="s">
        <v>49</v>
      </c>
      <c r="H582" s="40" t="s">
        <v>253</v>
      </c>
      <c r="I582" s="37" t="s">
        <v>100</v>
      </c>
      <c r="J582" s="41" t="s">
        <v>28</v>
      </c>
      <c r="K582" s="38">
        <v>44281</v>
      </c>
      <c r="L582" s="38">
        <v>46107</v>
      </c>
      <c r="M582" s="47"/>
      <c r="N582" s="37" t="s">
        <v>29</v>
      </c>
      <c r="O582" s="43"/>
      <c r="P582" s="37" t="s">
        <v>53</v>
      </c>
      <c r="Q582" s="43"/>
      <c r="R582" s="289">
        <f>YEAR(K582)</f>
        <v>2021</v>
      </c>
      <c r="S582" s="44">
        <f>IF($F582="CO",SUMIFS($M:$M,$A:$A,$A582)/COUNTIFS($A:$A,$A582,$F:$F,"CO"),0)</f>
        <v>0</v>
      </c>
    </row>
    <row r="583" spans="1:19" ht="38.25">
      <c r="A583" s="37" t="s">
        <v>1903</v>
      </c>
      <c r="B583" s="38">
        <v>43370</v>
      </c>
      <c r="C583" s="46" t="s">
        <v>1904</v>
      </c>
      <c r="D583" s="37" t="s">
        <v>1905</v>
      </c>
      <c r="E583" s="289"/>
      <c r="F583" s="289" t="s">
        <v>24</v>
      </c>
      <c r="G583" s="40" t="s">
        <v>49</v>
      </c>
      <c r="H583" s="40" t="s">
        <v>692</v>
      </c>
      <c r="I583" s="37" t="s">
        <v>27</v>
      </c>
      <c r="J583" s="55" t="s">
        <v>73</v>
      </c>
      <c r="K583" s="38">
        <v>43399</v>
      </c>
      <c r="L583" s="38">
        <v>45225</v>
      </c>
      <c r="M583" s="42"/>
      <c r="N583" s="37" t="s">
        <v>29</v>
      </c>
      <c r="O583" s="43"/>
      <c r="P583" s="37" t="s">
        <v>30</v>
      </c>
      <c r="Q583" s="43"/>
      <c r="R583" s="289">
        <v>2019</v>
      </c>
      <c r="S583" s="54"/>
    </row>
    <row r="584" spans="1:19" ht="38.25">
      <c r="A584" s="37" t="s">
        <v>1906</v>
      </c>
      <c r="B584" s="38">
        <v>43816</v>
      </c>
      <c r="C584" s="46" t="s">
        <v>1907</v>
      </c>
      <c r="D584" s="289" t="s">
        <v>1908</v>
      </c>
      <c r="E584" s="39"/>
      <c r="F584" s="289" t="s">
        <v>24</v>
      </c>
      <c r="G584" s="289" t="s">
        <v>42</v>
      </c>
      <c r="H584" s="40" t="s">
        <v>163</v>
      </c>
      <c r="I584" s="289" t="s">
        <v>27</v>
      </c>
      <c r="J584" s="63" t="s">
        <v>73</v>
      </c>
      <c r="K584" s="38">
        <v>43836</v>
      </c>
      <c r="L584" s="38">
        <v>45663</v>
      </c>
      <c r="M584" s="42"/>
      <c r="N584" s="37" t="s">
        <v>135</v>
      </c>
      <c r="O584" s="43"/>
      <c r="P584" s="37" t="s">
        <v>30</v>
      </c>
      <c r="Q584" s="43"/>
      <c r="R584" s="43"/>
      <c r="S584" s="43"/>
    </row>
    <row r="585" spans="1:19" ht="38.25">
      <c r="A585" s="285" t="s">
        <v>3989</v>
      </c>
      <c r="B585" s="362">
        <v>44484</v>
      </c>
      <c r="C585" s="368" t="s">
        <v>3990</v>
      </c>
      <c r="D585" s="289" t="s">
        <v>3991</v>
      </c>
      <c r="E585" s="289"/>
      <c r="F585" s="289" t="s">
        <v>24</v>
      </c>
      <c r="G585" s="39" t="s">
        <v>42</v>
      </c>
      <c r="H585" s="289" t="s">
        <v>163</v>
      </c>
      <c r="I585" s="289" t="s">
        <v>27</v>
      </c>
      <c r="J585" s="366" t="s">
        <v>3703</v>
      </c>
      <c r="K585" s="369">
        <v>44601</v>
      </c>
      <c r="L585" s="369">
        <v>46427</v>
      </c>
      <c r="M585" s="289"/>
      <c r="N585" s="54" t="s">
        <v>29</v>
      </c>
      <c r="O585" s="289"/>
      <c r="P585" s="54" t="s">
        <v>45</v>
      </c>
      <c r="Q585" s="289"/>
      <c r="R585" s="39"/>
      <c r="S585" s="44"/>
    </row>
    <row r="586" spans="1:19" ht="50.1" customHeight="1">
      <c r="A586" s="289" t="s">
        <v>3992</v>
      </c>
      <c r="B586" s="369">
        <v>44573</v>
      </c>
      <c r="C586" s="98" t="s">
        <v>3993</v>
      </c>
      <c r="D586" s="289" t="s">
        <v>3994</v>
      </c>
      <c r="E586" s="43"/>
      <c r="F586" s="39" t="s">
        <v>24</v>
      </c>
      <c r="G586" s="39" t="s">
        <v>49</v>
      </c>
      <c r="H586" s="39" t="s">
        <v>828</v>
      </c>
      <c r="I586" s="39" t="s">
        <v>27</v>
      </c>
      <c r="J586" s="370" t="s">
        <v>3995</v>
      </c>
      <c r="K586" s="369">
        <v>44599</v>
      </c>
      <c r="L586" s="369">
        <v>46425</v>
      </c>
      <c r="M586" s="43"/>
      <c r="N586" s="54" t="s">
        <v>29</v>
      </c>
      <c r="O586" s="39"/>
      <c r="P586" s="54" t="s">
        <v>45</v>
      </c>
      <c r="Q586" s="39"/>
      <c r="R586" s="39"/>
      <c r="S586" s="44"/>
    </row>
    <row r="587" spans="1:19" ht="38.25">
      <c r="A587" s="289" t="s">
        <v>1909</v>
      </c>
      <c r="B587" s="38">
        <v>43172</v>
      </c>
      <c r="C587" s="58" t="s">
        <v>1910</v>
      </c>
      <c r="D587" s="39" t="s">
        <v>1911</v>
      </c>
      <c r="E587" s="289" t="s">
        <v>1</v>
      </c>
      <c r="F587" s="37" t="s">
        <v>24</v>
      </c>
      <c r="G587" s="58" t="s">
        <v>1912</v>
      </c>
      <c r="H587" s="58" t="s">
        <v>253</v>
      </c>
      <c r="I587" s="39" t="s">
        <v>100</v>
      </c>
      <c r="J587" s="41" t="s">
        <v>28</v>
      </c>
      <c r="K587" s="38">
        <v>43185</v>
      </c>
      <c r="L587" s="38">
        <v>45011</v>
      </c>
      <c r="M587" s="42"/>
      <c r="N587" s="39" t="s">
        <v>29</v>
      </c>
      <c r="O587" s="43"/>
      <c r="P587" s="39" t="s">
        <v>53</v>
      </c>
      <c r="Q587" s="43"/>
      <c r="R587" s="39">
        <f>YEAR(K587)</f>
        <v>2018</v>
      </c>
      <c r="S587" s="44">
        <f>IF($F587="CO",SUMIFS($M:$M,$A:$A,$A587)/COUNTIFS($A:$A,$A587,$F:$F,"CO"),0)</f>
        <v>0</v>
      </c>
    </row>
    <row r="588" spans="1:19" ht="38.25">
      <c r="A588" s="37" t="s">
        <v>1913</v>
      </c>
      <c r="B588" s="38">
        <v>43437</v>
      </c>
      <c r="C588" s="56" t="s">
        <v>1914</v>
      </c>
      <c r="D588" s="37" t="s">
        <v>1915</v>
      </c>
      <c r="E588" s="289"/>
      <c r="F588" s="37" t="s">
        <v>24</v>
      </c>
      <c r="G588" s="37" t="s">
        <v>42</v>
      </c>
      <c r="H588" s="37" t="s">
        <v>163</v>
      </c>
      <c r="I588" s="37" t="s">
        <v>100</v>
      </c>
      <c r="J588" s="55" t="s">
        <v>73</v>
      </c>
      <c r="K588" s="38">
        <v>43454</v>
      </c>
      <c r="L588" s="38">
        <v>45280</v>
      </c>
      <c r="M588" s="42"/>
      <c r="N588" s="37" t="s">
        <v>29</v>
      </c>
      <c r="O588" s="43"/>
      <c r="P588" s="37" t="s">
        <v>30</v>
      </c>
      <c r="Q588" s="43"/>
      <c r="R588" s="39">
        <f>YEAR(K588)</f>
        <v>2018</v>
      </c>
      <c r="S588" s="44">
        <f>IF($F588="CO",SUMIFS($M:$M,$A:$A,$A588)/COUNTIFS($A:$A,$A588,$F:$F,"CO"),0)</f>
        <v>0</v>
      </c>
    </row>
    <row r="589" spans="1:19" ht="38.25">
      <c r="A589" s="213" t="s">
        <v>1916</v>
      </c>
      <c r="B589" s="182">
        <v>44278</v>
      </c>
      <c r="C589" s="258" t="s">
        <v>1917</v>
      </c>
      <c r="D589" s="183" t="s">
        <v>1918</v>
      </c>
      <c r="E589" s="185"/>
      <c r="F589" s="181" t="s">
        <v>24</v>
      </c>
      <c r="G589" s="201" t="s">
        <v>293</v>
      </c>
      <c r="H589" s="201" t="s">
        <v>294</v>
      </c>
      <c r="I589" s="181" t="s">
        <v>27</v>
      </c>
      <c r="J589" s="200" t="s">
        <v>73</v>
      </c>
      <c r="K589" s="182">
        <v>44294</v>
      </c>
      <c r="L589" s="182">
        <v>46120</v>
      </c>
      <c r="M589" s="185"/>
      <c r="N589" s="181" t="s">
        <v>29</v>
      </c>
      <c r="O589" s="185"/>
      <c r="P589" s="181" t="s">
        <v>30</v>
      </c>
      <c r="Q589" s="185"/>
      <c r="R589" s="185"/>
      <c r="S589" s="43"/>
    </row>
    <row r="590" spans="1:19" ht="38.25">
      <c r="A590" s="464" t="s">
        <v>1919</v>
      </c>
      <c r="B590" s="38">
        <v>44064</v>
      </c>
      <c r="C590" s="98" t="s">
        <v>1920</v>
      </c>
      <c r="D590" s="37" t="s">
        <v>1921</v>
      </c>
      <c r="E590" s="43"/>
      <c r="F590" s="37" t="s">
        <v>24</v>
      </c>
      <c r="G590" s="289" t="s">
        <v>42</v>
      </c>
      <c r="H590" s="54" t="s">
        <v>163</v>
      </c>
      <c r="I590" s="37" t="s">
        <v>27</v>
      </c>
      <c r="J590" s="41" t="s">
        <v>28</v>
      </c>
      <c r="K590" s="37" t="s">
        <v>1922</v>
      </c>
      <c r="L590" s="38">
        <v>45985</v>
      </c>
      <c r="M590" s="47"/>
      <c r="N590" s="37" t="s">
        <v>29</v>
      </c>
      <c r="O590" s="43"/>
      <c r="P590" s="37" t="s">
        <v>30</v>
      </c>
      <c r="Q590" s="43"/>
      <c r="R590" s="39" t="e">
        <f>YEAR(K590)</f>
        <v>#VALUE!</v>
      </c>
      <c r="S590" s="44">
        <f>IF($F590="CO",SUMIFS($M:$M,$A:$A,$A590)/COUNTIFS($A:$A,$A590,$F:$F,"CO"),0)</f>
        <v>0</v>
      </c>
    </row>
    <row r="591" spans="1:19" ht="38.25">
      <c r="A591" s="37" t="s">
        <v>1923</v>
      </c>
      <c r="B591" s="38">
        <v>42999</v>
      </c>
      <c r="C591" s="46" t="s">
        <v>1924</v>
      </c>
      <c r="D591" s="37" t="s">
        <v>1925</v>
      </c>
      <c r="E591" s="39"/>
      <c r="F591" s="37" t="s">
        <v>24</v>
      </c>
      <c r="G591" s="37" t="s">
        <v>49</v>
      </c>
      <c r="H591" s="37" t="s">
        <v>133</v>
      </c>
      <c r="I591" s="37" t="s">
        <v>100</v>
      </c>
      <c r="J591" s="55" t="s">
        <v>73</v>
      </c>
      <c r="K591" s="38">
        <v>43017</v>
      </c>
      <c r="L591" s="38">
        <v>44843</v>
      </c>
      <c r="M591" s="42"/>
      <c r="N591" s="40" t="s">
        <v>232</v>
      </c>
      <c r="O591" s="43"/>
      <c r="P591" s="37" t="s">
        <v>94</v>
      </c>
      <c r="Q591" s="43"/>
      <c r="R591" s="39">
        <f>YEAR(K591)</f>
        <v>2017</v>
      </c>
      <c r="S591" s="44">
        <f>IF($F591="CO",SUMIFS($M:$M,$A:$A,$A591)/COUNTIFS($A:$A,$A591,$F:$F,"CO"),0)</f>
        <v>0</v>
      </c>
    </row>
    <row r="592" spans="1:19" ht="38.25">
      <c r="A592" s="37" t="s">
        <v>1926</v>
      </c>
      <c r="B592" s="38">
        <v>43801</v>
      </c>
      <c r="C592" s="56" t="s">
        <v>1927</v>
      </c>
      <c r="D592" s="37" t="s">
        <v>1928</v>
      </c>
      <c r="E592" s="43"/>
      <c r="F592" s="37" t="s">
        <v>24</v>
      </c>
      <c r="G592" s="37" t="s">
        <v>293</v>
      </c>
      <c r="H592" s="37" t="s">
        <v>294</v>
      </c>
      <c r="I592" s="37" t="s">
        <v>27</v>
      </c>
      <c r="J592" s="55" t="s">
        <v>73</v>
      </c>
      <c r="K592" s="38">
        <v>43809</v>
      </c>
      <c r="L592" s="38">
        <v>45636</v>
      </c>
      <c r="M592" s="47"/>
      <c r="N592" s="40" t="s">
        <v>29</v>
      </c>
      <c r="O592" s="43"/>
      <c r="P592" s="37" t="s">
        <v>30</v>
      </c>
      <c r="Q592" s="43"/>
      <c r="R592" s="289">
        <f>YEAR(K592)</f>
        <v>2019</v>
      </c>
      <c r="S592" s="44">
        <f>IF($F592="CO",SUMIFS($M:$M,$A:$A,$A592)/COUNTIFS($A:$A,$A592,$F:$F,"CO"),0)</f>
        <v>0</v>
      </c>
    </row>
    <row r="593" spans="1:26" ht="38.25" customHeight="1">
      <c r="A593" s="45" t="s">
        <v>1929</v>
      </c>
      <c r="B593" s="38">
        <v>44211</v>
      </c>
      <c r="C593" s="77" t="s">
        <v>1930</v>
      </c>
      <c r="D593" s="37" t="s">
        <v>1931</v>
      </c>
      <c r="E593" s="43"/>
      <c r="F593" s="37" t="s">
        <v>24</v>
      </c>
      <c r="G593" s="289" t="s">
        <v>42</v>
      </c>
      <c r="H593" s="54" t="s">
        <v>221</v>
      </c>
      <c r="I593" s="37" t="s">
        <v>27</v>
      </c>
      <c r="J593" s="55" t="s">
        <v>73</v>
      </c>
      <c r="K593" s="38">
        <v>44245</v>
      </c>
      <c r="L593" s="38">
        <v>46071</v>
      </c>
      <c r="M593" s="47"/>
      <c r="N593" s="54" t="s">
        <v>29</v>
      </c>
      <c r="O593" s="43"/>
      <c r="P593" s="37" t="s">
        <v>53</v>
      </c>
      <c r="Q593" s="43"/>
      <c r="R593" s="289">
        <f>YEAR(K593)</f>
        <v>2021</v>
      </c>
      <c r="S593" s="44">
        <f>IF($F593="CO",SUMIFS($M:$M,$A:$A,$A593)/COUNTIFS($A:$A,$A593,$F:$F,"CO"),0)</f>
        <v>0</v>
      </c>
    </row>
    <row r="594" spans="1:26" ht="38.25">
      <c r="A594" s="289" t="s">
        <v>1932</v>
      </c>
      <c r="B594" s="38">
        <v>43474</v>
      </c>
      <c r="C594" s="58" t="s">
        <v>1933</v>
      </c>
      <c r="D594" s="38" t="s">
        <v>1934</v>
      </c>
      <c r="E594" s="43"/>
      <c r="F594" s="37" t="s">
        <v>24</v>
      </c>
      <c r="G594" s="289" t="s">
        <v>49</v>
      </c>
      <c r="H594" s="289" t="s">
        <v>355</v>
      </c>
      <c r="I594" s="37" t="s">
        <v>27</v>
      </c>
      <c r="J594" s="55" t="s">
        <v>73</v>
      </c>
      <c r="K594" s="38">
        <v>43122</v>
      </c>
      <c r="L594" s="38">
        <v>44948</v>
      </c>
      <c r="M594" s="42"/>
      <c r="N594" s="37" t="s">
        <v>29</v>
      </c>
      <c r="O594" s="43"/>
      <c r="P594" s="289" t="s">
        <v>178</v>
      </c>
      <c r="Q594" s="40"/>
      <c r="R594" s="43"/>
      <c r="S594" s="44">
        <f>IF($F594="CO",SUMIFS($M:$M,$A:$A,$A594)/COUNTIFS($A:$A,$A594,$F:$F,"CO"),0)</f>
        <v>0</v>
      </c>
    </row>
    <row r="595" spans="1:26" ht="51">
      <c r="A595" s="348" t="s">
        <v>4113</v>
      </c>
      <c r="B595" s="477">
        <v>44615</v>
      </c>
      <c r="C595" s="481" t="s">
        <v>4114</v>
      </c>
      <c r="D595" s="491" t="s">
        <v>4115</v>
      </c>
      <c r="E595" s="43"/>
      <c r="F595" s="363" t="s">
        <v>24</v>
      </c>
      <c r="G595" s="363" t="s">
        <v>42</v>
      </c>
      <c r="H595" s="366" t="s">
        <v>43</v>
      </c>
      <c r="I595" s="363" t="s">
        <v>27</v>
      </c>
      <c r="J595" s="370" t="s">
        <v>3995</v>
      </c>
      <c r="K595" s="362">
        <v>44642</v>
      </c>
      <c r="L595" s="362">
        <v>46468</v>
      </c>
      <c r="M595" s="372"/>
      <c r="N595" s="363" t="s">
        <v>29</v>
      </c>
      <c r="O595" s="372"/>
      <c r="P595" s="372"/>
      <c r="Q595" s="363" t="s">
        <v>53</v>
      </c>
      <c r="R595" s="43"/>
      <c r="S595" s="43"/>
    </row>
    <row r="596" spans="1:26" ht="132" customHeight="1">
      <c r="A596" s="217" t="s">
        <v>1935</v>
      </c>
      <c r="B596" s="38">
        <v>43081</v>
      </c>
      <c r="C596" s="46" t="s">
        <v>1936</v>
      </c>
      <c r="D596" s="37" t="s">
        <v>1937</v>
      </c>
      <c r="E596" s="289"/>
      <c r="F596" s="39" t="s">
        <v>24</v>
      </c>
      <c r="G596" s="39" t="s">
        <v>71</v>
      </c>
      <c r="H596" s="40" t="s">
        <v>1938</v>
      </c>
      <c r="I596" s="39" t="s">
        <v>1939</v>
      </c>
      <c r="J596" s="53" t="s">
        <v>1940</v>
      </c>
      <c r="K596" s="38">
        <v>43228</v>
      </c>
      <c r="L596" s="38">
        <v>45054</v>
      </c>
      <c r="M596" s="42"/>
      <c r="N596" s="37" t="s">
        <v>29</v>
      </c>
      <c r="O596" s="43"/>
      <c r="P596" s="37" t="s">
        <v>53</v>
      </c>
      <c r="Q596" s="43"/>
      <c r="R596" s="39">
        <f>YEAR(K596)</f>
        <v>2018</v>
      </c>
      <c r="S596" s="218">
        <f>IF($F596="CO",SUMIFS($M:$M,$A:$A,$A596)/COUNTIFS($A:$A,$A596,$F:$F,"CO"),0)</f>
        <v>0</v>
      </c>
    </row>
    <row r="597" spans="1:26" ht="38.25">
      <c r="A597" s="217" t="s">
        <v>1941</v>
      </c>
      <c r="B597" s="38">
        <v>43081</v>
      </c>
      <c r="C597" s="56" t="s">
        <v>1942</v>
      </c>
      <c r="D597" s="37" t="s">
        <v>1937</v>
      </c>
      <c r="E597" s="289"/>
      <c r="F597" s="289" t="s">
        <v>24</v>
      </c>
      <c r="G597" s="37" t="s">
        <v>71</v>
      </c>
      <c r="H597" s="40" t="s">
        <v>1938</v>
      </c>
      <c r="I597" s="37" t="s">
        <v>27</v>
      </c>
      <c r="J597" s="55" t="s">
        <v>73</v>
      </c>
      <c r="K597" s="38">
        <v>43091</v>
      </c>
      <c r="L597" s="38">
        <v>44917</v>
      </c>
      <c r="M597" s="42"/>
      <c r="N597" s="40" t="s">
        <v>29</v>
      </c>
      <c r="O597" s="43"/>
      <c r="P597" s="37" t="s">
        <v>53</v>
      </c>
      <c r="Q597" s="43"/>
      <c r="R597" s="43"/>
      <c r="S597" s="219"/>
    </row>
    <row r="598" spans="1:26" ht="52.9" customHeight="1">
      <c r="A598" s="475" t="s">
        <v>3386</v>
      </c>
      <c r="B598" s="341">
        <v>44718</v>
      </c>
      <c r="C598" s="342" t="s">
        <v>3387</v>
      </c>
      <c r="D598" s="348" t="s">
        <v>3388</v>
      </c>
      <c r="E598" s="346"/>
      <c r="F598" s="343" t="s">
        <v>24</v>
      </c>
      <c r="G598" s="343" t="s">
        <v>3382</v>
      </c>
      <c r="H598" s="349" t="s">
        <v>3383</v>
      </c>
      <c r="I598" s="350" t="s">
        <v>3384</v>
      </c>
      <c r="J598" s="351" t="s">
        <v>3389</v>
      </c>
      <c r="K598" s="341">
        <v>44768</v>
      </c>
      <c r="L598" s="341">
        <v>46594</v>
      </c>
      <c r="M598" s="346"/>
      <c r="N598" s="343" t="s">
        <v>168</v>
      </c>
      <c r="O598" s="346"/>
      <c r="P598" s="343" t="s">
        <v>30</v>
      </c>
      <c r="Q598" s="346"/>
      <c r="R598" s="346"/>
      <c r="S598" s="547"/>
    </row>
    <row r="599" spans="1:26" ht="38.25">
      <c r="A599" s="220" t="s">
        <v>1943</v>
      </c>
      <c r="B599" s="38">
        <v>44274</v>
      </c>
      <c r="C599" s="58" t="s">
        <v>1944</v>
      </c>
      <c r="D599" s="289" t="s">
        <v>1945</v>
      </c>
      <c r="E599" s="43"/>
      <c r="F599" s="37" t="s">
        <v>24</v>
      </c>
      <c r="G599" s="289" t="s">
        <v>49</v>
      </c>
      <c r="H599" s="54" t="s">
        <v>828</v>
      </c>
      <c r="I599" s="37" t="s">
        <v>27</v>
      </c>
      <c r="J599" s="55" t="s">
        <v>73</v>
      </c>
      <c r="K599" s="38">
        <v>44316</v>
      </c>
      <c r="L599" s="38">
        <v>46142</v>
      </c>
      <c r="M599" s="43"/>
      <c r="N599" s="37" t="s">
        <v>29</v>
      </c>
      <c r="O599" s="43"/>
      <c r="P599" s="37" t="s">
        <v>53</v>
      </c>
      <c r="Q599" s="43"/>
      <c r="R599" s="43"/>
      <c r="S599" s="219"/>
    </row>
    <row r="600" spans="1:26" ht="51">
      <c r="A600" s="462" t="s">
        <v>1946</v>
      </c>
      <c r="B600" s="38">
        <v>43655</v>
      </c>
      <c r="C600" s="64" t="s">
        <v>1947</v>
      </c>
      <c r="D600" s="39" t="s">
        <v>1948</v>
      </c>
      <c r="E600" s="289"/>
      <c r="F600" s="39" t="s">
        <v>24</v>
      </c>
      <c r="G600" s="39" t="s">
        <v>42</v>
      </c>
      <c r="H600" s="39" t="s">
        <v>177</v>
      </c>
      <c r="I600" s="39" t="s">
        <v>100</v>
      </c>
      <c r="J600" s="82" t="s">
        <v>190</v>
      </c>
      <c r="K600" s="38">
        <v>43671</v>
      </c>
      <c r="L600" s="38">
        <v>45498</v>
      </c>
      <c r="M600" s="42"/>
      <c r="N600" s="39" t="s">
        <v>102</v>
      </c>
      <c r="O600" s="43"/>
      <c r="P600" s="39" t="s">
        <v>178</v>
      </c>
      <c r="Q600" s="43"/>
      <c r="R600" s="39">
        <f>YEAR(K600)</f>
        <v>2019</v>
      </c>
      <c r="S600" s="218">
        <f>IF($F600="CO",SUMIFS($M:$M,$A:$A,$A600)/COUNTIFS($A:$A,$A600,$F:$F,"CO"),0)</f>
        <v>0</v>
      </c>
      <c r="T600" s="5"/>
      <c r="U600" s="5"/>
      <c r="V600" s="5"/>
      <c r="W600" s="5"/>
      <c r="X600" s="5"/>
      <c r="Y600" s="5"/>
      <c r="Z600" s="5"/>
    </row>
    <row r="601" spans="1:26" ht="38.25">
      <c r="A601" s="217" t="s">
        <v>1949</v>
      </c>
      <c r="B601" s="38">
        <v>42997</v>
      </c>
      <c r="C601" s="56" t="s">
        <v>1950</v>
      </c>
      <c r="D601" s="37" t="s">
        <v>1951</v>
      </c>
      <c r="E601" s="289"/>
      <c r="F601" s="37" t="s">
        <v>24</v>
      </c>
      <c r="G601" s="37" t="s">
        <v>49</v>
      </c>
      <c r="H601" s="37" t="s">
        <v>426</v>
      </c>
      <c r="I601" s="37" t="s">
        <v>100</v>
      </c>
      <c r="J601" s="55" t="s">
        <v>73</v>
      </c>
      <c r="K601" s="38">
        <v>43024</v>
      </c>
      <c r="L601" s="38">
        <v>44850</v>
      </c>
      <c r="M601" s="42"/>
      <c r="N601" s="40" t="s">
        <v>232</v>
      </c>
      <c r="O601" s="43"/>
      <c r="P601" s="39" t="s">
        <v>94</v>
      </c>
      <c r="Q601" s="43"/>
      <c r="R601" s="39">
        <f>YEAR(K601)</f>
        <v>2017</v>
      </c>
      <c r="S601" s="218">
        <f>IF($F601="CO",SUMIFS($M:$M,$A:$A,$A601)/COUNTIFS($A:$A,$A601,$F:$F,"CO"),0)</f>
        <v>0</v>
      </c>
    </row>
    <row r="602" spans="1:26" ht="38.25">
      <c r="A602" s="217" t="s">
        <v>1952</v>
      </c>
      <c r="B602" s="38">
        <v>43266</v>
      </c>
      <c r="C602" s="46" t="s">
        <v>1953</v>
      </c>
      <c r="D602" s="37" t="s">
        <v>1954</v>
      </c>
      <c r="E602" s="289"/>
      <c r="F602" s="40" t="s">
        <v>24</v>
      </c>
      <c r="G602" s="37" t="s">
        <v>71</v>
      </c>
      <c r="H602" s="40" t="s">
        <v>510</v>
      </c>
      <c r="I602" s="37" t="s">
        <v>100</v>
      </c>
      <c r="J602" s="55" t="s">
        <v>73</v>
      </c>
      <c r="K602" s="38">
        <v>43292</v>
      </c>
      <c r="L602" s="38">
        <v>45118</v>
      </c>
      <c r="M602" s="42"/>
      <c r="N602" s="37" t="s">
        <v>29</v>
      </c>
      <c r="O602" s="43"/>
      <c r="P602" s="37" t="s">
        <v>178</v>
      </c>
      <c r="Q602" s="43"/>
      <c r="R602" s="289">
        <f>YEAR(K602)</f>
        <v>2018</v>
      </c>
      <c r="S602" s="218">
        <f>IF($F602="CO",SUMIFS($M:$M,$A:$A,$A602)/COUNTIFS($A:$A,$A602,$F:$F,"CO"),0)</f>
        <v>0</v>
      </c>
    </row>
    <row r="603" spans="1:26" ht="51">
      <c r="A603" s="463" t="s">
        <v>4110</v>
      </c>
      <c r="B603" s="362">
        <v>44623</v>
      </c>
      <c r="C603" s="371" t="s">
        <v>4111</v>
      </c>
      <c r="D603" s="363" t="s">
        <v>4112</v>
      </c>
      <c r="E603" s="372"/>
      <c r="F603" s="363" t="s">
        <v>24</v>
      </c>
      <c r="G603" s="363" t="s">
        <v>42</v>
      </c>
      <c r="H603" s="366" t="s">
        <v>163</v>
      </c>
      <c r="I603" s="363" t="s">
        <v>27</v>
      </c>
      <c r="J603" s="507" t="s">
        <v>3995</v>
      </c>
      <c r="K603" s="362">
        <v>44642</v>
      </c>
      <c r="L603" s="362">
        <v>46468</v>
      </c>
      <c r="M603" s="372"/>
      <c r="N603" s="363" t="s">
        <v>29</v>
      </c>
      <c r="O603" s="372"/>
      <c r="P603" s="372"/>
      <c r="Q603" s="363" t="s">
        <v>30</v>
      </c>
      <c r="R603" s="372"/>
      <c r="S603" s="219"/>
    </row>
    <row r="604" spans="1:26" ht="38.25">
      <c r="A604" s="220" t="s">
        <v>1955</v>
      </c>
      <c r="B604" s="38">
        <v>44291</v>
      </c>
      <c r="C604" s="98" t="s">
        <v>1956</v>
      </c>
      <c r="D604" s="39" t="s">
        <v>1957</v>
      </c>
      <c r="E604" s="43"/>
      <c r="F604" s="37" t="s">
        <v>24</v>
      </c>
      <c r="G604" s="39" t="s">
        <v>49</v>
      </c>
      <c r="H604" s="54" t="s">
        <v>1083</v>
      </c>
      <c r="I604" s="37" t="s">
        <v>27</v>
      </c>
      <c r="J604" s="55" t="s">
        <v>73</v>
      </c>
      <c r="K604" s="38">
        <v>44312</v>
      </c>
      <c r="L604" s="38">
        <v>46138</v>
      </c>
      <c r="M604" s="43"/>
      <c r="N604" s="37" t="s">
        <v>29</v>
      </c>
      <c r="O604" s="43"/>
      <c r="P604" s="37" t="s">
        <v>53</v>
      </c>
      <c r="Q604" s="43"/>
      <c r="R604" s="43"/>
      <c r="S604" s="219"/>
    </row>
    <row r="605" spans="1:26" ht="99.95" customHeight="1">
      <c r="A605" s="217" t="s">
        <v>1958</v>
      </c>
      <c r="B605" s="38">
        <v>43997</v>
      </c>
      <c r="C605" s="55" t="s">
        <v>1959</v>
      </c>
      <c r="D605" s="37" t="s">
        <v>1960</v>
      </c>
      <c r="E605" s="43"/>
      <c r="F605" s="37" t="s">
        <v>24</v>
      </c>
      <c r="G605" s="37" t="s">
        <v>49</v>
      </c>
      <c r="H605" s="40" t="s">
        <v>253</v>
      </c>
      <c r="I605" s="37" t="s">
        <v>1961</v>
      </c>
      <c r="J605" s="99" t="s">
        <v>52</v>
      </c>
      <c r="K605" s="38">
        <v>44076</v>
      </c>
      <c r="L605" s="38">
        <v>45902</v>
      </c>
      <c r="M605" s="47"/>
      <c r="N605" s="40" t="s">
        <v>29</v>
      </c>
      <c r="O605" s="43"/>
      <c r="P605" s="37" t="s">
        <v>30</v>
      </c>
      <c r="Q605" s="43"/>
      <c r="R605" s="39">
        <f>YEAR(K605)</f>
        <v>2020</v>
      </c>
      <c r="S605" s="218">
        <f>IF($F605="CO",SUMIFS($M:$M,$A:$A,$A605)/COUNTIFS($A:$A,$A605,$F:$F,"CO"),0)</f>
        <v>0</v>
      </c>
    </row>
    <row r="606" spans="1:26" ht="99.95" customHeight="1">
      <c r="A606" s="467" t="s">
        <v>3556</v>
      </c>
      <c r="B606" s="395">
        <v>44649</v>
      </c>
      <c r="C606" s="352" t="s">
        <v>3557</v>
      </c>
      <c r="D606" s="348" t="s">
        <v>3558</v>
      </c>
      <c r="E606" s="355"/>
      <c r="F606" s="355" t="s">
        <v>24</v>
      </c>
      <c r="G606" s="348" t="s">
        <v>2584</v>
      </c>
      <c r="H606" s="348" t="s">
        <v>3425</v>
      </c>
      <c r="I606" s="355" t="s">
        <v>750</v>
      </c>
      <c r="J606" s="352" t="s">
        <v>3559</v>
      </c>
      <c r="K606" s="396">
        <v>44719</v>
      </c>
      <c r="L606" s="396">
        <v>46545</v>
      </c>
      <c r="M606" s="355"/>
      <c r="N606" s="355" t="s">
        <v>168</v>
      </c>
      <c r="O606" s="355"/>
      <c r="P606" s="355" t="s">
        <v>30</v>
      </c>
      <c r="Q606" s="355"/>
      <c r="R606" s="355"/>
      <c r="S606" s="542"/>
    </row>
    <row r="607" spans="1:26" ht="102">
      <c r="A607" s="223" t="s">
        <v>1962</v>
      </c>
      <c r="B607" s="221">
        <v>43349</v>
      </c>
      <c r="C607" s="222" t="s">
        <v>1963</v>
      </c>
      <c r="D607" s="223" t="s">
        <v>1964</v>
      </c>
      <c r="E607" s="216"/>
      <c r="F607" s="223" t="s">
        <v>24</v>
      </c>
      <c r="G607" s="224" t="s">
        <v>71</v>
      </c>
      <c r="H607" s="224" t="s">
        <v>1965</v>
      </c>
      <c r="I607" s="223" t="s">
        <v>51</v>
      </c>
      <c r="J607" s="233" t="s">
        <v>141</v>
      </c>
      <c r="K607" s="221">
        <v>43378</v>
      </c>
      <c r="L607" s="221">
        <v>45204</v>
      </c>
      <c r="M607" s="231"/>
      <c r="N607" s="223" t="s">
        <v>29</v>
      </c>
      <c r="O607" s="91"/>
      <c r="P607" s="223" t="s">
        <v>30</v>
      </c>
      <c r="Q607" s="91"/>
      <c r="R607" s="216">
        <f>YEAR(K607)</f>
        <v>2018</v>
      </c>
      <c r="S607" s="229">
        <f>IF($F607="CO",SUMIFS($M:$M,$A:$A,$A607)/COUNTIFS($A:$A,$A607,$F:$F,"CO"),0)</f>
        <v>0</v>
      </c>
    </row>
    <row r="608" spans="1:26" ht="38.25">
      <c r="A608" s="224" t="s">
        <v>1966</v>
      </c>
      <c r="B608" s="480">
        <v>33127</v>
      </c>
      <c r="C608" s="487" t="s">
        <v>1967</v>
      </c>
      <c r="D608" s="216" t="s">
        <v>1968</v>
      </c>
      <c r="E608" s="223"/>
      <c r="F608" s="290" t="s">
        <v>24</v>
      </c>
      <c r="G608" s="232" t="s">
        <v>42</v>
      </c>
      <c r="H608" s="290" t="s">
        <v>1969</v>
      </c>
      <c r="I608" s="480" t="s">
        <v>1012</v>
      </c>
      <c r="J608" s="234" t="s">
        <v>1970</v>
      </c>
      <c r="K608" s="290">
        <v>33696</v>
      </c>
      <c r="L608" s="224" t="s">
        <v>599</v>
      </c>
      <c r="M608" s="227"/>
      <c r="N608" s="224" t="s">
        <v>1971</v>
      </c>
      <c r="O608" s="228"/>
      <c r="P608" s="224" t="s">
        <v>149</v>
      </c>
      <c r="Q608" s="224"/>
      <c r="R608" s="216">
        <f>YEAR(K608)</f>
        <v>1992</v>
      </c>
      <c r="S608" s="229">
        <f>IF($F608="CO",SUMIFS($M:$M,$A:$A,$A608)/COUNTIFS($A:$A,$A608,$F:$F,"CO"),0)</f>
        <v>0</v>
      </c>
    </row>
    <row r="609" spans="1:19" ht="51">
      <c r="A609" s="37" t="s">
        <v>1972</v>
      </c>
      <c r="B609" s="38">
        <v>43348</v>
      </c>
      <c r="C609" s="46" t="s">
        <v>1973</v>
      </c>
      <c r="D609" s="37" t="s">
        <v>1974</v>
      </c>
      <c r="E609" s="39"/>
      <c r="F609" s="59" t="s">
        <v>24</v>
      </c>
      <c r="G609" s="37" t="s">
        <v>49</v>
      </c>
      <c r="H609" s="37" t="s">
        <v>355</v>
      </c>
      <c r="I609" s="59" t="s">
        <v>27</v>
      </c>
      <c r="J609" s="41" t="s">
        <v>398</v>
      </c>
      <c r="K609" s="38">
        <v>43380</v>
      </c>
      <c r="L609" s="38">
        <v>45206</v>
      </c>
      <c r="M609" s="42"/>
      <c r="N609" s="40" t="s">
        <v>29</v>
      </c>
      <c r="O609" s="43"/>
      <c r="P609" s="40" t="s">
        <v>793</v>
      </c>
      <c r="Q609" s="43"/>
      <c r="R609" s="289">
        <f>YEAR(K609)</f>
        <v>2018</v>
      </c>
      <c r="S609" s="44">
        <f>IF($F609="CO",SUMIFS($M:$M,$A:$A,$A609)/COUNTIFS($A:$A,$A609,$F:$F,"CO"),0)</f>
        <v>0</v>
      </c>
    </row>
    <row r="610" spans="1:19" ht="191.25">
      <c r="A610" s="444" t="s">
        <v>3593</v>
      </c>
      <c r="B610" s="445">
        <v>44466</v>
      </c>
      <c r="C610" s="484" t="s">
        <v>3594</v>
      </c>
      <c r="D610" s="444" t="s">
        <v>3595</v>
      </c>
      <c r="E610" s="446"/>
      <c r="F610" s="447" t="s">
        <v>24</v>
      </c>
      <c r="G610" s="444" t="s">
        <v>49</v>
      </c>
      <c r="H610" s="444" t="s">
        <v>3596</v>
      </c>
      <c r="I610" s="444" t="s">
        <v>64</v>
      </c>
      <c r="J610" s="524" t="s">
        <v>3597</v>
      </c>
      <c r="K610" s="445">
        <v>44781</v>
      </c>
      <c r="L610" s="445">
        <v>45146</v>
      </c>
      <c r="M610" s="446"/>
      <c r="N610" s="447" t="s">
        <v>3598</v>
      </c>
      <c r="O610" s="447"/>
      <c r="P610" s="447" t="s">
        <v>793</v>
      </c>
      <c r="Q610" s="446"/>
      <c r="R610" s="498"/>
      <c r="S610" s="545"/>
    </row>
    <row r="611" spans="1:19" ht="157.5">
      <c r="A611" s="223" t="s">
        <v>1975</v>
      </c>
      <c r="B611" s="221">
        <v>43752</v>
      </c>
      <c r="C611" s="226" t="s">
        <v>1976</v>
      </c>
      <c r="D611" s="224" t="s">
        <v>1977</v>
      </c>
      <c r="E611" s="91"/>
      <c r="F611" s="224" t="s">
        <v>24</v>
      </c>
      <c r="G611" s="224" t="s">
        <v>366</v>
      </c>
      <c r="H611" s="290" t="s">
        <v>367</v>
      </c>
      <c r="I611" s="223" t="s">
        <v>64</v>
      </c>
      <c r="J611" s="510" t="s">
        <v>1978</v>
      </c>
      <c r="K611" s="221">
        <v>43768</v>
      </c>
      <c r="L611" s="221">
        <v>45595</v>
      </c>
      <c r="M611" s="225"/>
      <c r="N611" s="224" t="s">
        <v>367</v>
      </c>
      <c r="O611" s="91"/>
      <c r="P611" s="224" t="s">
        <v>793</v>
      </c>
      <c r="Q611" s="91"/>
      <c r="R611" s="216">
        <f>YEAR(K611)</f>
        <v>2019</v>
      </c>
      <c r="S611" s="229">
        <f>IF($F611="CO",SUMIFS($M:$M,$A:$A,$A611)/COUNTIFS($A:$A,$A611,$F:$F,"CO"),0)</f>
        <v>0</v>
      </c>
    </row>
    <row r="612" spans="1:19" ht="114.75">
      <c r="A612" s="204" t="s">
        <v>1979</v>
      </c>
      <c r="B612" s="221">
        <v>44211</v>
      </c>
      <c r="C612" s="483" t="s">
        <v>1980</v>
      </c>
      <c r="D612" s="216" t="s">
        <v>1981</v>
      </c>
      <c r="E612" s="91"/>
      <c r="F612" s="223" t="s">
        <v>24</v>
      </c>
      <c r="G612" s="216" t="s">
        <v>49</v>
      </c>
      <c r="H612" s="224" t="s">
        <v>133</v>
      </c>
      <c r="I612" s="224" t="s">
        <v>27</v>
      </c>
      <c r="J612" s="517" t="s">
        <v>1982</v>
      </c>
      <c r="K612" s="221">
        <v>44232</v>
      </c>
      <c r="L612" s="221">
        <v>45327</v>
      </c>
      <c r="M612" s="91"/>
      <c r="N612" s="223" t="s">
        <v>29</v>
      </c>
      <c r="O612" s="91"/>
      <c r="P612" s="223" t="s">
        <v>149</v>
      </c>
      <c r="Q612" s="91"/>
      <c r="R612" s="216">
        <f>YEAR(K612)</f>
        <v>2021</v>
      </c>
      <c r="S612" s="543">
        <f>IF($F612="CO",SUMIFS($M:$M,$A:$A,$A612)/COUNTIFS($A:$A,$A612,$F:$F,"CO"),0)</f>
        <v>0</v>
      </c>
    </row>
    <row r="613" spans="1:19" ht="127.5">
      <c r="A613" s="473" t="s">
        <v>3491</v>
      </c>
      <c r="B613" s="478">
        <v>44741</v>
      </c>
      <c r="C613" s="485" t="s">
        <v>3492</v>
      </c>
      <c r="D613" s="473" t="s">
        <v>3493</v>
      </c>
      <c r="E613" s="498"/>
      <c r="F613" s="498" t="s">
        <v>24</v>
      </c>
      <c r="G613" s="498" t="s">
        <v>49</v>
      </c>
      <c r="H613" s="473" t="s">
        <v>133</v>
      </c>
      <c r="I613" s="498" t="s">
        <v>3384</v>
      </c>
      <c r="J613" s="485" t="s">
        <v>3494</v>
      </c>
      <c r="K613" s="478">
        <v>44778</v>
      </c>
      <c r="L613" s="527">
        <v>45874</v>
      </c>
      <c r="M613" s="498"/>
      <c r="N613" s="498" t="s">
        <v>168</v>
      </c>
      <c r="O613" s="498"/>
      <c r="P613" s="498" t="s">
        <v>149</v>
      </c>
      <c r="Q613" s="498"/>
      <c r="R613" s="498"/>
      <c r="S613" s="545"/>
    </row>
    <row r="614" spans="1:19" ht="78" customHeight="1">
      <c r="A614" s="216" t="s">
        <v>1983</v>
      </c>
      <c r="B614" s="221">
        <v>42968</v>
      </c>
      <c r="C614" s="230" t="s">
        <v>1984</v>
      </c>
      <c r="D614" s="216" t="s">
        <v>1985</v>
      </c>
      <c r="E614" s="216"/>
      <c r="F614" s="223" t="s">
        <v>24</v>
      </c>
      <c r="G614" s="216" t="s">
        <v>98</v>
      </c>
      <c r="H614" s="232" t="s">
        <v>1389</v>
      </c>
      <c r="I614" s="223" t="s">
        <v>100</v>
      </c>
      <c r="J614" s="234" t="s">
        <v>28</v>
      </c>
      <c r="K614" s="221">
        <v>43024</v>
      </c>
      <c r="L614" s="221">
        <v>44850</v>
      </c>
      <c r="M614" s="231"/>
      <c r="N614" s="224" t="s">
        <v>232</v>
      </c>
      <c r="O614" s="91"/>
      <c r="P614" s="216" t="s">
        <v>94</v>
      </c>
      <c r="Q614" s="91"/>
      <c r="R614" s="91"/>
      <c r="S614" s="91"/>
    </row>
    <row r="615" spans="1:19" ht="38.25" customHeight="1">
      <c r="A615" s="37" t="s">
        <v>1986</v>
      </c>
      <c r="B615" s="38">
        <v>43046</v>
      </c>
      <c r="C615" s="56" t="s">
        <v>1987</v>
      </c>
      <c r="D615" s="37" t="s">
        <v>1988</v>
      </c>
      <c r="E615" s="289"/>
      <c r="F615" s="37" t="s">
        <v>24</v>
      </c>
      <c r="G615" s="37" t="s">
        <v>42</v>
      </c>
      <c r="H615" s="37" t="s">
        <v>177</v>
      </c>
      <c r="I615" s="37" t="s">
        <v>100</v>
      </c>
      <c r="J615" s="55" t="s">
        <v>73</v>
      </c>
      <c r="K615" s="38">
        <v>43060</v>
      </c>
      <c r="L615" s="38">
        <v>44886</v>
      </c>
      <c r="M615" s="42"/>
      <c r="N615" s="37" t="s">
        <v>232</v>
      </c>
      <c r="O615" s="43"/>
      <c r="P615" s="37" t="s">
        <v>30</v>
      </c>
      <c r="Q615" s="43"/>
      <c r="R615" s="216">
        <f>YEAR(K615)</f>
        <v>2017</v>
      </c>
      <c r="S615" s="44">
        <f>IF($F615="CO",SUMIFS($M:$M,$A:$A,$A615)/COUNTIFS($A:$A,$A615,$F:$F,"CO"),0)</f>
        <v>0</v>
      </c>
    </row>
    <row r="616" spans="1:19" ht="63.75">
      <c r="A616" s="197" t="s">
        <v>1989</v>
      </c>
      <c r="B616" s="235">
        <v>43727</v>
      </c>
      <c r="C616" s="482" t="s">
        <v>1990</v>
      </c>
      <c r="D616" s="199" t="s">
        <v>1991</v>
      </c>
      <c r="E616" s="236"/>
      <c r="F616" s="197" t="s">
        <v>24</v>
      </c>
      <c r="G616" s="181" t="s">
        <v>85</v>
      </c>
      <c r="H616" s="502" t="s">
        <v>1159</v>
      </c>
      <c r="I616" s="502" t="s">
        <v>1992</v>
      </c>
      <c r="J616" s="513" t="s">
        <v>1993</v>
      </c>
      <c r="K616" s="235">
        <v>43759</v>
      </c>
      <c r="L616" s="235">
        <v>44926</v>
      </c>
      <c r="M616" s="236"/>
      <c r="N616" s="54" t="s">
        <v>168</v>
      </c>
      <c r="O616" s="236"/>
      <c r="P616" s="197" t="s">
        <v>793</v>
      </c>
      <c r="Q616" s="236"/>
      <c r="R616" s="197">
        <f>YEAR(K616)</f>
        <v>2019</v>
      </c>
      <c r="S616" s="229">
        <f>IF($F616="CO",SUMIFS($M:$M,$A:$A,$A616)/COUNTIFS($A:$A,$A616,$F:$F,"CO"),0)</f>
        <v>0</v>
      </c>
    </row>
    <row r="617" spans="1:19" ht="38.25">
      <c r="A617" s="340" t="s">
        <v>3716</v>
      </c>
      <c r="B617" s="413">
        <v>44648</v>
      </c>
      <c r="C617" s="416" t="s">
        <v>3717</v>
      </c>
      <c r="D617" s="415"/>
      <c r="E617" s="415"/>
      <c r="F617" s="347" t="s">
        <v>24</v>
      </c>
      <c r="G617" s="347" t="s">
        <v>139</v>
      </c>
      <c r="H617" s="340" t="s">
        <v>3667</v>
      </c>
      <c r="I617" s="347" t="s">
        <v>386</v>
      </c>
      <c r="J617" s="424" t="s">
        <v>3718</v>
      </c>
      <c r="K617" s="413">
        <v>44834</v>
      </c>
      <c r="L617" s="413">
        <v>44926</v>
      </c>
      <c r="M617" s="438">
        <v>25000</v>
      </c>
      <c r="N617" s="347" t="s">
        <v>3719</v>
      </c>
      <c r="O617" s="415"/>
      <c r="P617" s="415"/>
      <c r="Q617" s="347" t="s">
        <v>30</v>
      </c>
      <c r="R617" s="436"/>
      <c r="S617" s="436"/>
    </row>
    <row r="618" spans="1:19" ht="63.75">
      <c r="A618" s="216" t="s">
        <v>1994</v>
      </c>
      <c r="B618" s="87">
        <v>43746</v>
      </c>
      <c r="C618" s="46" t="s">
        <v>1995</v>
      </c>
      <c r="D618" s="37" t="s">
        <v>1996</v>
      </c>
      <c r="E618" s="43"/>
      <c r="F618" s="289" t="s">
        <v>24</v>
      </c>
      <c r="G618" s="37" t="s">
        <v>85</v>
      </c>
      <c r="H618" s="54" t="s">
        <v>1159</v>
      </c>
      <c r="I618" s="54" t="s">
        <v>1992</v>
      </c>
      <c r="J618" s="101" t="s">
        <v>1993</v>
      </c>
      <c r="K618" s="221">
        <v>43759</v>
      </c>
      <c r="L618" s="221">
        <v>44926</v>
      </c>
      <c r="M618" s="91"/>
      <c r="N618" s="232" t="s">
        <v>168</v>
      </c>
      <c r="O618" s="91"/>
      <c r="P618" s="216" t="s">
        <v>793</v>
      </c>
      <c r="Q618" s="91"/>
      <c r="R618" s="216">
        <f>YEAR(K618)</f>
        <v>2019</v>
      </c>
      <c r="S618" s="44">
        <f>IF($F618="CO",SUMIFS($M:$M,$A:$A,$A618)/COUNTIFS($A:$A,$A618,$F:$F,"CO"),0)</f>
        <v>0</v>
      </c>
    </row>
    <row r="619" spans="1:19" ht="63.75">
      <c r="A619" s="37" t="s">
        <v>4058</v>
      </c>
      <c r="B619" s="369">
        <v>43892</v>
      </c>
      <c r="C619" s="56" t="s">
        <v>4059</v>
      </c>
      <c r="D619" s="37" t="s">
        <v>4060</v>
      </c>
      <c r="E619" s="43"/>
      <c r="F619" s="289" t="s">
        <v>24</v>
      </c>
      <c r="G619" s="289" t="s">
        <v>85</v>
      </c>
      <c r="H619" s="289" t="s">
        <v>3393</v>
      </c>
      <c r="I619" s="289" t="s">
        <v>3421</v>
      </c>
      <c r="J619" s="381" t="s">
        <v>4061</v>
      </c>
      <c r="K619" s="369">
        <v>44671</v>
      </c>
      <c r="L619" s="369">
        <v>46497</v>
      </c>
      <c r="M619" s="58"/>
      <c r="N619" s="289" t="s">
        <v>168</v>
      </c>
      <c r="O619" s="43"/>
      <c r="P619" s="289" t="s">
        <v>793</v>
      </c>
      <c r="Q619" s="43"/>
      <c r="R619" s="43"/>
      <c r="S619" s="43"/>
    </row>
    <row r="620" spans="1:19" ht="38.25">
      <c r="A620" s="223" t="s">
        <v>1997</v>
      </c>
      <c r="B620" s="38">
        <v>43756</v>
      </c>
      <c r="C620" s="64" t="s">
        <v>1998</v>
      </c>
      <c r="D620" s="40" t="s">
        <v>1999</v>
      </c>
      <c r="E620" s="43"/>
      <c r="F620" s="289" t="s">
        <v>24</v>
      </c>
      <c r="G620" s="289" t="s">
        <v>2000</v>
      </c>
      <c r="H620" s="289" t="s">
        <v>2001</v>
      </c>
      <c r="I620" s="40" t="s">
        <v>27</v>
      </c>
      <c r="J620" s="63" t="s">
        <v>212</v>
      </c>
      <c r="K620" s="38">
        <v>43767</v>
      </c>
      <c r="L620" s="38">
        <v>45594</v>
      </c>
      <c r="M620" s="47"/>
      <c r="N620" s="37" t="s">
        <v>29</v>
      </c>
      <c r="O620" s="43"/>
      <c r="P620" s="289" t="s">
        <v>793</v>
      </c>
      <c r="Q620" s="43"/>
      <c r="R620" s="39">
        <v>2019</v>
      </c>
      <c r="S620" s="44">
        <f>IF($F620="CO",SUMIFS($M:$M,$A:$A,$A620)/COUNTIFS($A:$A,$A620,$F:$F,"CO"),0)</f>
        <v>0</v>
      </c>
    </row>
    <row r="621" spans="1:19" ht="38.25">
      <c r="A621" s="37" t="s">
        <v>2002</v>
      </c>
      <c r="B621" s="38">
        <v>43711</v>
      </c>
      <c r="C621" s="52" t="s">
        <v>2003</v>
      </c>
      <c r="D621" s="37" t="s">
        <v>2004</v>
      </c>
      <c r="E621" s="43"/>
      <c r="F621" s="39" t="s">
        <v>24</v>
      </c>
      <c r="G621" s="289" t="s">
        <v>139</v>
      </c>
      <c r="H621" s="54" t="s">
        <v>1138</v>
      </c>
      <c r="I621" s="39" t="s">
        <v>27</v>
      </c>
      <c r="J621" s="63" t="s">
        <v>1592</v>
      </c>
      <c r="K621" s="38">
        <v>43725</v>
      </c>
      <c r="L621" s="38">
        <v>45552</v>
      </c>
      <c r="M621" s="144"/>
      <c r="N621" s="289" t="s">
        <v>102</v>
      </c>
      <c r="O621" s="289"/>
      <c r="P621" s="289" t="s">
        <v>793</v>
      </c>
      <c r="Q621" s="289"/>
      <c r="R621" s="289">
        <f>YEAR(K621)</f>
        <v>2019</v>
      </c>
      <c r="S621" s="44">
        <f>IF($F621="CO",SUMIFS($M:$M,$A:$A,$A621)/COUNTIFS($A:$A,$A621,$F:$F,"CO"),0)</f>
        <v>0</v>
      </c>
    </row>
    <row r="622" spans="1:19" ht="38.25">
      <c r="A622" s="305" t="s">
        <v>3842</v>
      </c>
      <c r="B622" s="38">
        <v>44428</v>
      </c>
      <c r="C622" s="46" t="s">
        <v>3843</v>
      </c>
      <c r="D622" s="37" t="s">
        <v>3844</v>
      </c>
      <c r="E622" s="43"/>
      <c r="F622" s="298" t="s">
        <v>24</v>
      </c>
      <c r="G622" s="298" t="s">
        <v>49</v>
      </c>
      <c r="H622" s="300" t="s">
        <v>828</v>
      </c>
      <c r="I622" s="300" t="s">
        <v>27</v>
      </c>
      <c r="J622" s="48" t="s">
        <v>3845</v>
      </c>
      <c r="K622" s="38">
        <v>44442</v>
      </c>
      <c r="L622" s="38">
        <v>46268</v>
      </c>
      <c r="M622" s="47"/>
      <c r="N622" s="295" t="s">
        <v>29</v>
      </c>
      <c r="O622" s="43"/>
      <c r="P622" s="298" t="s">
        <v>793</v>
      </c>
      <c r="Q622" s="43"/>
      <c r="R622" s="43"/>
      <c r="S622" s="297"/>
    </row>
    <row r="623" spans="1:19" ht="38.25">
      <c r="A623" s="45" t="s">
        <v>2005</v>
      </c>
      <c r="B623" s="38">
        <v>44330</v>
      </c>
      <c r="C623" s="56" t="s">
        <v>2006</v>
      </c>
      <c r="D623" s="37" t="s">
        <v>2007</v>
      </c>
      <c r="E623" s="43"/>
      <c r="F623" s="37" t="s">
        <v>24</v>
      </c>
      <c r="G623" s="289" t="s">
        <v>49</v>
      </c>
      <c r="H623" s="40" t="s">
        <v>828</v>
      </c>
      <c r="I623" s="40" t="s">
        <v>27</v>
      </c>
      <c r="J623" s="55" t="s">
        <v>73</v>
      </c>
      <c r="K623" s="38">
        <v>44358</v>
      </c>
      <c r="L623" s="38">
        <v>46184</v>
      </c>
      <c r="M623" s="47"/>
      <c r="N623" s="37" t="s">
        <v>29</v>
      </c>
      <c r="O623" s="43"/>
      <c r="P623" s="37" t="s">
        <v>67</v>
      </c>
      <c r="Q623" s="43"/>
      <c r="R623" s="43"/>
      <c r="S623" s="43"/>
    </row>
    <row r="624" spans="1:19" ht="51">
      <c r="A624" s="37" t="s">
        <v>2008</v>
      </c>
      <c r="B624" s="38">
        <v>44498</v>
      </c>
      <c r="C624" s="77" t="s">
        <v>2009</v>
      </c>
      <c r="D624" s="37" t="s">
        <v>2010</v>
      </c>
      <c r="E624" s="43"/>
      <c r="F624" s="37" t="s">
        <v>24</v>
      </c>
      <c r="G624" s="289" t="s">
        <v>139</v>
      </c>
      <c r="H624" s="40" t="s">
        <v>2011</v>
      </c>
      <c r="I624" s="40" t="s">
        <v>27</v>
      </c>
      <c r="J624" s="512" t="s">
        <v>2012</v>
      </c>
      <c r="K624" s="38">
        <v>44560</v>
      </c>
      <c r="L624" s="38">
        <v>46386</v>
      </c>
      <c r="M624" s="47"/>
      <c r="N624" s="37" t="s">
        <v>29</v>
      </c>
      <c r="O624" s="43"/>
      <c r="P624" s="37" t="s">
        <v>793</v>
      </c>
      <c r="Q624" s="43"/>
      <c r="R624" s="43"/>
      <c r="S624" s="43"/>
    </row>
    <row r="625" spans="1:19" ht="51">
      <c r="A625" s="37" t="s">
        <v>2013</v>
      </c>
      <c r="B625" s="38">
        <v>43558</v>
      </c>
      <c r="C625" s="56" t="s">
        <v>2014</v>
      </c>
      <c r="D625" s="37" t="s">
        <v>2015</v>
      </c>
      <c r="E625" s="43"/>
      <c r="F625" s="37" t="s">
        <v>24</v>
      </c>
      <c r="G625" s="37" t="s">
        <v>49</v>
      </c>
      <c r="H625" s="37" t="s">
        <v>2016</v>
      </c>
      <c r="I625" s="37" t="s">
        <v>100</v>
      </c>
      <c r="J625" s="101" t="s">
        <v>466</v>
      </c>
      <c r="K625" s="38">
        <v>43579</v>
      </c>
      <c r="L625" s="38">
        <v>45406</v>
      </c>
      <c r="M625" s="42"/>
      <c r="N625" s="37" t="s">
        <v>102</v>
      </c>
      <c r="O625" s="43"/>
      <c r="P625" s="37" t="s">
        <v>1133</v>
      </c>
      <c r="Q625" s="40"/>
      <c r="R625" s="39">
        <f>YEAR(K625)</f>
        <v>2019</v>
      </c>
      <c r="S625" s="44">
        <f>IF($F625="CO",SUMIFS($M:$M,$A:$A,$A625)/COUNTIFS($A:$A,$A625,$F:$F,"CO"),0)</f>
        <v>0</v>
      </c>
    </row>
    <row r="626" spans="1:19" ht="105.75">
      <c r="A626" s="37" t="s">
        <v>2017</v>
      </c>
      <c r="B626" s="38">
        <v>43964</v>
      </c>
      <c r="C626" s="56" t="s">
        <v>2018</v>
      </c>
      <c r="D626" s="289" t="s">
        <v>2019</v>
      </c>
      <c r="E626" s="43"/>
      <c r="F626" s="39" t="s">
        <v>24</v>
      </c>
      <c r="G626" s="289" t="s">
        <v>293</v>
      </c>
      <c r="H626" s="40" t="s">
        <v>2020</v>
      </c>
      <c r="I626" s="289" t="s">
        <v>64</v>
      </c>
      <c r="J626" s="203" t="s">
        <v>2021</v>
      </c>
      <c r="K626" s="38">
        <v>44060</v>
      </c>
      <c r="L626" s="38">
        <v>45886</v>
      </c>
      <c r="M626" s="47"/>
      <c r="N626" s="40" t="s">
        <v>2022</v>
      </c>
      <c r="O626" s="43"/>
      <c r="P626" s="37" t="s">
        <v>793</v>
      </c>
      <c r="Q626" s="43"/>
      <c r="R626" s="39">
        <f>YEAR(K626)</f>
        <v>2020</v>
      </c>
      <c r="S626" s="44">
        <f>IF($F626="CO",SUMIFS($M:$M,$A:$A,$A626)/COUNTIFS($A:$A,$A626,$F:$F,"CO"),0)</f>
        <v>0</v>
      </c>
    </row>
    <row r="627" spans="1:19" ht="51">
      <c r="A627" s="45" t="s">
        <v>2023</v>
      </c>
      <c r="B627" s="38">
        <v>44378</v>
      </c>
      <c r="C627" s="46" t="s">
        <v>2024</v>
      </c>
      <c r="D627" s="37" t="s">
        <v>2019</v>
      </c>
      <c r="E627" s="43"/>
      <c r="F627" s="37" t="s">
        <v>24</v>
      </c>
      <c r="G627" s="39" t="s">
        <v>366</v>
      </c>
      <c r="H627" s="40" t="s">
        <v>2025</v>
      </c>
      <c r="I627" s="40" t="s">
        <v>64</v>
      </c>
      <c r="J627" s="53" t="s">
        <v>2026</v>
      </c>
      <c r="K627" s="38">
        <v>44589</v>
      </c>
      <c r="L627" s="38">
        <v>44954</v>
      </c>
      <c r="M627" s="47"/>
      <c r="N627" s="37" t="s">
        <v>2027</v>
      </c>
      <c r="O627" s="43"/>
      <c r="P627" s="37" t="s">
        <v>793</v>
      </c>
      <c r="Q627" s="43"/>
      <c r="R627" s="43"/>
      <c r="S627" s="43"/>
    </row>
    <row r="628" spans="1:19" ht="89.25">
      <c r="A628" s="37" t="s">
        <v>3832</v>
      </c>
      <c r="B628" s="38">
        <v>43643</v>
      </c>
      <c r="C628" s="64" t="s">
        <v>2018</v>
      </c>
      <c r="D628" s="289" t="s">
        <v>2019</v>
      </c>
      <c r="E628" s="43"/>
      <c r="F628" s="83" t="s">
        <v>24</v>
      </c>
      <c r="G628" s="54" t="s">
        <v>293</v>
      </c>
      <c r="H628" s="289" t="s">
        <v>72</v>
      </c>
      <c r="I628" s="54" t="s">
        <v>64</v>
      </c>
      <c r="J628" s="98" t="s">
        <v>3833</v>
      </c>
      <c r="K628" s="38">
        <v>43741</v>
      </c>
      <c r="L628" s="38">
        <v>44472</v>
      </c>
      <c r="M628" s="144"/>
      <c r="N628" s="289" t="s">
        <v>29</v>
      </c>
      <c r="O628" s="43"/>
      <c r="P628" s="289" t="s">
        <v>556</v>
      </c>
      <c r="Q628" s="289" t="s">
        <v>170</v>
      </c>
      <c r="R628" s="39">
        <v>2019</v>
      </c>
      <c r="S628" s="44">
        <v>0</v>
      </c>
    </row>
    <row r="629" spans="1:19" ht="38.25" customHeight="1">
      <c r="A629" s="295" t="s">
        <v>3832</v>
      </c>
      <c r="B629" s="319">
        <v>43643</v>
      </c>
      <c r="C629" s="323" t="s">
        <v>2018</v>
      </c>
      <c r="D629" s="317" t="s">
        <v>2019</v>
      </c>
      <c r="E629" s="297"/>
      <c r="F629" s="324" t="s">
        <v>990</v>
      </c>
      <c r="G629" s="318" t="s">
        <v>293</v>
      </c>
      <c r="H629" s="317" t="s">
        <v>72</v>
      </c>
      <c r="I629" s="318" t="s">
        <v>64</v>
      </c>
      <c r="J629" s="301" t="s">
        <v>3919</v>
      </c>
      <c r="K629" s="319">
        <v>44456</v>
      </c>
      <c r="L629" s="319">
        <v>44837</v>
      </c>
      <c r="M629" s="320"/>
      <c r="N629" s="317" t="s">
        <v>29</v>
      </c>
      <c r="O629" s="321"/>
      <c r="P629" s="324" t="s">
        <v>793</v>
      </c>
      <c r="Q629" s="304"/>
      <c r="R629" s="455"/>
      <c r="S629" s="44"/>
    </row>
    <row r="630" spans="1:19" ht="51">
      <c r="A630" s="37" t="s">
        <v>2028</v>
      </c>
      <c r="B630" s="38">
        <v>43055</v>
      </c>
      <c r="C630" s="56" t="s">
        <v>2029</v>
      </c>
      <c r="D630" s="37" t="s">
        <v>2019</v>
      </c>
      <c r="E630" s="39"/>
      <c r="F630" s="289" t="s">
        <v>24</v>
      </c>
      <c r="G630" s="37" t="s">
        <v>2030</v>
      </c>
      <c r="H630" s="37" t="s">
        <v>2030</v>
      </c>
      <c r="I630" s="37" t="s">
        <v>1939</v>
      </c>
      <c r="J630" s="52" t="s">
        <v>2031</v>
      </c>
      <c r="K630" s="38">
        <v>43075</v>
      </c>
      <c r="L630" s="38">
        <v>44901</v>
      </c>
      <c r="M630" s="42"/>
      <c r="N630" s="37" t="s">
        <v>2032</v>
      </c>
      <c r="O630" s="43"/>
      <c r="P630" s="37" t="s">
        <v>556</v>
      </c>
      <c r="Q630" s="43"/>
      <c r="R630" s="39">
        <f>YEAR(K630)</f>
        <v>2017</v>
      </c>
      <c r="S630" s="44">
        <f>IF($F630="CO",SUMIFS($M:$M,$A:$A,$A630)/COUNTIFS($A:$A,$A630,$F:$F,"CO"),0)</f>
        <v>0</v>
      </c>
    </row>
    <row r="631" spans="1:19" ht="51">
      <c r="A631" s="37" t="s">
        <v>2033</v>
      </c>
      <c r="B631" s="38">
        <v>43188</v>
      </c>
      <c r="C631" s="46" t="s">
        <v>2034</v>
      </c>
      <c r="D631" s="37" t="s">
        <v>2019</v>
      </c>
      <c r="E631" s="289"/>
      <c r="F631" s="289" t="s">
        <v>24</v>
      </c>
      <c r="G631" s="37" t="s">
        <v>2035</v>
      </c>
      <c r="H631" s="37" t="s">
        <v>2036</v>
      </c>
      <c r="I631" s="37" t="s">
        <v>64</v>
      </c>
      <c r="J631" s="53" t="s">
        <v>2037</v>
      </c>
      <c r="K631" s="38">
        <v>43248</v>
      </c>
      <c r="L631" s="38">
        <v>45074</v>
      </c>
      <c r="M631" s="42"/>
      <c r="N631" s="37" t="s">
        <v>29</v>
      </c>
      <c r="O631" s="43"/>
      <c r="P631" s="37" t="s">
        <v>2038</v>
      </c>
      <c r="Q631" s="43"/>
      <c r="R631" s="43"/>
      <c r="S631" s="43"/>
    </row>
    <row r="632" spans="1:19" ht="38.25">
      <c r="A632" s="37" t="s">
        <v>2039</v>
      </c>
      <c r="B632" s="38">
        <v>43262</v>
      </c>
      <c r="C632" s="46" t="s">
        <v>2034</v>
      </c>
      <c r="D632" s="37" t="s">
        <v>2019</v>
      </c>
      <c r="E632" s="39"/>
      <c r="F632" s="37" t="s">
        <v>24</v>
      </c>
      <c r="G632" s="40" t="s">
        <v>293</v>
      </c>
      <c r="H632" s="40" t="s">
        <v>301</v>
      </c>
      <c r="I632" s="37" t="s">
        <v>100</v>
      </c>
      <c r="J632" s="41" t="s">
        <v>28</v>
      </c>
      <c r="K632" s="38">
        <v>43296</v>
      </c>
      <c r="L632" s="38">
        <v>45122</v>
      </c>
      <c r="M632" s="42"/>
      <c r="N632" s="37" t="s">
        <v>29</v>
      </c>
      <c r="O632" s="43"/>
      <c r="P632" s="37" t="s">
        <v>2040</v>
      </c>
      <c r="Q632" s="43"/>
      <c r="R632" s="289">
        <f>YEAR(K632)</f>
        <v>2018</v>
      </c>
      <c r="S632" s="44">
        <f>IF($F632="CO",SUMIFS($M:$M,$A:$A,$A632)/COUNTIFS($A:$A,$A632,$F:$F,"CO"),0)</f>
        <v>0</v>
      </c>
    </row>
    <row r="633" spans="1:19" ht="38.25">
      <c r="A633" s="37" t="s">
        <v>2041</v>
      </c>
      <c r="B633" s="38">
        <v>43689</v>
      </c>
      <c r="C633" s="52" t="s">
        <v>2034</v>
      </c>
      <c r="D633" s="80" t="s">
        <v>2019</v>
      </c>
      <c r="E633" s="43"/>
      <c r="F633" s="289" t="s">
        <v>24</v>
      </c>
      <c r="G633" s="39" t="s">
        <v>293</v>
      </c>
      <c r="H633" s="39" t="s">
        <v>72</v>
      </c>
      <c r="I633" s="39" t="s">
        <v>27</v>
      </c>
      <c r="J633" s="81" t="s">
        <v>241</v>
      </c>
      <c r="K633" s="38">
        <v>43707</v>
      </c>
      <c r="L633" s="38">
        <v>45534</v>
      </c>
      <c r="M633" s="47"/>
      <c r="N633" s="289" t="s">
        <v>29</v>
      </c>
      <c r="O633" s="289"/>
      <c r="P633" s="39" t="s">
        <v>793</v>
      </c>
      <c r="Q633" s="289"/>
      <c r="R633" s="289">
        <f>YEAR(K633)</f>
        <v>2019</v>
      </c>
      <c r="S633" s="44">
        <f>IF($F633="CO",SUMIFS($M:$M,$A:$A,$A633)/COUNTIFS($A:$A,$A633,$F:$F,"CO"),0)</f>
        <v>0</v>
      </c>
    </row>
    <row r="634" spans="1:19" ht="51">
      <c r="A634" s="347" t="s">
        <v>3656</v>
      </c>
      <c r="B634" s="413">
        <v>44806</v>
      </c>
      <c r="C634" s="424" t="s">
        <v>3657</v>
      </c>
      <c r="D634" s="347" t="s">
        <v>3658</v>
      </c>
      <c r="E634" s="347"/>
      <c r="F634" s="347" t="s">
        <v>24</v>
      </c>
      <c r="G634" s="347" t="s">
        <v>139</v>
      </c>
      <c r="H634" s="340" t="s">
        <v>3548</v>
      </c>
      <c r="I634" s="347" t="s">
        <v>27</v>
      </c>
      <c r="J634" s="424" t="s">
        <v>3389</v>
      </c>
      <c r="K634" s="413">
        <v>44813</v>
      </c>
      <c r="L634" s="413">
        <v>46639</v>
      </c>
      <c r="M634" s="347"/>
      <c r="N634" s="347" t="s">
        <v>29</v>
      </c>
      <c r="O634" s="347"/>
      <c r="P634" s="347"/>
      <c r="Q634" s="347" t="s">
        <v>793</v>
      </c>
      <c r="R634" s="347"/>
      <c r="S634" s="347"/>
    </row>
    <row r="635" spans="1:19" ht="38.25">
      <c r="A635" s="347" t="s">
        <v>3720</v>
      </c>
      <c r="B635" s="413">
        <v>44726</v>
      </c>
      <c r="C635" s="424" t="s">
        <v>3721</v>
      </c>
      <c r="D635" s="347" t="s">
        <v>3722</v>
      </c>
      <c r="E635" s="425"/>
      <c r="F635" s="347" t="s">
        <v>2715</v>
      </c>
      <c r="G635" s="347" t="s">
        <v>139</v>
      </c>
      <c r="H635" s="340" t="s">
        <v>3711</v>
      </c>
      <c r="I635" s="347" t="s">
        <v>100</v>
      </c>
      <c r="J635" s="424" t="s">
        <v>3385</v>
      </c>
      <c r="K635" s="413">
        <v>44831</v>
      </c>
      <c r="L635" s="413">
        <v>46657</v>
      </c>
      <c r="M635" s="425"/>
      <c r="N635" s="347" t="s">
        <v>29</v>
      </c>
      <c r="O635" s="425"/>
      <c r="P635" s="425"/>
      <c r="Q635" s="347" t="s">
        <v>3723</v>
      </c>
      <c r="R635" s="425"/>
      <c r="S635" s="425"/>
    </row>
    <row r="636" spans="1:19" ht="38.25">
      <c r="A636" s="37" t="s">
        <v>2042</v>
      </c>
      <c r="B636" s="38">
        <v>43768</v>
      </c>
      <c r="C636" s="64" t="s">
        <v>2043</v>
      </c>
      <c r="D636" s="289" t="s">
        <v>2044</v>
      </c>
      <c r="E636" s="43"/>
      <c r="F636" s="289" t="s">
        <v>24</v>
      </c>
      <c r="G636" s="39" t="s">
        <v>139</v>
      </c>
      <c r="H636" s="289" t="s">
        <v>2011</v>
      </c>
      <c r="I636" s="39" t="s">
        <v>27</v>
      </c>
      <c r="J636" s="63" t="s">
        <v>73</v>
      </c>
      <c r="K636" s="38">
        <v>43780</v>
      </c>
      <c r="L636" s="38">
        <v>45607</v>
      </c>
      <c r="M636" s="47"/>
      <c r="N636" s="289" t="s">
        <v>168</v>
      </c>
      <c r="O636" s="43"/>
      <c r="P636" s="289" t="s">
        <v>793</v>
      </c>
      <c r="Q636" s="43"/>
      <c r="R636" s="39">
        <f>YEAR(K636)</f>
        <v>2019</v>
      </c>
      <c r="S636" s="44">
        <f>IF($F636="CO",SUMIFS($M:$M,$A:$A,$A636)/COUNTIFS($A:$A,$A636,$F:$F,"CO"),0)</f>
        <v>0</v>
      </c>
    </row>
    <row r="637" spans="1:19" ht="38.25">
      <c r="A637" s="45" t="s">
        <v>2045</v>
      </c>
      <c r="B637" s="38">
        <v>44274</v>
      </c>
      <c r="C637" s="58" t="s">
        <v>2046</v>
      </c>
      <c r="D637" s="289" t="s">
        <v>2047</v>
      </c>
      <c r="E637" s="43"/>
      <c r="F637" s="37" t="s">
        <v>24</v>
      </c>
      <c r="G637" s="289" t="s">
        <v>139</v>
      </c>
      <c r="H637" s="54" t="s">
        <v>2011</v>
      </c>
      <c r="I637" s="40" t="s">
        <v>27</v>
      </c>
      <c r="J637" s="41" t="s">
        <v>28</v>
      </c>
      <c r="K637" s="38">
        <v>44320</v>
      </c>
      <c r="L637" s="38">
        <v>46146</v>
      </c>
      <c r="M637" s="43"/>
      <c r="N637" s="37" t="s">
        <v>29</v>
      </c>
      <c r="O637" s="43"/>
      <c r="P637" s="37" t="s">
        <v>793</v>
      </c>
      <c r="Q637" s="43"/>
      <c r="R637" s="43"/>
      <c r="S637" s="43"/>
    </row>
    <row r="638" spans="1:19" ht="38.25">
      <c r="A638" s="37" t="s">
        <v>2048</v>
      </c>
      <c r="B638" s="38">
        <v>43711</v>
      </c>
      <c r="C638" s="64" t="s">
        <v>2049</v>
      </c>
      <c r="D638" s="289" t="s">
        <v>2050</v>
      </c>
      <c r="E638" s="43"/>
      <c r="F638" s="289" t="s">
        <v>24</v>
      </c>
      <c r="G638" s="289" t="s">
        <v>139</v>
      </c>
      <c r="H638" s="54" t="s">
        <v>1138</v>
      </c>
      <c r="I638" s="289" t="s">
        <v>27</v>
      </c>
      <c r="J638" s="63" t="s">
        <v>362</v>
      </c>
      <c r="K638" s="38">
        <v>43725</v>
      </c>
      <c r="L638" s="38">
        <v>45552</v>
      </c>
      <c r="M638" s="47"/>
      <c r="N638" s="289" t="s">
        <v>102</v>
      </c>
      <c r="O638" s="289"/>
      <c r="P638" s="289" t="s">
        <v>793</v>
      </c>
      <c r="Q638" s="39" t="s">
        <v>170</v>
      </c>
      <c r="R638" s="39">
        <v>2019</v>
      </c>
      <c r="S638" s="43"/>
    </row>
    <row r="639" spans="1:19" ht="38.25">
      <c r="A639" s="45" t="s">
        <v>2051</v>
      </c>
      <c r="B639" s="38">
        <v>44277</v>
      </c>
      <c r="C639" s="56" t="s">
        <v>2052</v>
      </c>
      <c r="D639" s="37" t="s">
        <v>2053</v>
      </c>
      <c r="E639" s="43"/>
      <c r="F639" s="37" t="s">
        <v>24</v>
      </c>
      <c r="G639" s="289" t="s">
        <v>25</v>
      </c>
      <c r="H639" s="54" t="s">
        <v>413</v>
      </c>
      <c r="I639" s="40" t="s">
        <v>27</v>
      </c>
      <c r="J639" s="41" t="s">
        <v>28</v>
      </c>
      <c r="K639" s="38">
        <v>44327</v>
      </c>
      <c r="L639" s="38">
        <v>46153</v>
      </c>
      <c r="M639" s="47"/>
      <c r="N639" s="37" t="s">
        <v>29</v>
      </c>
      <c r="O639" s="43"/>
      <c r="P639" s="37" t="s">
        <v>793</v>
      </c>
      <c r="Q639" s="43"/>
      <c r="R639" s="43"/>
      <c r="S639" s="43"/>
    </row>
    <row r="640" spans="1:19" ht="38.25">
      <c r="A640" s="305" t="s">
        <v>3863</v>
      </c>
      <c r="B640" s="38">
        <v>44281</v>
      </c>
      <c r="C640" s="46" t="s">
        <v>3864</v>
      </c>
      <c r="D640" s="37" t="s">
        <v>3865</v>
      </c>
      <c r="E640" s="43"/>
      <c r="F640" s="298" t="s">
        <v>24</v>
      </c>
      <c r="G640" s="298" t="s">
        <v>139</v>
      </c>
      <c r="H640" s="37" t="s">
        <v>2011</v>
      </c>
      <c r="I640" s="300" t="s">
        <v>27</v>
      </c>
      <c r="J640" s="48" t="s">
        <v>3845</v>
      </c>
      <c r="K640" s="38">
        <v>44432</v>
      </c>
      <c r="L640" s="38">
        <v>46258</v>
      </c>
      <c r="M640" s="47"/>
      <c r="N640" s="295" t="s">
        <v>29</v>
      </c>
      <c r="O640" s="43"/>
      <c r="P640" s="298" t="s">
        <v>793</v>
      </c>
      <c r="Q640" s="43"/>
      <c r="R640" s="43"/>
      <c r="S640" s="43"/>
    </row>
    <row r="641" spans="1:19" ht="38.25">
      <c r="A641" s="40" t="s">
        <v>2054</v>
      </c>
      <c r="B641" s="84">
        <v>44511</v>
      </c>
      <c r="C641" s="46" t="s">
        <v>2055</v>
      </c>
      <c r="D641" s="83" t="s">
        <v>2056</v>
      </c>
      <c r="E641" s="85"/>
      <c r="F641" s="83" t="s">
        <v>24</v>
      </c>
      <c r="G641" s="83" t="s">
        <v>139</v>
      </c>
      <c r="H641" s="86" t="s">
        <v>2011</v>
      </c>
      <c r="I641" s="83" t="s">
        <v>27</v>
      </c>
      <c r="J641" s="41" t="s">
        <v>28</v>
      </c>
      <c r="K641" s="84">
        <v>44537</v>
      </c>
      <c r="L641" s="84">
        <v>46363</v>
      </c>
      <c r="M641" s="85"/>
      <c r="N641" s="37" t="s">
        <v>29</v>
      </c>
      <c r="O641" s="85"/>
      <c r="P641" s="37" t="s">
        <v>793</v>
      </c>
      <c r="Q641" s="85"/>
      <c r="R641" s="85"/>
      <c r="S641" s="85"/>
    </row>
    <row r="642" spans="1:19" ht="38.25">
      <c r="A642" s="340" t="s">
        <v>3662</v>
      </c>
      <c r="B642" s="413">
        <v>44760</v>
      </c>
      <c r="C642" s="424" t="s">
        <v>3663</v>
      </c>
      <c r="D642" s="347" t="s">
        <v>3664</v>
      </c>
      <c r="E642" s="425"/>
      <c r="F642" s="347" t="s">
        <v>24</v>
      </c>
      <c r="G642" s="347" t="s">
        <v>139</v>
      </c>
      <c r="H642" s="340" t="s">
        <v>3548</v>
      </c>
      <c r="I642" s="347" t="s">
        <v>27</v>
      </c>
      <c r="J642" s="416" t="s">
        <v>3385</v>
      </c>
      <c r="K642" s="413">
        <v>44826</v>
      </c>
      <c r="L642" s="413">
        <v>46652</v>
      </c>
      <c r="M642" s="347"/>
      <c r="N642" s="347" t="s">
        <v>29</v>
      </c>
      <c r="O642" s="347"/>
      <c r="P642" s="347"/>
      <c r="Q642" s="347" t="s">
        <v>793</v>
      </c>
      <c r="R642" s="347"/>
      <c r="S642" s="347"/>
    </row>
    <row r="643" spans="1:19" ht="38.25">
      <c r="A643" s="37" t="s">
        <v>2057</v>
      </c>
      <c r="B643" s="38">
        <v>43711</v>
      </c>
      <c r="C643" s="64" t="s">
        <v>2058</v>
      </c>
      <c r="D643" s="289" t="s">
        <v>2059</v>
      </c>
      <c r="E643" s="43"/>
      <c r="F643" s="289" t="s">
        <v>24</v>
      </c>
      <c r="G643" s="289" t="s">
        <v>139</v>
      </c>
      <c r="H643" s="54" t="s">
        <v>1138</v>
      </c>
      <c r="I643" s="289" t="s">
        <v>27</v>
      </c>
      <c r="J643" s="63" t="s">
        <v>1592</v>
      </c>
      <c r="K643" s="38">
        <v>43725</v>
      </c>
      <c r="L643" s="38">
        <v>45552</v>
      </c>
      <c r="M643" s="144"/>
      <c r="N643" s="289" t="s">
        <v>102</v>
      </c>
      <c r="O643" s="289"/>
      <c r="P643" s="37" t="s">
        <v>793</v>
      </c>
      <c r="Q643" s="39"/>
      <c r="R643" s="289">
        <v>2019</v>
      </c>
      <c r="S643" s="43"/>
    </row>
    <row r="644" spans="1:19" ht="38.25">
      <c r="A644" s="37" t="s">
        <v>2060</v>
      </c>
      <c r="B644" s="38">
        <v>44589</v>
      </c>
      <c r="C644" s="56" t="s">
        <v>2061</v>
      </c>
      <c r="D644" s="37" t="s">
        <v>2062</v>
      </c>
      <c r="E644" s="39"/>
      <c r="F644" s="37" t="s">
        <v>24</v>
      </c>
      <c r="G644" s="289" t="s">
        <v>139</v>
      </c>
      <c r="H644" s="40" t="s">
        <v>2011</v>
      </c>
      <c r="I644" s="40" t="s">
        <v>27</v>
      </c>
      <c r="J644" s="52" t="s">
        <v>2063</v>
      </c>
      <c r="K644" s="38">
        <v>44608</v>
      </c>
      <c r="L644" s="38">
        <v>46434</v>
      </c>
      <c r="M644" s="47"/>
      <c r="N644" s="37" t="s">
        <v>29</v>
      </c>
      <c r="O644" s="289"/>
      <c r="P644" s="37" t="s">
        <v>793</v>
      </c>
      <c r="Q644" s="289"/>
      <c r="R644" s="39"/>
      <c r="S644" s="289"/>
    </row>
    <row r="645" spans="1:19" ht="38.25">
      <c r="A645" s="466" t="s">
        <v>3412</v>
      </c>
      <c r="B645" s="341">
        <v>44718</v>
      </c>
      <c r="C645" s="342" t="s">
        <v>3413</v>
      </c>
      <c r="D645" s="355" t="s">
        <v>3414</v>
      </c>
      <c r="E645" s="343"/>
      <c r="F645" s="343" t="s">
        <v>24</v>
      </c>
      <c r="G645" s="343" t="s">
        <v>139</v>
      </c>
      <c r="H645" s="356" t="s">
        <v>3383</v>
      </c>
      <c r="I645" s="350" t="s">
        <v>3384</v>
      </c>
      <c r="J645" s="352" t="s">
        <v>3385</v>
      </c>
      <c r="K645" s="341">
        <v>44761</v>
      </c>
      <c r="L645" s="341">
        <v>46587</v>
      </c>
      <c r="M645" s="343"/>
      <c r="N645" s="343" t="s">
        <v>168</v>
      </c>
      <c r="O645" s="343"/>
      <c r="P645" s="343" t="s">
        <v>793</v>
      </c>
      <c r="Q645" s="343"/>
      <c r="R645" s="343"/>
      <c r="S645" s="343"/>
    </row>
    <row r="646" spans="1:19" ht="38.25">
      <c r="A646" s="471" t="s">
        <v>3782</v>
      </c>
      <c r="B646" s="413">
        <v>44693</v>
      </c>
      <c r="C646" s="424" t="s">
        <v>3783</v>
      </c>
      <c r="D646" s="340" t="s">
        <v>3784</v>
      </c>
      <c r="E646" s="347"/>
      <c r="F646" s="347" t="s">
        <v>2715</v>
      </c>
      <c r="G646" s="347" t="s">
        <v>139</v>
      </c>
      <c r="H646" s="347" t="s">
        <v>2011</v>
      </c>
      <c r="I646" s="347" t="s">
        <v>27</v>
      </c>
      <c r="J646" s="416" t="s">
        <v>3385</v>
      </c>
      <c r="K646" s="413">
        <v>44838</v>
      </c>
      <c r="L646" s="413">
        <v>46664</v>
      </c>
      <c r="M646" s="415"/>
      <c r="N646" s="340" t="s">
        <v>29</v>
      </c>
      <c r="O646" s="415"/>
      <c r="P646" s="347" t="s">
        <v>793</v>
      </c>
      <c r="Q646" s="415"/>
      <c r="R646" s="415"/>
      <c r="S646" s="297"/>
    </row>
    <row r="647" spans="1:19" ht="38.25">
      <c r="A647" s="239" t="s">
        <v>2064</v>
      </c>
      <c r="B647" s="38">
        <v>43082</v>
      </c>
      <c r="C647" s="56" t="s">
        <v>2065</v>
      </c>
      <c r="D647" s="37" t="s">
        <v>2066</v>
      </c>
      <c r="E647" s="289"/>
      <c r="F647" s="39" t="s">
        <v>24</v>
      </c>
      <c r="G647" s="37" t="s">
        <v>2067</v>
      </c>
      <c r="H647" s="40" t="s">
        <v>2068</v>
      </c>
      <c r="I647" s="37" t="s">
        <v>27</v>
      </c>
      <c r="J647" s="505" t="s">
        <v>28</v>
      </c>
      <c r="K647" s="38">
        <v>43115</v>
      </c>
      <c r="L647" s="38">
        <v>44941</v>
      </c>
      <c r="M647" s="42"/>
      <c r="N647" s="40" t="s">
        <v>29</v>
      </c>
      <c r="O647" s="43"/>
      <c r="P647" s="37" t="s">
        <v>556</v>
      </c>
      <c r="Q647" s="43"/>
      <c r="R647" s="39"/>
      <c r="S647" s="44">
        <f>IF($F647="CO",SUMIFS($M:$M,$A:$A,$A647)/COUNTIFS($A:$A,$A647,$F:$F,"CO"),0)</f>
        <v>0</v>
      </c>
    </row>
    <row r="648" spans="1:19" ht="51">
      <c r="A648" s="239" t="s">
        <v>2069</v>
      </c>
      <c r="B648" s="38">
        <v>43773</v>
      </c>
      <c r="C648" s="98" t="s">
        <v>2070</v>
      </c>
      <c r="D648" s="37" t="s">
        <v>2071</v>
      </c>
      <c r="E648" s="43"/>
      <c r="F648" s="289" t="s">
        <v>24</v>
      </c>
      <c r="G648" s="54" t="s">
        <v>139</v>
      </c>
      <c r="H648" s="54" t="s">
        <v>2072</v>
      </c>
      <c r="I648" s="54" t="s">
        <v>27</v>
      </c>
      <c r="J648" s="520" t="s">
        <v>398</v>
      </c>
      <c r="K648" s="38">
        <v>43791</v>
      </c>
      <c r="L648" s="38">
        <v>45618</v>
      </c>
      <c r="M648" s="289"/>
      <c r="N648" s="54" t="s">
        <v>168</v>
      </c>
      <c r="O648" s="289"/>
      <c r="P648" s="37" t="s">
        <v>793</v>
      </c>
      <c r="Q648" s="289"/>
      <c r="R648" s="289">
        <f>YEAR(K648)</f>
        <v>2019</v>
      </c>
      <c r="S648" s="44">
        <f>IF($F648="CO",SUMIFS($M:$M,$A:$A,$A648)/COUNTIFS($A:$A,$A648,$F:$F,"CO"),0)</f>
        <v>0</v>
      </c>
    </row>
    <row r="649" spans="1:19" ht="38.25">
      <c r="A649" s="472" t="s">
        <v>3659</v>
      </c>
      <c r="B649" s="413">
        <v>44803</v>
      </c>
      <c r="C649" s="414" t="s">
        <v>3660</v>
      </c>
      <c r="D649" s="347" t="s">
        <v>3661</v>
      </c>
      <c r="E649" s="415"/>
      <c r="F649" s="347" t="s">
        <v>24</v>
      </c>
      <c r="G649" s="347" t="s">
        <v>139</v>
      </c>
      <c r="H649" s="340" t="s">
        <v>3548</v>
      </c>
      <c r="I649" s="347" t="s">
        <v>27</v>
      </c>
      <c r="J649" s="522" t="s">
        <v>3385</v>
      </c>
      <c r="K649" s="413">
        <v>44825</v>
      </c>
      <c r="L649" s="413">
        <v>46651</v>
      </c>
      <c r="M649" s="415"/>
      <c r="N649" s="347" t="s">
        <v>29</v>
      </c>
      <c r="O649" s="347"/>
      <c r="P649" s="347"/>
      <c r="Q649" s="347" t="s">
        <v>793</v>
      </c>
      <c r="R649" s="347"/>
      <c r="S649" s="347"/>
    </row>
    <row r="650" spans="1:19" ht="140.25" customHeight="1">
      <c r="A650" s="45" t="s">
        <v>2073</v>
      </c>
      <c r="B650" s="38">
        <v>44286</v>
      </c>
      <c r="C650" s="56" t="s">
        <v>2074</v>
      </c>
      <c r="D650" s="289" t="s">
        <v>2075</v>
      </c>
      <c r="E650" s="43"/>
      <c r="F650" s="37" t="s">
        <v>24</v>
      </c>
      <c r="G650" s="54" t="s">
        <v>85</v>
      </c>
      <c r="H650" s="54" t="s">
        <v>86</v>
      </c>
      <c r="I650" s="40" t="s">
        <v>27</v>
      </c>
      <c r="J650" s="41" t="s">
        <v>28</v>
      </c>
      <c r="K650" s="38">
        <v>44334</v>
      </c>
      <c r="L650" s="38">
        <v>46160</v>
      </c>
      <c r="M650" s="43"/>
      <c r="N650" s="37" t="s">
        <v>29</v>
      </c>
      <c r="O650" s="43"/>
      <c r="P650" s="37" t="s">
        <v>793</v>
      </c>
      <c r="Q650" s="43"/>
      <c r="R650" s="43"/>
      <c r="S650" s="43"/>
    </row>
    <row r="651" spans="1:19" ht="38.25">
      <c r="A651" s="45" t="s">
        <v>2076</v>
      </c>
      <c r="B651" s="38">
        <v>44263</v>
      </c>
      <c r="C651" s="46" t="s">
        <v>2077</v>
      </c>
      <c r="D651" s="289" t="s">
        <v>2078</v>
      </c>
      <c r="E651" s="43"/>
      <c r="F651" s="37" t="s">
        <v>24</v>
      </c>
      <c r="G651" s="289" t="s">
        <v>139</v>
      </c>
      <c r="H651" s="54" t="s">
        <v>2011</v>
      </c>
      <c r="I651" s="40" t="s">
        <v>27</v>
      </c>
      <c r="J651" s="41" t="s">
        <v>28</v>
      </c>
      <c r="K651" s="38">
        <v>44319</v>
      </c>
      <c r="L651" s="38">
        <v>46145</v>
      </c>
      <c r="M651" s="43"/>
      <c r="N651" s="37" t="s">
        <v>29</v>
      </c>
      <c r="O651" s="43"/>
      <c r="P651" s="37" t="s">
        <v>793</v>
      </c>
      <c r="Q651" s="43"/>
      <c r="R651" s="43"/>
      <c r="S651" s="43"/>
    </row>
    <row r="652" spans="1:19" ht="38.25">
      <c r="A652" s="45" t="s">
        <v>2079</v>
      </c>
      <c r="B652" s="38">
        <v>44349</v>
      </c>
      <c r="C652" s="56" t="s">
        <v>2080</v>
      </c>
      <c r="D652" s="37" t="s">
        <v>2081</v>
      </c>
      <c r="E652" s="43"/>
      <c r="F652" s="37" t="s">
        <v>24</v>
      </c>
      <c r="G652" s="289" t="s">
        <v>139</v>
      </c>
      <c r="H652" s="40" t="s">
        <v>2011</v>
      </c>
      <c r="I652" s="40" t="s">
        <v>27</v>
      </c>
      <c r="J652" s="41" t="s">
        <v>28</v>
      </c>
      <c r="K652" s="38">
        <v>44372</v>
      </c>
      <c r="L652" s="38">
        <v>46198</v>
      </c>
      <c r="M652" s="47"/>
      <c r="N652" s="37" t="s">
        <v>29</v>
      </c>
      <c r="O652" s="43"/>
      <c r="P652" s="37" t="s">
        <v>793</v>
      </c>
      <c r="Q652" s="43"/>
      <c r="R652" s="43"/>
      <c r="S652" s="43"/>
    </row>
    <row r="653" spans="1:19" ht="51">
      <c r="A653" s="37" t="s">
        <v>2082</v>
      </c>
      <c r="B653" s="38">
        <v>43558</v>
      </c>
      <c r="C653" s="56" t="s">
        <v>2083</v>
      </c>
      <c r="D653" s="37" t="s">
        <v>2084</v>
      </c>
      <c r="E653" s="289"/>
      <c r="F653" s="37" t="s">
        <v>24</v>
      </c>
      <c r="G653" s="37" t="s">
        <v>2085</v>
      </c>
      <c r="H653" s="37" t="s">
        <v>2016</v>
      </c>
      <c r="I653" s="37" t="s">
        <v>100</v>
      </c>
      <c r="J653" s="101" t="s">
        <v>466</v>
      </c>
      <c r="K653" s="38">
        <v>43579</v>
      </c>
      <c r="L653" s="38">
        <v>45406</v>
      </c>
      <c r="M653" s="42"/>
      <c r="N653" s="37" t="s">
        <v>102</v>
      </c>
      <c r="O653" s="43"/>
      <c r="P653" s="37" t="s">
        <v>1133</v>
      </c>
      <c r="Q653" s="289"/>
      <c r="R653" s="43"/>
      <c r="S653" s="44">
        <f>IF($F653="CO",SUMIFS($M:$M,$A:$A,$A653)/COUNTIFS($A:$A,$A653,$F:$F,"CO"),0)</f>
        <v>0</v>
      </c>
    </row>
    <row r="654" spans="1:19" ht="38.25">
      <c r="A654" s="40" t="s">
        <v>2086</v>
      </c>
      <c r="B654" s="84">
        <v>44369</v>
      </c>
      <c r="C654" s="46" t="s">
        <v>2087</v>
      </c>
      <c r="D654" s="83" t="s">
        <v>2088</v>
      </c>
      <c r="E654" s="85"/>
      <c r="F654" s="83" t="s">
        <v>24</v>
      </c>
      <c r="G654" s="83" t="s">
        <v>139</v>
      </c>
      <c r="H654" s="86" t="s">
        <v>2011</v>
      </c>
      <c r="I654" s="83" t="s">
        <v>27</v>
      </c>
      <c r="J654" s="41" t="s">
        <v>28</v>
      </c>
      <c r="K654" s="38">
        <v>44389</v>
      </c>
      <c r="L654" s="38">
        <v>46215</v>
      </c>
      <c r="M654" s="83"/>
      <c r="N654" s="37" t="s">
        <v>29</v>
      </c>
      <c r="O654" s="85"/>
      <c r="P654" s="37" t="s">
        <v>793</v>
      </c>
      <c r="Q654" s="85"/>
      <c r="R654" s="85"/>
      <c r="S654" s="85"/>
    </row>
    <row r="655" spans="1:19" ht="38.25">
      <c r="A655" s="45" t="s">
        <v>2089</v>
      </c>
      <c r="B655" s="38">
        <v>44298</v>
      </c>
      <c r="C655" s="58" t="s">
        <v>2090</v>
      </c>
      <c r="D655" s="289" t="s">
        <v>2091</v>
      </c>
      <c r="E655" s="43"/>
      <c r="F655" s="37" t="s">
        <v>24</v>
      </c>
      <c r="G655" s="289" t="s">
        <v>139</v>
      </c>
      <c r="H655" s="54" t="s">
        <v>2011</v>
      </c>
      <c r="I655" s="40" t="s">
        <v>27</v>
      </c>
      <c r="J655" s="41" t="s">
        <v>28</v>
      </c>
      <c r="K655" s="38">
        <v>44319</v>
      </c>
      <c r="L655" s="38">
        <v>46145</v>
      </c>
      <c r="M655" s="43"/>
      <c r="N655" s="37" t="s">
        <v>29</v>
      </c>
      <c r="O655" s="43"/>
      <c r="P655" s="37" t="s">
        <v>793</v>
      </c>
      <c r="Q655" s="43"/>
      <c r="R655" s="43"/>
      <c r="S655" s="43"/>
    </row>
    <row r="656" spans="1:19" ht="51" customHeight="1">
      <c r="A656" s="46" t="s">
        <v>2092</v>
      </c>
      <c r="B656" s="38">
        <v>43658</v>
      </c>
      <c r="C656" s="52" t="s">
        <v>2093</v>
      </c>
      <c r="D656" s="80" t="s">
        <v>2094</v>
      </c>
      <c r="E656" s="43"/>
      <c r="F656" s="39" t="s">
        <v>24</v>
      </c>
      <c r="G656" s="39" t="s">
        <v>85</v>
      </c>
      <c r="H656" s="289" t="s">
        <v>1087</v>
      </c>
      <c r="I656" s="289" t="s">
        <v>27</v>
      </c>
      <c r="J656" s="81" t="s">
        <v>1397</v>
      </c>
      <c r="K656" s="38">
        <v>43678</v>
      </c>
      <c r="L656" s="38">
        <v>45505</v>
      </c>
      <c r="M656" s="47"/>
      <c r="N656" s="289" t="s">
        <v>29</v>
      </c>
      <c r="O656" s="289"/>
      <c r="P656" s="289" t="s">
        <v>793</v>
      </c>
      <c r="Q656" s="289"/>
      <c r="R656" s="39">
        <f>YEAR(K656)</f>
        <v>2019</v>
      </c>
      <c r="S656" s="44"/>
    </row>
    <row r="657" spans="1:19" ht="38.25">
      <c r="A657" s="348" t="s">
        <v>3473</v>
      </c>
      <c r="B657" s="341">
        <v>44712</v>
      </c>
      <c r="C657" s="342" t="s">
        <v>3474</v>
      </c>
      <c r="D657" s="348" t="s">
        <v>3475</v>
      </c>
      <c r="E657" s="359"/>
      <c r="F657" s="343" t="s">
        <v>24</v>
      </c>
      <c r="G657" s="343" t="s">
        <v>139</v>
      </c>
      <c r="H657" s="356" t="s">
        <v>3383</v>
      </c>
      <c r="I657" s="350" t="s">
        <v>3384</v>
      </c>
      <c r="J657" s="352" t="s">
        <v>3385</v>
      </c>
      <c r="K657" s="341">
        <v>44735</v>
      </c>
      <c r="L657" s="341">
        <v>46561</v>
      </c>
      <c r="M657" s="359"/>
      <c r="N657" s="350" t="s">
        <v>168</v>
      </c>
      <c r="O657" s="359"/>
      <c r="P657" s="343" t="s">
        <v>813</v>
      </c>
      <c r="Q657" s="359"/>
      <c r="R657" s="359"/>
      <c r="S657" s="359"/>
    </row>
    <row r="658" spans="1:19" ht="38.25">
      <c r="A658" s="45" t="s">
        <v>2095</v>
      </c>
      <c r="B658" s="38">
        <v>44244</v>
      </c>
      <c r="C658" s="56" t="s">
        <v>2096</v>
      </c>
      <c r="D658" s="289" t="s">
        <v>2097</v>
      </c>
      <c r="E658" s="43"/>
      <c r="F658" s="37" t="s">
        <v>24</v>
      </c>
      <c r="G658" s="37" t="s">
        <v>139</v>
      </c>
      <c r="H658" s="40" t="s">
        <v>2011</v>
      </c>
      <c r="I658" s="37" t="s">
        <v>27</v>
      </c>
      <c r="J658" s="41" t="s">
        <v>28</v>
      </c>
      <c r="K658" s="94">
        <v>44293</v>
      </c>
      <c r="L658" s="38">
        <v>46119</v>
      </c>
      <c r="M658" s="47"/>
      <c r="N658" s="37" t="s">
        <v>29</v>
      </c>
      <c r="O658" s="43"/>
      <c r="P658" s="37" t="s">
        <v>793</v>
      </c>
      <c r="Q658" s="43"/>
      <c r="R658" s="289">
        <f>YEAR(K658)</f>
        <v>2021</v>
      </c>
      <c r="S658" s="44">
        <f>IF($F658="CO",SUMIFS($M:$M,$A:$A,$A658)/COUNTIFS($A:$A,$A658,$F:$F,"CO"),0)</f>
        <v>0</v>
      </c>
    </row>
    <row r="659" spans="1:19" ht="38.25">
      <c r="A659" s="40" t="s">
        <v>2098</v>
      </c>
      <c r="B659" s="38">
        <v>44477</v>
      </c>
      <c r="C659" s="56" t="s">
        <v>2099</v>
      </c>
      <c r="D659" s="289" t="s">
        <v>2100</v>
      </c>
      <c r="E659" s="43"/>
      <c r="F659" s="83" t="s">
        <v>24</v>
      </c>
      <c r="G659" s="83" t="s">
        <v>98</v>
      </c>
      <c r="H659" s="86" t="s">
        <v>2101</v>
      </c>
      <c r="I659" s="83" t="s">
        <v>27</v>
      </c>
      <c r="J659" s="41" t="s">
        <v>28</v>
      </c>
      <c r="K659" s="38">
        <v>44538</v>
      </c>
      <c r="L659" s="38">
        <v>46364</v>
      </c>
      <c r="M659" s="85"/>
      <c r="N659" s="37" t="s">
        <v>29</v>
      </c>
      <c r="O659" s="85"/>
      <c r="P659" s="37" t="s">
        <v>793</v>
      </c>
      <c r="Q659" s="85"/>
      <c r="R659" s="85"/>
      <c r="S659" s="85"/>
    </row>
    <row r="660" spans="1:19" ht="38.25">
      <c r="A660" s="45" t="s">
        <v>2102</v>
      </c>
      <c r="B660" s="38">
        <v>44221</v>
      </c>
      <c r="C660" s="46" t="s">
        <v>2103</v>
      </c>
      <c r="D660" s="37" t="s">
        <v>2104</v>
      </c>
      <c r="E660" s="43"/>
      <c r="F660" s="37" t="s">
        <v>24</v>
      </c>
      <c r="G660" s="289" t="s">
        <v>139</v>
      </c>
      <c r="H660" s="37" t="s">
        <v>2011</v>
      </c>
      <c r="I660" s="40" t="s">
        <v>27</v>
      </c>
      <c r="J660" s="41" t="s">
        <v>28</v>
      </c>
      <c r="K660" s="38">
        <v>44301</v>
      </c>
      <c r="L660" s="38">
        <v>46127</v>
      </c>
      <c r="M660" s="47"/>
      <c r="N660" s="37" t="s">
        <v>29</v>
      </c>
      <c r="O660" s="43"/>
      <c r="P660" s="37" t="s">
        <v>793</v>
      </c>
      <c r="Q660" s="43"/>
      <c r="R660" s="43"/>
      <c r="S660" s="43"/>
    </row>
    <row r="661" spans="1:19" ht="38.25">
      <c r="A661" s="278" t="s">
        <v>3379</v>
      </c>
      <c r="B661" s="50">
        <v>44713</v>
      </c>
      <c r="C661" s="281" t="s">
        <v>3380</v>
      </c>
      <c r="D661" s="285" t="s">
        <v>3381</v>
      </c>
      <c r="E661" s="278"/>
      <c r="F661" s="278" t="s">
        <v>24</v>
      </c>
      <c r="G661" s="278" t="s">
        <v>3382</v>
      </c>
      <c r="H661" s="242" t="s">
        <v>3383</v>
      </c>
      <c r="I661" s="286" t="s">
        <v>3384</v>
      </c>
      <c r="J661" s="287" t="s">
        <v>3385</v>
      </c>
      <c r="K661" s="50">
        <v>44768</v>
      </c>
      <c r="L661" s="50">
        <v>46594</v>
      </c>
      <c r="M661" s="278"/>
      <c r="N661" s="278" t="s">
        <v>168</v>
      </c>
      <c r="O661" s="278"/>
      <c r="P661" s="278" t="s">
        <v>793</v>
      </c>
      <c r="Q661" s="278"/>
      <c r="R661" s="278"/>
      <c r="S661" s="278"/>
    </row>
    <row r="662" spans="1:19" ht="38.25">
      <c r="A662" s="347" t="s">
        <v>3729</v>
      </c>
      <c r="B662" s="413">
        <v>44692</v>
      </c>
      <c r="C662" s="437" t="s">
        <v>3730</v>
      </c>
      <c r="D662" s="347" t="s">
        <v>3731</v>
      </c>
      <c r="E662" s="425"/>
      <c r="F662" s="347" t="s">
        <v>2715</v>
      </c>
      <c r="G662" s="347" t="s">
        <v>139</v>
      </c>
      <c r="H662" s="340" t="s">
        <v>3711</v>
      </c>
      <c r="I662" s="347" t="s">
        <v>100</v>
      </c>
      <c r="J662" s="424" t="s">
        <v>3385</v>
      </c>
      <c r="K662" s="413">
        <v>44827</v>
      </c>
      <c r="L662" s="413">
        <v>46653</v>
      </c>
      <c r="M662" s="425"/>
      <c r="N662" s="347" t="s">
        <v>102</v>
      </c>
      <c r="O662" s="425"/>
      <c r="P662" s="425"/>
      <c r="Q662" s="347" t="s">
        <v>813</v>
      </c>
      <c r="R662" s="425"/>
      <c r="S662" s="425"/>
    </row>
    <row r="663" spans="1:19" ht="51">
      <c r="A663" s="45" t="s">
        <v>2105</v>
      </c>
      <c r="B663" s="38">
        <v>44508</v>
      </c>
      <c r="C663" s="77" t="s">
        <v>2106</v>
      </c>
      <c r="D663" s="37" t="s">
        <v>2107</v>
      </c>
      <c r="E663" s="43"/>
      <c r="F663" s="37" t="s">
        <v>24</v>
      </c>
      <c r="G663" s="289" t="s">
        <v>139</v>
      </c>
      <c r="H663" s="40" t="s">
        <v>2011</v>
      </c>
      <c r="I663" s="40" t="s">
        <v>27</v>
      </c>
      <c r="J663" s="48" t="s">
        <v>2012</v>
      </c>
      <c r="K663" s="38">
        <v>44558</v>
      </c>
      <c r="L663" s="38">
        <v>46384</v>
      </c>
      <c r="M663" s="47"/>
      <c r="N663" s="37" t="s">
        <v>29</v>
      </c>
      <c r="O663" s="43"/>
      <c r="P663" s="37" t="s">
        <v>793</v>
      </c>
      <c r="Q663" s="43"/>
      <c r="R663" s="43"/>
      <c r="S663" s="43"/>
    </row>
    <row r="664" spans="1:19" ht="38.25">
      <c r="A664" s="37" t="s">
        <v>2108</v>
      </c>
      <c r="B664" s="38">
        <v>43558</v>
      </c>
      <c r="C664" s="56" t="s">
        <v>2109</v>
      </c>
      <c r="D664" s="37" t="s">
        <v>2110</v>
      </c>
      <c r="E664" s="289"/>
      <c r="F664" s="37" t="s">
        <v>24</v>
      </c>
      <c r="G664" s="37" t="s">
        <v>2111</v>
      </c>
      <c r="H664" s="40" t="s">
        <v>2112</v>
      </c>
      <c r="I664" s="37" t="s">
        <v>100</v>
      </c>
      <c r="J664" s="41" t="s">
        <v>28</v>
      </c>
      <c r="K664" s="38">
        <v>43579</v>
      </c>
      <c r="L664" s="38">
        <v>45406</v>
      </c>
      <c r="M664" s="42"/>
      <c r="N664" s="37" t="s">
        <v>102</v>
      </c>
      <c r="O664" s="43"/>
      <c r="P664" s="37" t="s">
        <v>1133</v>
      </c>
      <c r="Q664" s="43"/>
      <c r="R664" s="39">
        <f>YEAR(K664)</f>
        <v>2019</v>
      </c>
      <c r="S664" s="44">
        <f>IF($F664="CO",SUMIFS($M:$M,$A:$A,$A664)/COUNTIFS($A:$A,$A664,$F:$F,"CO"),0)</f>
        <v>0</v>
      </c>
    </row>
    <row r="665" spans="1:19" ht="38.25">
      <c r="A665" s="45" t="s">
        <v>2113</v>
      </c>
      <c r="B665" s="38">
        <v>44277</v>
      </c>
      <c r="C665" s="56" t="s">
        <v>2114</v>
      </c>
      <c r="D665" s="289" t="s">
        <v>2115</v>
      </c>
      <c r="E665" s="43"/>
      <c r="F665" s="37" t="s">
        <v>24</v>
      </c>
      <c r="G665" s="54" t="s">
        <v>25</v>
      </c>
      <c r="H665" s="54" t="s">
        <v>413</v>
      </c>
      <c r="I665" s="40" t="s">
        <v>27</v>
      </c>
      <c r="J665" s="41" t="s">
        <v>28</v>
      </c>
      <c r="K665" s="38">
        <v>44337</v>
      </c>
      <c r="L665" s="38">
        <v>46163</v>
      </c>
      <c r="M665" s="43"/>
      <c r="N665" s="37" t="s">
        <v>29</v>
      </c>
      <c r="O665" s="43"/>
      <c r="P665" s="37" t="s">
        <v>67</v>
      </c>
      <c r="Q665" s="43"/>
      <c r="R665" s="43"/>
      <c r="S665" s="43"/>
    </row>
    <row r="666" spans="1:19" ht="38.25">
      <c r="A666" s="45" t="s">
        <v>2116</v>
      </c>
      <c r="B666" s="38">
        <v>44174</v>
      </c>
      <c r="C666" s="56" t="s">
        <v>2117</v>
      </c>
      <c r="D666" s="39" t="s">
        <v>2118</v>
      </c>
      <c r="E666" s="43"/>
      <c r="F666" s="37" t="s">
        <v>24</v>
      </c>
      <c r="G666" s="289" t="s">
        <v>139</v>
      </c>
      <c r="H666" s="54" t="s">
        <v>2011</v>
      </c>
      <c r="I666" s="37" t="s">
        <v>27</v>
      </c>
      <c r="J666" s="41" t="s">
        <v>28</v>
      </c>
      <c r="K666" s="38">
        <v>44217</v>
      </c>
      <c r="L666" s="38">
        <v>46043</v>
      </c>
      <c r="M666" s="47"/>
      <c r="N666" s="37" t="s">
        <v>29</v>
      </c>
      <c r="O666" s="43"/>
      <c r="P666" s="37" t="s">
        <v>793</v>
      </c>
      <c r="Q666" s="43"/>
      <c r="R666" s="39">
        <f>YEAR(K666)</f>
        <v>2021</v>
      </c>
      <c r="S666" s="44">
        <f>IF($F666="CO",SUMIFS($M:$M,$A:$A,$A666)/COUNTIFS($A:$A,$A666,$F:$F,"CO"),0)</f>
        <v>0</v>
      </c>
    </row>
    <row r="667" spans="1:19" ht="51">
      <c r="A667" s="37" t="s">
        <v>2119</v>
      </c>
      <c r="B667" s="38">
        <v>43707</v>
      </c>
      <c r="C667" s="56" t="s">
        <v>2120</v>
      </c>
      <c r="D667" s="289" t="s">
        <v>2121</v>
      </c>
      <c r="E667" s="43"/>
      <c r="F667" s="40" t="s">
        <v>24</v>
      </c>
      <c r="G667" s="54" t="s">
        <v>139</v>
      </c>
      <c r="H667" s="54" t="s">
        <v>2072</v>
      </c>
      <c r="I667" s="54" t="s">
        <v>27</v>
      </c>
      <c r="J667" s="52" t="s">
        <v>398</v>
      </c>
      <c r="K667" s="38">
        <v>43725</v>
      </c>
      <c r="L667" s="38">
        <v>45552</v>
      </c>
      <c r="M667" s="47"/>
      <c r="N667" s="40" t="s">
        <v>29</v>
      </c>
      <c r="O667" s="43"/>
      <c r="P667" s="40" t="s">
        <v>1180</v>
      </c>
      <c r="Q667" s="43"/>
      <c r="R667" s="289">
        <v>2019</v>
      </c>
      <c r="S667" s="43"/>
    </row>
    <row r="668" spans="1:19" ht="38.25">
      <c r="A668" s="340" t="s">
        <v>3770</v>
      </c>
      <c r="B668" s="413">
        <v>44833</v>
      </c>
      <c r="C668" s="443" t="s">
        <v>3771</v>
      </c>
      <c r="D668" s="340" t="s">
        <v>3772</v>
      </c>
      <c r="E668" s="415"/>
      <c r="F668" s="347" t="s">
        <v>2715</v>
      </c>
      <c r="G668" s="347" t="s">
        <v>139</v>
      </c>
      <c r="H668" s="347" t="s">
        <v>2011</v>
      </c>
      <c r="I668" s="347" t="s">
        <v>27</v>
      </c>
      <c r="J668" s="416" t="s">
        <v>3385</v>
      </c>
      <c r="K668" s="413">
        <v>44839</v>
      </c>
      <c r="L668" s="413">
        <v>46665</v>
      </c>
      <c r="M668" s="415"/>
      <c r="N668" s="340" t="s">
        <v>29</v>
      </c>
      <c r="O668" s="415"/>
      <c r="P668" s="347" t="s">
        <v>793</v>
      </c>
      <c r="Q668" s="415"/>
      <c r="R668" s="535"/>
      <c r="S668" s="541"/>
    </row>
    <row r="669" spans="1:19" ht="51">
      <c r="A669" s="37" t="s">
        <v>2122</v>
      </c>
      <c r="B669" s="38">
        <v>43693</v>
      </c>
      <c r="C669" s="64" t="s">
        <v>2123</v>
      </c>
      <c r="D669" s="39" t="s">
        <v>419</v>
      </c>
      <c r="E669" s="43"/>
      <c r="F669" s="39" t="s">
        <v>24</v>
      </c>
      <c r="G669" s="289" t="s">
        <v>388</v>
      </c>
      <c r="H669" s="39" t="s">
        <v>385</v>
      </c>
      <c r="I669" s="39" t="s">
        <v>743</v>
      </c>
      <c r="J669" s="81" t="s">
        <v>2124</v>
      </c>
      <c r="K669" s="38">
        <v>43710</v>
      </c>
      <c r="L669" s="38">
        <v>45537</v>
      </c>
      <c r="M669" s="47"/>
      <c r="N669" s="289" t="s">
        <v>385</v>
      </c>
      <c r="O669" s="43"/>
      <c r="P669" s="39" t="s">
        <v>793</v>
      </c>
      <c r="Q669" s="43"/>
      <c r="R669" s="39">
        <f>YEAR(K669)</f>
        <v>2019</v>
      </c>
      <c r="S669" s="44">
        <f>IF($F669="CO",SUMIFS($M:$M,$A:$A,$A669)/COUNTIFS($A:$A,$A669,$F:$F,"CO"),0)</f>
        <v>0</v>
      </c>
    </row>
    <row r="670" spans="1:19" ht="38.25">
      <c r="A670" s="37" t="s">
        <v>2125</v>
      </c>
      <c r="B670" s="38">
        <v>43598</v>
      </c>
      <c r="C670" s="56" t="s">
        <v>2126</v>
      </c>
      <c r="D670" s="205" t="s">
        <v>2127</v>
      </c>
      <c r="E670" s="289"/>
      <c r="F670" s="37" t="s">
        <v>24</v>
      </c>
      <c r="G670" s="37" t="s">
        <v>157</v>
      </c>
      <c r="H670" s="40" t="s">
        <v>2128</v>
      </c>
      <c r="I670" s="37" t="s">
        <v>27</v>
      </c>
      <c r="J670" s="41" t="s">
        <v>101</v>
      </c>
      <c r="K670" s="38">
        <v>43622</v>
      </c>
      <c r="L670" s="38">
        <v>45449</v>
      </c>
      <c r="M670" s="42"/>
      <c r="N670" s="37" t="s">
        <v>102</v>
      </c>
      <c r="O670" s="43"/>
      <c r="P670" s="37" t="s">
        <v>1133</v>
      </c>
      <c r="Q670" s="43"/>
      <c r="R670" s="43"/>
      <c r="S670" s="43"/>
    </row>
    <row r="671" spans="1:19" ht="25.5">
      <c r="A671" s="40" t="s">
        <v>2129</v>
      </c>
      <c r="B671" s="57">
        <v>41659</v>
      </c>
      <c r="C671" s="104" t="s">
        <v>2130</v>
      </c>
      <c r="D671" s="39"/>
      <c r="E671" s="53"/>
      <c r="F671" s="289" t="s">
        <v>24</v>
      </c>
      <c r="G671" s="54" t="s">
        <v>366</v>
      </c>
      <c r="H671" s="59" t="s">
        <v>385</v>
      </c>
      <c r="I671" s="57" t="s">
        <v>743</v>
      </c>
      <c r="J671" s="41" t="s">
        <v>2131</v>
      </c>
      <c r="K671" s="59">
        <v>29229</v>
      </c>
      <c r="L671" s="40" t="s">
        <v>599</v>
      </c>
      <c r="M671" s="60"/>
      <c r="N671" s="40"/>
      <c r="O671" s="37"/>
      <c r="P671" s="40" t="s">
        <v>793</v>
      </c>
      <c r="Q671" s="40"/>
      <c r="R671" s="39">
        <f>YEAR(K671)</f>
        <v>1980</v>
      </c>
      <c r="S671" s="44">
        <f>IF($F671="CO",SUMIFS($M:$M,$A:$A,$A671)/COUNTIFS($A:$A,$A671,$F:$F,"CO"),0)</f>
        <v>0</v>
      </c>
    </row>
    <row r="672" spans="1:19" ht="38.25">
      <c r="A672" s="363" t="s">
        <v>4020</v>
      </c>
      <c r="B672" s="362">
        <v>44557</v>
      </c>
      <c r="C672" s="375" t="s">
        <v>4021</v>
      </c>
      <c r="D672" s="363" t="s">
        <v>4022</v>
      </c>
      <c r="E672" s="363"/>
      <c r="F672" s="363" t="s">
        <v>24</v>
      </c>
      <c r="G672" s="363" t="s">
        <v>49</v>
      </c>
      <c r="H672" s="363" t="s">
        <v>2157</v>
      </c>
      <c r="I672" s="366" t="s">
        <v>27</v>
      </c>
      <c r="J672" s="370" t="s">
        <v>2063</v>
      </c>
      <c r="K672" s="363" t="s">
        <v>4023</v>
      </c>
      <c r="L672" s="362">
        <v>46460</v>
      </c>
      <c r="M672" s="372"/>
      <c r="N672" s="366" t="s">
        <v>29</v>
      </c>
      <c r="O672" s="372"/>
      <c r="P672" s="363" t="s">
        <v>793</v>
      </c>
      <c r="Q672" s="372"/>
      <c r="R672" s="372"/>
      <c r="S672" s="44"/>
    </row>
    <row r="673" spans="1:19" ht="38.25">
      <c r="A673" s="426" t="s">
        <v>3675</v>
      </c>
      <c r="B673" s="427">
        <v>44722</v>
      </c>
      <c r="C673" s="428" t="s">
        <v>3676</v>
      </c>
      <c r="D673" s="426" t="s">
        <v>3677</v>
      </c>
      <c r="E673" s="426"/>
      <c r="F673" s="426" t="s">
        <v>24</v>
      </c>
      <c r="G673" s="347" t="s">
        <v>139</v>
      </c>
      <c r="H673" s="340" t="s">
        <v>3548</v>
      </c>
      <c r="I673" s="347" t="s">
        <v>27</v>
      </c>
      <c r="J673" s="424" t="s">
        <v>3385</v>
      </c>
      <c r="K673" s="427">
        <v>44819</v>
      </c>
      <c r="L673" s="427">
        <v>46645</v>
      </c>
      <c r="M673" s="426"/>
      <c r="N673" s="532" t="s">
        <v>29</v>
      </c>
      <c r="O673" s="532"/>
      <c r="P673" s="532"/>
      <c r="Q673" s="532" t="s">
        <v>793</v>
      </c>
      <c r="R673" s="347"/>
      <c r="S673" s="347"/>
    </row>
    <row r="674" spans="1:19" ht="63.75">
      <c r="A674" s="40" t="s">
        <v>2132</v>
      </c>
      <c r="B674" s="59">
        <v>43537</v>
      </c>
      <c r="C674" s="41" t="s">
        <v>2133</v>
      </c>
      <c r="D674" s="39" t="s">
        <v>2134</v>
      </c>
      <c r="E674" s="43"/>
      <c r="F674" s="40" t="s">
        <v>24</v>
      </c>
      <c r="G674" s="54" t="s">
        <v>2135</v>
      </c>
      <c r="H674" s="40" t="s">
        <v>2136</v>
      </c>
      <c r="I674" s="40" t="s">
        <v>756</v>
      </c>
      <c r="J674" s="41" t="s">
        <v>2137</v>
      </c>
      <c r="K674" s="194">
        <v>43538</v>
      </c>
      <c r="L674" s="194">
        <v>45291</v>
      </c>
      <c r="M674" s="195"/>
      <c r="N674" s="40" t="s">
        <v>2138</v>
      </c>
      <c r="O674" s="61"/>
      <c r="P674" s="40" t="s">
        <v>1133</v>
      </c>
      <c r="Q674" s="40"/>
      <c r="R674" s="43"/>
      <c r="S674" s="43"/>
    </row>
    <row r="675" spans="1:19" ht="38.25">
      <c r="A675" s="37" t="s">
        <v>2139</v>
      </c>
      <c r="B675" s="38">
        <v>43153</v>
      </c>
      <c r="C675" s="56" t="s">
        <v>2140</v>
      </c>
      <c r="D675" s="37" t="s">
        <v>2134</v>
      </c>
      <c r="E675" s="39"/>
      <c r="F675" s="37" t="s">
        <v>24</v>
      </c>
      <c r="G675" s="40" t="s">
        <v>863</v>
      </c>
      <c r="H675" s="37" t="s">
        <v>373</v>
      </c>
      <c r="I675" s="289" t="s">
        <v>100</v>
      </c>
      <c r="J675" s="41" t="s">
        <v>28</v>
      </c>
      <c r="K675" s="38">
        <v>43166</v>
      </c>
      <c r="L675" s="38">
        <v>44992</v>
      </c>
      <c r="M675" s="42"/>
      <c r="N675" s="40" t="s">
        <v>29</v>
      </c>
      <c r="O675" s="43"/>
      <c r="P675" s="289" t="s">
        <v>1133</v>
      </c>
      <c r="Q675" s="43"/>
      <c r="R675" s="289">
        <f>YEAR(K675)</f>
        <v>2018</v>
      </c>
      <c r="S675" s="44">
        <f>IF($F675="CO",SUMIFS($M:$M,$A:$A,$A675)/COUNTIFS($A:$A,$A675,$F:$F,"CO"),0)</f>
        <v>0</v>
      </c>
    </row>
    <row r="676" spans="1:19" ht="51">
      <c r="A676" s="37" t="s">
        <v>2141</v>
      </c>
      <c r="B676" s="38">
        <v>43202</v>
      </c>
      <c r="C676" s="56" t="s">
        <v>2140</v>
      </c>
      <c r="D676" s="37" t="s">
        <v>2134</v>
      </c>
      <c r="E676" s="289"/>
      <c r="F676" s="37" t="s">
        <v>24</v>
      </c>
      <c r="G676" s="40" t="s">
        <v>863</v>
      </c>
      <c r="H676" s="37" t="s">
        <v>373</v>
      </c>
      <c r="I676" s="39" t="s">
        <v>100</v>
      </c>
      <c r="J676" s="41" t="s">
        <v>2142</v>
      </c>
      <c r="K676" s="38">
        <v>43171</v>
      </c>
      <c r="L676" s="38">
        <v>44992</v>
      </c>
      <c r="M676" s="42"/>
      <c r="N676" s="40" t="s">
        <v>29</v>
      </c>
      <c r="O676" s="43"/>
      <c r="P676" s="39" t="s">
        <v>1133</v>
      </c>
      <c r="Q676" s="43"/>
      <c r="R676" s="43"/>
      <c r="S676" s="43"/>
    </row>
    <row r="677" spans="1:19" ht="38.25">
      <c r="A677" s="45" t="s">
        <v>2143</v>
      </c>
      <c r="B677" s="38">
        <v>44497</v>
      </c>
      <c r="C677" s="56" t="s">
        <v>2144</v>
      </c>
      <c r="D677" s="37" t="s">
        <v>2145</v>
      </c>
      <c r="E677" s="43"/>
      <c r="F677" s="37" t="s">
        <v>24</v>
      </c>
      <c r="G677" s="39" t="s">
        <v>139</v>
      </c>
      <c r="H677" s="40" t="s">
        <v>2011</v>
      </c>
      <c r="I677" s="40" t="s">
        <v>27</v>
      </c>
      <c r="J677" s="48" t="s">
        <v>2063</v>
      </c>
      <c r="K677" s="38">
        <v>44545</v>
      </c>
      <c r="L677" s="38">
        <v>46371</v>
      </c>
      <c r="M677" s="47"/>
      <c r="N677" s="37" t="s">
        <v>29</v>
      </c>
      <c r="O677" s="43"/>
      <c r="P677" s="37" t="s">
        <v>793</v>
      </c>
      <c r="Q677" s="43"/>
      <c r="R677" s="43"/>
      <c r="S677" s="43"/>
    </row>
    <row r="678" spans="1:19" ht="51">
      <c r="A678" s="45" t="s">
        <v>2146</v>
      </c>
      <c r="B678" s="38">
        <v>43964</v>
      </c>
      <c r="C678" s="56" t="s">
        <v>2147</v>
      </c>
      <c r="D678" s="37" t="s">
        <v>2148</v>
      </c>
      <c r="E678" s="43"/>
      <c r="F678" s="37" t="s">
        <v>24</v>
      </c>
      <c r="G678" s="39" t="s">
        <v>293</v>
      </c>
      <c r="H678" s="40" t="s">
        <v>546</v>
      </c>
      <c r="I678" s="37" t="s">
        <v>64</v>
      </c>
      <c r="J678" s="101" t="s">
        <v>2149</v>
      </c>
      <c r="K678" s="38">
        <v>44223</v>
      </c>
      <c r="L678" s="38">
        <v>46049</v>
      </c>
      <c r="M678" s="47"/>
      <c r="N678" s="37" t="s">
        <v>2150</v>
      </c>
      <c r="O678" s="43"/>
      <c r="P678" s="37" t="s">
        <v>793</v>
      </c>
      <c r="Q678" s="43"/>
      <c r="R678" s="39">
        <f>YEAR(K678)</f>
        <v>2021</v>
      </c>
      <c r="S678" s="44">
        <f>IF($F678="CO",SUMIFS($M:$M,$A:$A,$A678)/COUNTIFS($A:$A,$A678,$F:$F,"CO"),0)</f>
        <v>0</v>
      </c>
    </row>
    <row r="679" spans="1:19" ht="51">
      <c r="A679" s="37" t="s">
        <v>2151</v>
      </c>
      <c r="B679" s="38">
        <v>43651</v>
      </c>
      <c r="C679" s="64" t="s">
        <v>2152</v>
      </c>
      <c r="D679" s="289" t="s">
        <v>2153</v>
      </c>
      <c r="E679" s="43"/>
      <c r="F679" s="39" t="s">
        <v>24</v>
      </c>
      <c r="G679" s="54" t="s">
        <v>25</v>
      </c>
      <c r="H679" s="289" t="s">
        <v>2154</v>
      </c>
      <c r="I679" s="289" t="s">
        <v>64</v>
      </c>
      <c r="J679" s="81" t="s">
        <v>2155</v>
      </c>
      <c r="K679" s="38">
        <v>43795</v>
      </c>
      <c r="L679" s="38">
        <v>45622</v>
      </c>
      <c r="M679" s="47"/>
      <c r="N679" s="289" t="s">
        <v>29</v>
      </c>
      <c r="O679" s="43"/>
      <c r="P679" s="289" t="s">
        <v>793</v>
      </c>
      <c r="Q679" s="289" t="s">
        <v>170</v>
      </c>
      <c r="R679" s="39">
        <v>2019</v>
      </c>
      <c r="S679" s="43"/>
    </row>
    <row r="680" spans="1:19" ht="38.25">
      <c r="A680" s="45" t="s">
        <v>2156</v>
      </c>
      <c r="B680" s="38">
        <v>44123</v>
      </c>
      <c r="C680" s="56" t="s">
        <v>2152</v>
      </c>
      <c r="D680" s="37" t="s">
        <v>2153</v>
      </c>
      <c r="E680" s="43"/>
      <c r="F680" s="37" t="s">
        <v>24</v>
      </c>
      <c r="G680" s="37" t="s">
        <v>49</v>
      </c>
      <c r="H680" s="40" t="s">
        <v>2157</v>
      </c>
      <c r="I680" s="37" t="s">
        <v>27</v>
      </c>
      <c r="J680" s="55" t="s">
        <v>73</v>
      </c>
      <c r="K680" s="38">
        <v>44271</v>
      </c>
      <c r="L680" s="38">
        <v>46097</v>
      </c>
      <c r="M680" s="47"/>
      <c r="N680" s="37" t="s">
        <v>29</v>
      </c>
      <c r="O680" s="43"/>
      <c r="P680" s="37" t="s">
        <v>30</v>
      </c>
      <c r="Q680" s="43"/>
      <c r="R680" s="289">
        <f>YEAR(K680)</f>
        <v>2021</v>
      </c>
      <c r="S680" s="44">
        <f>IF($F680="CO",SUMIFS($M:$M,$A:$A,$A680)/COUNTIFS($A:$A,$A680,$F:$F,"CO"),0)</f>
        <v>0</v>
      </c>
    </row>
    <row r="681" spans="1:19" ht="51">
      <c r="A681" s="40" t="s">
        <v>2158</v>
      </c>
      <c r="B681" s="59">
        <v>43123</v>
      </c>
      <c r="C681" s="41" t="s">
        <v>2159</v>
      </c>
      <c r="D681" s="289" t="s">
        <v>2160</v>
      </c>
      <c r="E681" s="43"/>
      <c r="F681" s="40" t="s">
        <v>24</v>
      </c>
      <c r="G681" s="54" t="s">
        <v>2161</v>
      </c>
      <c r="H681" s="59" t="s">
        <v>2162</v>
      </c>
      <c r="I681" s="40" t="s">
        <v>27</v>
      </c>
      <c r="J681" s="41" t="s">
        <v>2163</v>
      </c>
      <c r="K681" s="59">
        <v>43147</v>
      </c>
      <c r="L681" s="59">
        <v>44973</v>
      </c>
      <c r="M681" s="60"/>
      <c r="N681" s="40" t="s">
        <v>29</v>
      </c>
      <c r="O681" s="61"/>
      <c r="P681" s="40" t="s">
        <v>556</v>
      </c>
      <c r="Q681" s="40"/>
      <c r="R681" s="78">
        <f>YEAR(K681)</f>
        <v>2018</v>
      </c>
      <c r="S681" s="79">
        <f>IF($F681="CO",SUMIFS($M:$M,$A:$A,$A681)/COUNTIFS($A:$A,$A681,$F:$F,"CO"),0)</f>
        <v>0</v>
      </c>
    </row>
    <row r="682" spans="1:19" ht="38.25">
      <c r="A682" s="340" t="s">
        <v>3788</v>
      </c>
      <c r="B682" s="413">
        <v>44648</v>
      </c>
      <c r="C682" s="443" t="s">
        <v>3789</v>
      </c>
      <c r="D682" s="340" t="s">
        <v>3790</v>
      </c>
      <c r="E682" s="415"/>
      <c r="F682" s="347" t="s">
        <v>2715</v>
      </c>
      <c r="G682" s="340" t="s">
        <v>25</v>
      </c>
      <c r="H682" s="347" t="s">
        <v>57</v>
      </c>
      <c r="I682" s="347" t="s">
        <v>27</v>
      </c>
      <c r="J682" s="416" t="s">
        <v>3385</v>
      </c>
      <c r="K682" s="413">
        <v>44838</v>
      </c>
      <c r="L682" s="413">
        <v>46664</v>
      </c>
      <c r="M682" s="415"/>
      <c r="N682" s="340" t="s">
        <v>29</v>
      </c>
      <c r="O682" s="415"/>
      <c r="P682" s="347" t="s">
        <v>793</v>
      </c>
      <c r="Q682" s="415"/>
      <c r="R682" s="415"/>
      <c r="S682" s="297"/>
    </row>
    <row r="683" spans="1:19" ht="38.25">
      <c r="A683" s="40" t="s">
        <v>2164</v>
      </c>
      <c r="B683" s="59">
        <v>43354</v>
      </c>
      <c r="C683" s="41" t="s">
        <v>2165</v>
      </c>
      <c r="D683" s="37" t="s">
        <v>2166</v>
      </c>
      <c r="E683" s="43"/>
      <c r="F683" s="40" t="s">
        <v>24</v>
      </c>
      <c r="G683" s="40" t="s">
        <v>42</v>
      </c>
      <c r="H683" s="40" t="s">
        <v>43</v>
      </c>
      <c r="I683" s="40" t="s">
        <v>27</v>
      </c>
      <c r="J683" s="41" t="s">
        <v>2167</v>
      </c>
      <c r="K683" s="59">
        <v>43347</v>
      </c>
      <c r="L683" s="59">
        <v>45173</v>
      </c>
      <c r="M683" s="60"/>
      <c r="N683" s="40" t="s">
        <v>29</v>
      </c>
      <c r="O683" s="61"/>
      <c r="P683" s="37" t="s">
        <v>556</v>
      </c>
      <c r="Q683" s="40"/>
      <c r="R683" s="39">
        <f>YEAR(K683)</f>
        <v>2018</v>
      </c>
      <c r="S683" s="44">
        <f>IF($F683="CO",SUMIFS($M:$M,$A:$A,$A683)/COUNTIFS($A:$A,$A683,$F:$F,"CO"),0)</f>
        <v>0</v>
      </c>
    </row>
    <row r="684" spans="1:19" ht="38.25">
      <c r="A684" s="45" t="s">
        <v>2168</v>
      </c>
      <c r="B684" s="38">
        <v>44348</v>
      </c>
      <c r="C684" s="56" t="s">
        <v>2169</v>
      </c>
      <c r="D684" s="37" t="s">
        <v>2170</v>
      </c>
      <c r="E684" s="43"/>
      <c r="F684" s="37" t="s">
        <v>24</v>
      </c>
      <c r="G684" s="289" t="s">
        <v>139</v>
      </c>
      <c r="H684" s="40" t="s">
        <v>2011</v>
      </c>
      <c r="I684" s="37" t="s">
        <v>27</v>
      </c>
      <c r="J684" s="48" t="s">
        <v>2063</v>
      </c>
      <c r="K684" s="38">
        <v>44364</v>
      </c>
      <c r="L684" s="38">
        <v>46190</v>
      </c>
      <c r="M684" s="47"/>
      <c r="N684" s="37" t="s">
        <v>29</v>
      </c>
      <c r="O684" s="43"/>
      <c r="P684" s="37" t="s">
        <v>793</v>
      </c>
      <c r="Q684" s="43"/>
      <c r="R684" s="43"/>
      <c r="S684" s="43"/>
    </row>
    <row r="685" spans="1:19" ht="38.25">
      <c r="A685" s="40" t="s">
        <v>2171</v>
      </c>
      <c r="B685" s="84">
        <v>44525</v>
      </c>
      <c r="C685" s="46" t="s">
        <v>2172</v>
      </c>
      <c r="D685" s="83" t="s">
        <v>2173</v>
      </c>
      <c r="E685" s="85"/>
      <c r="F685" s="83" t="s">
        <v>24</v>
      </c>
      <c r="G685" s="83" t="s">
        <v>139</v>
      </c>
      <c r="H685" s="86" t="s">
        <v>2011</v>
      </c>
      <c r="I685" s="83" t="s">
        <v>27</v>
      </c>
      <c r="J685" s="41" t="s">
        <v>28</v>
      </c>
      <c r="K685" s="84">
        <v>44537</v>
      </c>
      <c r="L685" s="84">
        <v>46363</v>
      </c>
      <c r="M685" s="85"/>
      <c r="N685" s="37" t="s">
        <v>29</v>
      </c>
      <c r="O685" s="85"/>
      <c r="P685" s="37" t="s">
        <v>793</v>
      </c>
      <c r="Q685" s="85"/>
      <c r="R685" s="85"/>
      <c r="S685" s="85"/>
    </row>
    <row r="686" spans="1:19" ht="38.25">
      <c r="A686" s="37" t="s">
        <v>3418</v>
      </c>
      <c r="B686" s="38">
        <v>44669</v>
      </c>
      <c r="C686" s="56" t="s">
        <v>3419</v>
      </c>
      <c r="D686" s="289" t="s">
        <v>3420</v>
      </c>
      <c r="E686" s="43"/>
      <c r="F686" s="289" t="s">
        <v>24</v>
      </c>
      <c r="G686" s="289" t="s">
        <v>49</v>
      </c>
      <c r="H686" s="289" t="s">
        <v>2157</v>
      </c>
      <c r="I686" s="289" t="s">
        <v>3421</v>
      </c>
      <c r="J686" s="98" t="s">
        <v>2063</v>
      </c>
      <c r="K686" s="38">
        <v>44680</v>
      </c>
      <c r="L686" s="38">
        <v>46506</v>
      </c>
      <c r="M686" s="58"/>
      <c r="N686" s="289" t="s">
        <v>168</v>
      </c>
      <c r="O686" s="43"/>
      <c r="P686" s="289" t="s">
        <v>793</v>
      </c>
      <c r="Q686" s="43"/>
      <c r="R686" s="43"/>
      <c r="S686" s="43"/>
    </row>
    <row r="687" spans="1:19" ht="38.25">
      <c r="A687" s="340" t="s">
        <v>3640</v>
      </c>
      <c r="B687" s="413">
        <v>44761</v>
      </c>
      <c r="C687" s="414" t="s">
        <v>3641</v>
      </c>
      <c r="D687" s="347" t="s">
        <v>3642</v>
      </c>
      <c r="E687" s="347"/>
      <c r="F687" s="347" t="s">
        <v>24</v>
      </c>
      <c r="G687" s="340" t="s">
        <v>293</v>
      </c>
      <c r="H687" s="340" t="s">
        <v>3643</v>
      </c>
      <c r="I687" s="347" t="s">
        <v>27</v>
      </c>
      <c r="J687" s="416" t="s">
        <v>3385</v>
      </c>
      <c r="K687" s="413">
        <v>44805</v>
      </c>
      <c r="L687" s="413">
        <v>46631</v>
      </c>
      <c r="M687" s="415"/>
      <c r="N687" s="347" t="s">
        <v>29</v>
      </c>
      <c r="O687" s="415"/>
      <c r="P687" s="415"/>
      <c r="Q687" s="347" t="s">
        <v>793</v>
      </c>
      <c r="R687" s="355"/>
      <c r="S687" s="415"/>
    </row>
    <row r="688" spans="1:19" ht="38.25">
      <c r="A688" s="45" t="s">
        <v>2174</v>
      </c>
      <c r="B688" s="38">
        <v>44348</v>
      </c>
      <c r="C688" s="58" t="s">
        <v>2175</v>
      </c>
      <c r="D688" s="37" t="s">
        <v>2176</v>
      </c>
      <c r="E688" s="43"/>
      <c r="F688" s="37" t="s">
        <v>24</v>
      </c>
      <c r="G688" s="289" t="s">
        <v>139</v>
      </c>
      <c r="H688" s="40" t="s">
        <v>2011</v>
      </c>
      <c r="I688" s="40" t="s">
        <v>27</v>
      </c>
      <c r="J688" s="41" t="s">
        <v>28</v>
      </c>
      <c r="K688" s="38">
        <v>44372</v>
      </c>
      <c r="L688" s="38">
        <v>46198</v>
      </c>
      <c r="M688" s="47"/>
      <c r="N688" s="37" t="s">
        <v>29</v>
      </c>
      <c r="O688" s="43"/>
      <c r="P688" s="37" t="s">
        <v>793</v>
      </c>
      <c r="Q688" s="43"/>
      <c r="R688" s="43"/>
      <c r="S688" s="43"/>
    </row>
    <row r="689" spans="1:19" s="5" customFormat="1" ht="38.25">
      <c r="A689" s="37" t="s">
        <v>2177</v>
      </c>
      <c r="B689" s="38">
        <v>43285</v>
      </c>
      <c r="C689" s="56" t="s">
        <v>2178</v>
      </c>
      <c r="D689" s="37" t="s">
        <v>2179</v>
      </c>
      <c r="E689" s="289"/>
      <c r="F689" s="37" t="s">
        <v>24</v>
      </c>
      <c r="G689" s="37" t="s">
        <v>33</v>
      </c>
      <c r="H689" s="37" t="s">
        <v>2180</v>
      </c>
      <c r="I689" s="37" t="s">
        <v>27</v>
      </c>
      <c r="J689" s="41" t="s">
        <v>28</v>
      </c>
      <c r="K689" s="38">
        <v>43277</v>
      </c>
      <c r="L689" s="38">
        <v>45103</v>
      </c>
      <c r="M689" s="42"/>
      <c r="N689" s="40" t="s">
        <v>29</v>
      </c>
      <c r="O689" s="43"/>
      <c r="P689" s="37" t="s">
        <v>556</v>
      </c>
      <c r="Q689" s="43"/>
      <c r="R689" s="39">
        <f>YEAR(K689)</f>
        <v>2018</v>
      </c>
      <c r="S689" s="44">
        <v>14750</v>
      </c>
    </row>
    <row r="690" spans="1:19" ht="38.25">
      <c r="A690" s="45" t="s">
        <v>2181</v>
      </c>
      <c r="B690" s="38">
        <v>44504</v>
      </c>
      <c r="C690" s="46" t="s">
        <v>2182</v>
      </c>
      <c r="D690" s="37" t="s">
        <v>2183</v>
      </c>
      <c r="E690" s="43"/>
      <c r="F690" s="37" t="s">
        <v>24</v>
      </c>
      <c r="G690" s="39" t="s">
        <v>139</v>
      </c>
      <c r="H690" s="40" t="s">
        <v>2011</v>
      </c>
      <c r="I690" s="40" t="s">
        <v>27</v>
      </c>
      <c r="J690" s="48" t="s">
        <v>2063</v>
      </c>
      <c r="K690" s="38">
        <v>44546</v>
      </c>
      <c r="L690" s="38">
        <v>46372</v>
      </c>
      <c r="M690" s="47"/>
      <c r="N690" s="37" t="s">
        <v>29</v>
      </c>
      <c r="O690" s="43"/>
      <c r="P690" s="37" t="s">
        <v>793</v>
      </c>
      <c r="Q690" s="43"/>
      <c r="R690" s="43"/>
      <c r="S690" s="43"/>
    </row>
    <row r="691" spans="1:19" ht="127.5">
      <c r="A691" s="45" t="s">
        <v>2184</v>
      </c>
      <c r="B691" s="38">
        <v>44335</v>
      </c>
      <c r="C691" s="46" t="s">
        <v>2185</v>
      </c>
      <c r="D691" s="37" t="s">
        <v>2186</v>
      </c>
      <c r="E691" s="43"/>
      <c r="F691" s="37" t="s">
        <v>24</v>
      </c>
      <c r="G691" s="289" t="s">
        <v>139</v>
      </c>
      <c r="H691" s="40" t="s">
        <v>2011</v>
      </c>
      <c r="I691" s="37" t="s">
        <v>27</v>
      </c>
      <c r="J691" s="81" t="s">
        <v>2187</v>
      </c>
      <c r="K691" s="38">
        <v>44509</v>
      </c>
      <c r="L691" s="38">
        <v>44874</v>
      </c>
      <c r="M691" s="47"/>
      <c r="N691" s="37" t="s">
        <v>29</v>
      </c>
      <c r="O691" s="43"/>
      <c r="P691" s="199" t="s">
        <v>793</v>
      </c>
      <c r="Q691" s="43"/>
      <c r="R691" s="43"/>
      <c r="S691" s="43"/>
    </row>
    <row r="692" spans="1:19" s="65" customFormat="1" ht="63.75">
      <c r="A692" s="37" t="s">
        <v>2188</v>
      </c>
      <c r="B692" s="38">
        <v>43601</v>
      </c>
      <c r="C692" s="56" t="s">
        <v>2189</v>
      </c>
      <c r="D692" s="289" t="s">
        <v>736</v>
      </c>
      <c r="E692" s="43"/>
      <c r="F692" s="37" t="s">
        <v>24</v>
      </c>
      <c r="G692" s="37" t="s">
        <v>85</v>
      </c>
      <c r="H692" s="40" t="s">
        <v>2190</v>
      </c>
      <c r="I692" s="37" t="s">
        <v>854</v>
      </c>
      <c r="J692" s="52" t="s">
        <v>2191</v>
      </c>
      <c r="K692" s="38">
        <v>43423</v>
      </c>
      <c r="L692" s="38">
        <v>45249</v>
      </c>
      <c r="M692" s="43"/>
      <c r="N692" s="40" t="s">
        <v>714</v>
      </c>
      <c r="O692" s="43"/>
      <c r="P692" s="37" t="s">
        <v>556</v>
      </c>
      <c r="Q692" s="40"/>
      <c r="R692" s="43"/>
      <c r="S692" s="43"/>
    </row>
    <row r="693" spans="1:19" ht="63.75">
      <c r="A693" s="37" t="s">
        <v>2192</v>
      </c>
      <c r="B693" s="38">
        <v>44069</v>
      </c>
      <c r="C693" s="46" t="s">
        <v>2189</v>
      </c>
      <c r="D693" s="37" t="s">
        <v>736</v>
      </c>
      <c r="E693" s="206" t="s">
        <v>2193</v>
      </c>
      <c r="F693" s="289" t="s">
        <v>24</v>
      </c>
      <c r="G693" s="37" t="s">
        <v>49</v>
      </c>
      <c r="H693" s="40" t="s">
        <v>253</v>
      </c>
      <c r="I693" s="37" t="s">
        <v>750</v>
      </c>
      <c r="J693" s="99" t="s">
        <v>2194</v>
      </c>
      <c r="K693" s="38">
        <v>44049</v>
      </c>
      <c r="L693" s="38">
        <v>45875</v>
      </c>
      <c r="M693" s="47"/>
      <c r="N693" s="37" t="s">
        <v>29</v>
      </c>
      <c r="O693" s="43"/>
      <c r="P693" s="37" t="s">
        <v>556</v>
      </c>
      <c r="Q693" s="43"/>
      <c r="R693" s="39">
        <f>YEAR(K693)</f>
        <v>2020</v>
      </c>
      <c r="S693" s="44">
        <f>IF($F693="CO",SUMIFS($M:$M,$A:$A,$A693)/COUNTIFS($A:$A,$A693,$F:$F,"CO"),0)</f>
        <v>0</v>
      </c>
    </row>
    <row r="694" spans="1:19" ht="51" customHeight="1">
      <c r="A694" s="269" t="s">
        <v>3374</v>
      </c>
      <c r="B694" s="50">
        <v>44658</v>
      </c>
      <c r="C694" s="281" t="s">
        <v>2189</v>
      </c>
      <c r="D694" s="278" t="s">
        <v>736</v>
      </c>
      <c r="E694" s="282" t="s">
        <v>3375</v>
      </c>
      <c r="F694" s="278" t="s">
        <v>24</v>
      </c>
      <c r="G694" s="278" t="s">
        <v>98</v>
      </c>
      <c r="H694" s="278" t="s">
        <v>3376</v>
      </c>
      <c r="I694" s="278" t="s">
        <v>64</v>
      </c>
      <c r="J694" s="283" t="s">
        <v>3377</v>
      </c>
      <c r="K694" s="50">
        <v>44715</v>
      </c>
      <c r="L694" s="50">
        <v>46541</v>
      </c>
      <c r="M694" s="278"/>
      <c r="N694" s="278" t="s">
        <v>3376</v>
      </c>
      <c r="O694" s="284"/>
      <c r="P694" s="278" t="s">
        <v>556</v>
      </c>
      <c r="Q694" s="284"/>
      <c r="R694" s="284"/>
      <c r="S694" s="284"/>
    </row>
    <row r="695" spans="1:19">
      <c r="A695" s="340" t="s">
        <v>3374</v>
      </c>
      <c r="B695" s="341">
        <v>44658</v>
      </c>
      <c r="C695" s="342" t="s">
        <v>2189</v>
      </c>
      <c r="D695" s="343" t="s">
        <v>736</v>
      </c>
      <c r="E695" s="344" t="s">
        <v>3375</v>
      </c>
      <c r="F695" s="343" t="s">
        <v>990</v>
      </c>
      <c r="G695" s="343" t="s">
        <v>1721</v>
      </c>
      <c r="H695" s="343" t="s">
        <v>1722</v>
      </c>
      <c r="I695" s="343" t="s">
        <v>64</v>
      </c>
      <c r="J695" s="345" t="s">
        <v>3378</v>
      </c>
      <c r="K695" s="341">
        <v>44790</v>
      </c>
      <c r="L695" s="341">
        <v>46541</v>
      </c>
      <c r="M695" s="343"/>
      <c r="N695" s="343" t="s">
        <v>1721</v>
      </c>
      <c r="O695" s="346"/>
      <c r="P695" s="343" t="s">
        <v>556</v>
      </c>
      <c r="Q695" s="346"/>
      <c r="R695" s="346"/>
      <c r="S695" s="346"/>
    </row>
    <row r="696" spans="1:19" ht="63.75">
      <c r="A696" s="37" t="s">
        <v>2195</v>
      </c>
      <c r="B696" s="38">
        <v>44078</v>
      </c>
      <c r="C696" s="64" t="s">
        <v>2196</v>
      </c>
      <c r="D696" s="37" t="s">
        <v>736</v>
      </c>
      <c r="E696" s="208" t="s">
        <v>2197</v>
      </c>
      <c r="F696" s="37" t="s">
        <v>24</v>
      </c>
      <c r="G696" s="37" t="s">
        <v>85</v>
      </c>
      <c r="H696" s="40" t="s">
        <v>2198</v>
      </c>
      <c r="I696" s="37" t="s">
        <v>27</v>
      </c>
      <c r="J696" s="81" t="s">
        <v>2199</v>
      </c>
      <c r="K696" s="38">
        <v>44051</v>
      </c>
      <c r="L696" s="38">
        <v>45877</v>
      </c>
      <c r="M696" s="47"/>
      <c r="N696" s="40" t="s">
        <v>29</v>
      </c>
      <c r="O696" s="43"/>
      <c r="P696" s="37" t="s">
        <v>556</v>
      </c>
      <c r="Q696" s="43"/>
      <c r="R696" s="39">
        <v>2019</v>
      </c>
      <c r="S696" s="43"/>
    </row>
    <row r="697" spans="1:19" ht="127.5">
      <c r="A697" s="289" t="s">
        <v>4030</v>
      </c>
      <c r="B697" s="369">
        <v>44684</v>
      </c>
      <c r="C697" s="55" t="s">
        <v>4031</v>
      </c>
      <c r="D697" s="289" t="s">
        <v>736</v>
      </c>
      <c r="E697" s="43"/>
      <c r="F697" s="289" t="s">
        <v>24</v>
      </c>
      <c r="G697" s="289" t="s">
        <v>85</v>
      </c>
      <c r="H697" s="289" t="s">
        <v>1159</v>
      </c>
      <c r="I697" s="289" t="s">
        <v>3384</v>
      </c>
      <c r="J697" s="376" t="s">
        <v>4032</v>
      </c>
      <c r="K697" s="369">
        <v>44670</v>
      </c>
      <c r="L697" s="369">
        <v>46496</v>
      </c>
      <c r="M697" s="58"/>
      <c r="N697" s="289" t="s">
        <v>168</v>
      </c>
      <c r="O697" s="58"/>
      <c r="P697" s="289" t="s">
        <v>4033</v>
      </c>
      <c r="Q697" s="43"/>
      <c r="R697" s="43"/>
      <c r="S697" s="43"/>
    </row>
    <row r="698" spans="1:19" s="65" customFormat="1" ht="89.25">
      <c r="A698" s="285" t="s">
        <v>4136</v>
      </c>
      <c r="B698" s="362">
        <v>44568</v>
      </c>
      <c r="C698" s="255" t="s">
        <v>4137</v>
      </c>
      <c r="D698" s="363" t="s">
        <v>736</v>
      </c>
      <c r="E698" s="499" t="s">
        <v>4138</v>
      </c>
      <c r="F698" s="363" t="s">
        <v>24</v>
      </c>
      <c r="G698" s="363" t="s">
        <v>85</v>
      </c>
      <c r="H698" s="366" t="s">
        <v>1159</v>
      </c>
      <c r="I698" s="363" t="s">
        <v>27</v>
      </c>
      <c r="J698" s="370" t="s">
        <v>4139</v>
      </c>
      <c r="K698" s="362">
        <v>44706</v>
      </c>
      <c r="L698" s="362">
        <v>46532</v>
      </c>
      <c r="M698" s="372"/>
      <c r="N698" s="363" t="s">
        <v>29</v>
      </c>
      <c r="O698" s="372"/>
      <c r="P698" s="372"/>
      <c r="Q698" s="366" t="s">
        <v>556</v>
      </c>
      <c r="R698" s="372"/>
      <c r="S698" s="43"/>
    </row>
    <row r="699" spans="1:19" ht="76.5">
      <c r="A699" s="45" t="s">
        <v>2200</v>
      </c>
      <c r="B699" s="38">
        <v>44109</v>
      </c>
      <c r="C699" s="56" t="s">
        <v>2201</v>
      </c>
      <c r="D699" s="289" t="s">
        <v>2202</v>
      </c>
      <c r="E699" s="43"/>
      <c r="F699" s="37" t="s">
        <v>24</v>
      </c>
      <c r="G699" s="37" t="s">
        <v>139</v>
      </c>
      <c r="H699" s="40" t="s">
        <v>2203</v>
      </c>
      <c r="I699" s="40" t="s">
        <v>64</v>
      </c>
      <c r="J699" s="53" t="s">
        <v>2204</v>
      </c>
      <c r="K699" s="38">
        <v>44286</v>
      </c>
      <c r="L699" s="38">
        <v>46112</v>
      </c>
      <c r="M699" s="47"/>
      <c r="N699" s="40" t="s">
        <v>2203</v>
      </c>
      <c r="O699" s="43"/>
      <c r="P699" s="289" t="s">
        <v>556</v>
      </c>
      <c r="Q699" s="43"/>
      <c r="R699" s="39">
        <f>YEAR(K699)</f>
        <v>2021</v>
      </c>
      <c r="S699" s="44">
        <f>IF($F699="CO",SUMIFS($M:$M,$A:$A,$A699)/COUNTIFS($A:$A,$A699,$F:$F,"CO"),0)</f>
        <v>0</v>
      </c>
    </row>
    <row r="700" spans="1:19" ht="25.5">
      <c r="A700" s="347" t="s">
        <v>3689</v>
      </c>
      <c r="B700" s="413">
        <v>44648</v>
      </c>
      <c r="C700" s="424" t="s">
        <v>3690</v>
      </c>
      <c r="D700" s="347" t="s">
        <v>736</v>
      </c>
      <c r="E700" s="347"/>
      <c r="F700" s="347" t="s">
        <v>2715</v>
      </c>
      <c r="G700" s="347" t="s">
        <v>71</v>
      </c>
      <c r="H700" s="340" t="s">
        <v>2548</v>
      </c>
      <c r="I700" s="340" t="s">
        <v>79</v>
      </c>
      <c r="J700" s="424" t="s">
        <v>3691</v>
      </c>
      <c r="K700" s="413">
        <v>44776</v>
      </c>
      <c r="L700" s="413">
        <v>45141</v>
      </c>
      <c r="M700" s="347"/>
      <c r="N700" s="347" t="s">
        <v>3692</v>
      </c>
      <c r="O700" s="347"/>
      <c r="P700" s="347"/>
      <c r="Q700" s="347" t="s">
        <v>556</v>
      </c>
      <c r="R700" s="347"/>
      <c r="S700" s="347"/>
    </row>
    <row r="701" spans="1:19" ht="63.75">
      <c r="A701" s="336" t="s">
        <v>3732</v>
      </c>
      <c r="B701" s="397">
        <v>44678</v>
      </c>
      <c r="C701" s="326" t="s">
        <v>3733</v>
      </c>
      <c r="D701" s="347" t="s">
        <v>736</v>
      </c>
      <c r="E701" s="355" t="s">
        <v>3734</v>
      </c>
      <c r="F701" s="347" t="s">
        <v>24</v>
      </c>
      <c r="G701" s="347" t="s">
        <v>42</v>
      </c>
      <c r="H701" s="340" t="s">
        <v>3256</v>
      </c>
      <c r="I701" s="347" t="s">
        <v>64</v>
      </c>
      <c r="J701" s="424" t="s">
        <v>3735</v>
      </c>
      <c r="K701" s="397">
        <v>44834</v>
      </c>
      <c r="L701" s="397">
        <v>46660</v>
      </c>
      <c r="M701" s="417"/>
      <c r="N701" s="347" t="s">
        <v>3736</v>
      </c>
      <c r="O701" s="417"/>
      <c r="P701" s="417"/>
      <c r="Q701" s="347" t="s">
        <v>556</v>
      </c>
      <c r="R701" s="297"/>
      <c r="S701" s="297"/>
    </row>
    <row r="702" spans="1:19" ht="38.25">
      <c r="A702" s="348" t="s">
        <v>4100</v>
      </c>
      <c r="B702" s="362">
        <v>44503</v>
      </c>
      <c r="C702" s="373" t="s">
        <v>4101</v>
      </c>
      <c r="D702" s="363" t="s">
        <v>3814</v>
      </c>
      <c r="E702" s="372"/>
      <c r="F702" s="363" t="s">
        <v>24</v>
      </c>
      <c r="G702" s="363" t="s">
        <v>139</v>
      </c>
      <c r="H702" s="366" t="s">
        <v>2011</v>
      </c>
      <c r="I702" s="363" t="s">
        <v>27</v>
      </c>
      <c r="J702" s="370" t="s">
        <v>3703</v>
      </c>
      <c r="K702" s="385">
        <v>44648</v>
      </c>
      <c r="L702" s="385">
        <v>46474</v>
      </c>
      <c r="M702" s="372"/>
      <c r="N702" s="363" t="s">
        <v>29</v>
      </c>
      <c r="O702" s="372"/>
      <c r="P702" s="372"/>
      <c r="Q702" s="363" t="s">
        <v>793</v>
      </c>
      <c r="R702" s="372"/>
      <c r="S702" s="43"/>
    </row>
    <row r="703" spans="1:19" ht="51" customHeight="1">
      <c r="A703" s="285" t="s">
        <v>4120</v>
      </c>
      <c r="B703" s="362">
        <v>44652</v>
      </c>
      <c r="C703" s="371" t="s">
        <v>4121</v>
      </c>
      <c r="D703" s="363" t="s">
        <v>4122</v>
      </c>
      <c r="E703" s="43"/>
      <c r="F703" s="363" t="s">
        <v>24</v>
      </c>
      <c r="G703" s="363" t="s">
        <v>139</v>
      </c>
      <c r="H703" s="366" t="s">
        <v>2011</v>
      </c>
      <c r="I703" s="363" t="s">
        <v>27</v>
      </c>
      <c r="J703" s="370" t="s">
        <v>3703</v>
      </c>
      <c r="K703" s="362">
        <v>44669</v>
      </c>
      <c r="L703" s="362">
        <v>46495</v>
      </c>
      <c r="M703" s="43"/>
      <c r="N703" s="363" t="s">
        <v>29</v>
      </c>
      <c r="O703" s="372"/>
      <c r="P703" s="372"/>
      <c r="Q703" s="363" t="s">
        <v>793</v>
      </c>
      <c r="R703" s="372"/>
      <c r="S703" s="43"/>
    </row>
    <row r="704" spans="1:19" ht="51">
      <c r="A704" s="37" t="s">
        <v>4068</v>
      </c>
      <c r="B704" s="369">
        <v>44629</v>
      </c>
      <c r="C704" s="56" t="s">
        <v>4069</v>
      </c>
      <c r="D704" s="37" t="s">
        <v>2207</v>
      </c>
      <c r="E704" s="43"/>
      <c r="F704" s="289" t="s">
        <v>2715</v>
      </c>
      <c r="G704" s="39" t="s">
        <v>85</v>
      </c>
      <c r="H704" s="289" t="s">
        <v>710</v>
      </c>
      <c r="I704" s="289" t="s">
        <v>4070</v>
      </c>
      <c r="J704" s="52" t="s">
        <v>4071</v>
      </c>
      <c r="K704" s="369">
        <v>44669</v>
      </c>
      <c r="L704" s="369">
        <v>46495</v>
      </c>
      <c r="M704" s="58"/>
      <c r="N704" s="289" t="s">
        <v>168</v>
      </c>
      <c r="O704" s="43"/>
      <c r="P704" s="289" t="s">
        <v>793</v>
      </c>
      <c r="Q704" s="43"/>
      <c r="R704" s="43"/>
      <c r="S704" s="43"/>
    </row>
    <row r="705" spans="1:19" ht="76.5">
      <c r="A705" s="37" t="s">
        <v>2205</v>
      </c>
      <c r="B705" s="38">
        <v>43665</v>
      </c>
      <c r="C705" s="52" t="s">
        <v>2206</v>
      </c>
      <c r="D705" s="37" t="s">
        <v>2207</v>
      </c>
      <c r="E705" s="39"/>
      <c r="F705" s="37" t="s">
        <v>24</v>
      </c>
      <c r="G705" s="37" t="s">
        <v>384</v>
      </c>
      <c r="H705" s="37" t="s">
        <v>388</v>
      </c>
      <c r="I705" s="37" t="s">
        <v>2208</v>
      </c>
      <c r="J705" s="209" t="s">
        <v>2209</v>
      </c>
      <c r="K705" s="38">
        <v>43689</v>
      </c>
      <c r="L705" s="38">
        <v>45516</v>
      </c>
      <c r="M705" s="60"/>
      <c r="N705" s="37" t="s">
        <v>388</v>
      </c>
      <c r="O705" s="61"/>
      <c r="P705" s="40" t="s">
        <v>813</v>
      </c>
      <c r="Q705" s="40"/>
      <c r="R705" s="289">
        <f>YEAR(K705)</f>
        <v>2019</v>
      </c>
      <c r="S705" s="44">
        <f>IF($F705="CO",SUMIFS($M:$M,$A:$A,$A705)/COUNTIFS($A:$A,$A705,$F:$F,"CO"),0)</f>
        <v>0</v>
      </c>
    </row>
    <row r="706" spans="1:19" ht="51">
      <c r="A706" s="37" t="s">
        <v>2210</v>
      </c>
      <c r="B706" s="38">
        <v>43629</v>
      </c>
      <c r="C706" s="56" t="s">
        <v>2211</v>
      </c>
      <c r="D706" s="37" t="s">
        <v>2212</v>
      </c>
      <c r="E706" s="39"/>
      <c r="F706" s="37" t="s">
        <v>24</v>
      </c>
      <c r="G706" s="37" t="s">
        <v>139</v>
      </c>
      <c r="H706" s="40" t="s">
        <v>2213</v>
      </c>
      <c r="I706" s="37" t="s">
        <v>100</v>
      </c>
      <c r="J706" s="82" t="s">
        <v>190</v>
      </c>
      <c r="K706" s="38">
        <v>43651</v>
      </c>
      <c r="L706" s="38">
        <v>45478</v>
      </c>
      <c r="M706" s="42"/>
      <c r="N706" s="37" t="s">
        <v>102</v>
      </c>
      <c r="O706" s="43"/>
      <c r="P706" s="37" t="s">
        <v>1133</v>
      </c>
      <c r="Q706" s="43"/>
      <c r="R706" s="289">
        <f>YEAR(K706)</f>
        <v>2019</v>
      </c>
      <c r="S706" s="44">
        <f>IF($F706="CO",SUMIFS($M:$M,$A:$A,$A706)/COUNTIFS($A:$A,$A706,$F:$F,"CO"),0)</f>
        <v>0</v>
      </c>
    </row>
    <row r="707" spans="1:19" ht="38.25">
      <c r="A707" s="45" t="s">
        <v>2214</v>
      </c>
      <c r="B707" s="38">
        <v>44516</v>
      </c>
      <c r="C707" s="77" t="s">
        <v>2215</v>
      </c>
      <c r="D707" s="37" t="s">
        <v>2216</v>
      </c>
      <c r="E707" s="43"/>
      <c r="F707" s="37" t="s">
        <v>24</v>
      </c>
      <c r="G707" s="39" t="s">
        <v>139</v>
      </c>
      <c r="H707" s="40" t="s">
        <v>2011</v>
      </c>
      <c r="I707" s="40" t="s">
        <v>27</v>
      </c>
      <c r="J707" s="48" t="s">
        <v>2063</v>
      </c>
      <c r="K707" s="38">
        <v>44575</v>
      </c>
      <c r="L707" s="38">
        <v>46401</v>
      </c>
      <c r="M707" s="47"/>
      <c r="N707" s="37" t="s">
        <v>29</v>
      </c>
      <c r="O707" s="43"/>
      <c r="P707" s="37" t="s">
        <v>793</v>
      </c>
      <c r="Q707" s="43"/>
      <c r="R707" s="43"/>
      <c r="S707" s="43"/>
    </row>
    <row r="708" spans="1:19" ht="38.25">
      <c r="A708" s="37" t="s">
        <v>2217</v>
      </c>
      <c r="B708" s="38">
        <v>43803</v>
      </c>
      <c r="C708" s="46" t="s">
        <v>2218</v>
      </c>
      <c r="D708" s="37" t="s">
        <v>2219</v>
      </c>
      <c r="E708" s="289"/>
      <c r="F708" s="37" t="s">
        <v>24</v>
      </c>
      <c r="G708" s="37" t="s">
        <v>85</v>
      </c>
      <c r="H708" s="37" t="s">
        <v>615</v>
      </c>
      <c r="I708" s="37" t="s">
        <v>27</v>
      </c>
      <c r="J708" s="53" t="s">
        <v>2220</v>
      </c>
      <c r="K708" s="38">
        <v>43823</v>
      </c>
      <c r="L708" s="38">
        <v>45650</v>
      </c>
      <c r="M708" s="47"/>
      <c r="N708" s="37" t="s">
        <v>135</v>
      </c>
      <c r="O708" s="43"/>
      <c r="P708" s="289" t="s">
        <v>793</v>
      </c>
      <c r="Q708" s="43"/>
      <c r="R708" s="39">
        <v>2020</v>
      </c>
      <c r="S708" s="43"/>
    </row>
    <row r="709" spans="1:19" ht="63.75">
      <c r="A709" s="45" t="s">
        <v>2221</v>
      </c>
      <c r="B709" s="38">
        <v>44060</v>
      </c>
      <c r="C709" s="46" t="s">
        <v>2222</v>
      </c>
      <c r="D709" s="39" t="s">
        <v>2223</v>
      </c>
      <c r="E709" s="43"/>
      <c r="F709" s="37" t="s">
        <v>24</v>
      </c>
      <c r="G709" s="37" t="s">
        <v>49</v>
      </c>
      <c r="H709" s="51" t="s">
        <v>2224</v>
      </c>
      <c r="I709" s="40" t="s">
        <v>64</v>
      </c>
      <c r="J709" s="99" t="s">
        <v>2225</v>
      </c>
      <c r="K709" s="38">
        <v>44292</v>
      </c>
      <c r="L709" s="38">
        <v>46118</v>
      </c>
      <c r="M709" s="47"/>
      <c r="N709" s="37" t="s">
        <v>29</v>
      </c>
      <c r="O709" s="43"/>
      <c r="P709" s="37" t="s">
        <v>793</v>
      </c>
      <c r="Q709" s="43"/>
      <c r="R709" s="289">
        <f>YEAR(K709)</f>
        <v>2021</v>
      </c>
      <c r="S709" s="44">
        <f>IF($F709="CO",SUMIFS($M:$M,$A:$A,$A709)/COUNTIFS($A:$A,$A709,$F:$F,"CO"),0)</f>
        <v>11000</v>
      </c>
    </row>
    <row r="710" spans="1:19" ht="114.75">
      <c r="A710" s="45" t="s">
        <v>2221</v>
      </c>
      <c r="B710" s="38">
        <v>44060</v>
      </c>
      <c r="C710" s="46" t="s">
        <v>2222</v>
      </c>
      <c r="D710" s="289" t="s">
        <v>2223</v>
      </c>
      <c r="E710" s="43"/>
      <c r="F710" s="37" t="s">
        <v>990</v>
      </c>
      <c r="G710" s="37" t="s">
        <v>71</v>
      </c>
      <c r="H710" s="37" t="s">
        <v>72</v>
      </c>
      <c r="I710" s="40" t="s">
        <v>2226</v>
      </c>
      <c r="J710" s="53" t="s">
        <v>2227</v>
      </c>
      <c r="K710" s="38">
        <v>44831</v>
      </c>
      <c r="L710" s="38">
        <v>46657</v>
      </c>
      <c r="M710" s="47">
        <v>11000</v>
      </c>
      <c r="N710" s="37" t="s">
        <v>72</v>
      </c>
      <c r="O710" s="43"/>
      <c r="P710" s="37" t="s">
        <v>793</v>
      </c>
      <c r="Q710" s="43"/>
      <c r="R710" s="39"/>
      <c r="S710" s="44"/>
    </row>
    <row r="711" spans="1:19" ht="38.25">
      <c r="A711" s="37" t="s">
        <v>2228</v>
      </c>
      <c r="B711" s="38">
        <v>43019</v>
      </c>
      <c r="C711" s="52" t="s">
        <v>2229</v>
      </c>
      <c r="D711" s="37" t="s">
        <v>2230</v>
      </c>
      <c r="E711" s="39"/>
      <c r="F711" s="37" t="s">
        <v>24</v>
      </c>
      <c r="G711" s="37" t="s">
        <v>49</v>
      </c>
      <c r="H711" s="37" t="s">
        <v>426</v>
      </c>
      <c r="I711" s="37" t="s">
        <v>100</v>
      </c>
      <c r="J711" s="41" t="s">
        <v>28</v>
      </c>
      <c r="K711" s="38">
        <v>43047</v>
      </c>
      <c r="L711" s="38">
        <v>44873</v>
      </c>
      <c r="M711" s="42"/>
      <c r="N711" s="40" t="s">
        <v>232</v>
      </c>
      <c r="O711" s="43"/>
      <c r="P711" s="37" t="s">
        <v>1187</v>
      </c>
      <c r="Q711" s="43"/>
      <c r="R711" s="289">
        <f>YEAR(K711)</f>
        <v>2017</v>
      </c>
      <c r="S711" s="58">
        <f>IF($F711="CO",SUMIFS($M:$M,$A:$A,$A711)/COUNTIFS($A:$A,$A711,$F:$F,"CO"),0)</f>
        <v>0</v>
      </c>
    </row>
    <row r="712" spans="1:19" ht="38.25" customHeight="1">
      <c r="A712" s="40" t="s">
        <v>2231</v>
      </c>
      <c r="B712" s="59">
        <v>43329</v>
      </c>
      <c r="C712" s="41" t="s">
        <v>2232</v>
      </c>
      <c r="D712" s="37" t="s">
        <v>2233</v>
      </c>
      <c r="E712" s="43"/>
      <c r="F712" s="40" t="s">
        <v>24</v>
      </c>
      <c r="G712" s="40" t="s">
        <v>49</v>
      </c>
      <c r="H712" s="40" t="s">
        <v>355</v>
      </c>
      <c r="I712" s="40" t="s">
        <v>27</v>
      </c>
      <c r="J712" s="41" t="s">
        <v>28</v>
      </c>
      <c r="K712" s="59">
        <v>43346</v>
      </c>
      <c r="L712" s="59">
        <v>45172</v>
      </c>
      <c r="M712" s="60"/>
      <c r="N712" s="40" t="s">
        <v>29</v>
      </c>
      <c r="O712" s="61"/>
      <c r="P712" s="40" t="s">
        <v>1133</v>
      </c>
      <c r="Q712" s="40"/>
      <c r="R712" s="105">
        <f>YEAR(K712)</f>
        <v>2018</v>
      </c>
      <c r="S712" s="178">
        <f>IF($F712="CO",SUMIFS($M:$M,$A:$A,$A712)/COUNTIFS($A:$A,$A712,$F:$F,"CO"),0)</f>
        <v>0</v>
      </c>
    </row>
    <row r="713" spans="1:19" ht="38.25">
      <c r="A713" s="45" t="s">
        <v>2234</v>
      </c>
      <c r="B713" s="38">
        <v>44302</v>
      </c>
      <c r="C713" s="56" t="s">
        <v>2235</v>
      </c>
      <c r="D713" s="37" t="s">
        <v>2236</v>
      </c>
      <c r="E713" s="43"/>
      <c r="F713" s="37" t="s">
        <v>24</v>
      </c>
      <c r="G713" s="39" t="s">
        <v>139</v>
      </c>
      <c r="H713" s="54" t="s">
        <v>2011</v>
      </c>
      <c r="I713" s="40" t="s">
        <v>27</v>
      </c>
      <c r="J713" s="41" t="s">
        <v>28</v>
      </c>
      <c r="K713" s="38">
        <v>44326</v>
      </c>
      <c r="L713" s="38">
        <v>46152</v>
      </c>
      <c r="M713" s="43"/>
      <c r="N713" s="37" t="s">
        <v>29</v>
      </c>
      <c r="O713" s="43"/>
      <c r="P713" s="37" t="s">
        <v>793</v>
      </c>
      <c r="Q713" s="43"/>
      <c r="R713" s="43"/>
      <c r="S713" s="43"/>
    </row>
    <row r="714" spans="1:19" ht="38.25">
      <c r="A714" s="37" t="s">
        <v>2237</v>
      </c>
      <c r="B714" s="38">
        <v>43257</v>
      </c>
      <c r="C714" s="48" t="s">
        <v>2238</v>
      </c>
      <c r="D714" s="37" t="s">
        <v>2239</v>
      </c>
      <c r="E714" s="39"/>
      <c r="F714" s="37" t="s">
        <v>24</v>
      </c>
      <c r="G714" s="40" t="s">
        <v>85</v>
      </c>
      <c r="H714" s="37" t="s">
        <v>2240</v>
      </c>
      <c r="I714" s="40" t="s">
        <v>27</v>
      </c>
      <c r="J714" s="41" t="s">
        <v>28</v>
      </c>
      <c r="K714" s="38">
        <v>43276</v>
      </c>
      <c r="L714" s="38">
        <v>45102</v>
      </c>
      <c r="M714" s="42"/>
      <c r="N714" s="37" t="s">
        <v>29</v>
      </c>
      <c r="O714" s="43"/>
      <c r="P714" s="37" t="s">
        <v>1133</v>
      </c>
      <c r="Q714" s="43"/>
      <c r="R714" s="289">
        <f>YEAR(K714)</f>
        <v>2018</v>
      </c>
      <c r="S714" s="44">
        <f>IF($F714="CO",SUMIFS($M:$M,$A:$A,$A714)/COUNTIFS($A:$A,$A714,$F:$F,"CO"),0)</f>
        <v>0</v>
      </c>
    </row>
    <row r="715" spans="1:19" ht="38.25">
      <c r="A715" s="37" t="s">
        <v>2241</v>
      </c>
      <c r="B715" s="38">
        <v>43643</v>
      </c>
      <c r="C715" s="56" t="s">
        <v>2238</v>
      </c>
      <c r="D715" s="37" t="s">
        <v>2239</v>
      </c>
      <c r="E715" s="289"/>
      <c r="F715" s="37" t="s">
        <v>24</v>
      </c>
      <c r="G715" s="37" t="s">
        <v>139</v>
      </c>
      <c r="H715" s="40" t="s">
        <v>2213</v>
      </c>
      <c r="I715" s="37" t="s">
        <v>854</v>
      </c>
      <c r="J715" s="95" t="s">
        <v>334</v>
      </c>
      <c r="K715" s="38">
        <v>43663</v>
      </c>
      <c r="L715" s="38">
        <v>45490</v>
      </c>
      <c r="M715" s="42"/>
      <c r="N715" s="37" t="s">
        <v>102</v>
      </c>
      <c r="O715" s="43"/>
      <c r="P715" s="37" t="s">
        <v>1133</v>
      </c>
      <c r="Q715" s="43"/>
      <c r="R715" s="289">
        <f>YEAR(K715)</f>
        <v>2019</v>
      </c>
      <c r="S715" s="44">
        <f>IF($F715="CO",SUMIFS($M:$M,$A:$A,$A715)/COUNTIFS($A:$A,$A715,$F:$F,"CO"),0)</f>
        <v>0</v>
      </c>
    </row>
    <row r="716" spans="1:19" ht="89.25">
      <c r="A716" s="37" t="s">
        <v>2242</v>
      </c>
      <c r="B716" s="38">
        <v>43075</v>
      </c>
      <c r="C716" s="46" t="s">
        <v>2243</v>
      </c>
      <c r="D716" s="37" t="s">
        <v>2244</v>
      </c>
      <c r="E716" s="39"/>
      <c r="F716" s="40" t="s">
        <v>24</v>
      </c>
      <c r="G716" s="40" t="s">
        <v>25</v>
      </c>
      <c r="H716" s="40" t="s">
        <v>2245</v>
      </c>
      <c r="I716" s="37" t="s">
        <v>756</v>
      </c>
      <c r="J716" s="48" t="s">
        <v>2246</v>
      </c>
      <c r="K716" s="38">
        <v>43285</v>
      </c>
      <c r="L716" s="38">
        <v>45111</v>
      </c>
      <c r="M716" s="42"/>
      <c r="N716" s="40" t="s">
        <v>2247</v>
      </c>
      <c r="O716" s="43"/>
      <c r="P716" s="37" t="s">
        <v>1133</v>
      </c>
      <c r="Q716" s="43"/>
      <c r="R716" s="39">
        <v>2011</v>
      </c>
      <c r="S716" s="44"/>
    </row>
    <row r="717" spans="1:19" ht="38.25">
      <c r="A717" s="37" t="s">
        <v>2248</v>
      </c>
      <c r="B717" s="38">
        <v>43418</v>
      </c>
      <c r="C717" s="46" t="s">
        <v>2249</v>
      </c>
      <c r="D717" s="37" t="s">
        <v>2250</v>
      </c>
      <c r="E717" s="289"/>
      <c r="F717" s="37" t="s">
        <v>24</v>
      </c>
      <c r="G717" s="40" t="s">
        <v>25</v>
      </c>
      <c r="H717" s="37" t="s">
        <v>2251</v>
      </c>
      <c r="I717" s="37" t="s">
        <v>100</v>
      </c>
      <c r="J717" s="41" t="s">
        <v>28</v>
      </c>
      <c r="K717" s="38">
        <v>43431</v>
      </c>
      <c r="L717" s="38">
        <v>45257</v>
      </c>
      <c r="M717" s="42"/>
      <c r="N717" s="37" t="s">
        <v>29</v>
      </c>
      <c r="O717" s="43"/>
      <c r="P717" s="37" t="s">
        <v>1133</v>
      </c>
      <c r="Q717" s="43"/>
      <c r="R717" s="43"/>
      <c r="S717" s="43"/>
    </row>
    <row r="718" spans="1:19" ht="38.25">
      <c r="A718" s="45" t="s">
        <v>2252</v>
      </c>
      <c r="B718" s="38">
        <v>44522</v>
      </c>
      <c r="C718" s="46" t="s">
        <v>2253</v>
      </c>
      <c r="D718" s="37" t="s">
        <v>2254</v>
      </c>
      <c r="E718" s="43"/>
      <c r="F718" s="37" t="s">
        <v>24</v>
      </c>
      <c r="G718" s="39" t="s">
        <v>139</v>
      </c>
      <c r="H718" s="40" t="s">
        <v>2011</v>
      </c>
      <c r="I718" s="40" t="s">
        <v>27</v>
      </c>
      <c r="J718" s="48" t="s">
        <v>2063</v>
      </c>
      <c r="K718" s="38">
        <v>44557</v>
      </c>
      <c r="L718" s="38">
        <v>46383</v>
      </c>
      <c r="M718" s="47"/>
      <c r="N718" s="37" t="s">
        <v>29</v>
      </c>
      <c r="O718" s="43"/>
      <c r="P718" s="37" t="s">
        <v>793</v>
      </c>
      <c r="Q718" s="43"/>
      <c r="R718" s="43"/>
      <c r="S718" s="43"/>
    </row>
    <row r="719" spans="1:19" ht="51" customHeight="1">
      <c r="A719" s="294" t="s">
        <v>3926</v>
      </c>
      <c r="B719" s="302">
        <v>43789</v>
      </c>
      <c r="C719" s="327" t="s">
        <v>3927</v>
      </c>
      <c r="D719" s="304" t="s">
        <v>3825</v>
      </c>
      <c r="E719" s="297"/>
      <c r="F719" s="298" t="s">
        <v>24</v>
      </c>
      <c r="G719" s="304" t="s">
        <v>366</v>
      </c>
      <c r="H719" s="328" t="s">
        <v>3928</v>
      </c>
      <c r="I719" s="300" t="s">
        <v>64</v>
      </c>
      <c r="J719" s="329" t="s">
        <v>3929</v>
      </c>
      <c r="K719" s="302">
        <v>44256</v>
      </c>
      <c r="L719" s="302">
        <v>45716</v>
      </c>
      <c r="M719" s="304"/>
      <c r="N719" s="328" t="s">
        <v>3928</v>
      </c>
      <c r="O719" s="297"/>
      <c r="P719" s="324" t="s">
        <v>793</v>
      </c>
      <c r="Q719" s="297"/>
      <c r="R719" s="455"/>
      <c r="S719" s="43"/>
    </row>
    <row r="720" spans="1:19" ht="51">
      <c r="A720" s="305" t="s">
        <v>3850</v>
      </c>
      <c r="B720" s="38">
        <v>44313</v>
      </c>
      <c r="C720" s="46" t="s">
        <v>3851</v>
      </c>
      <c r="D720" s="37" t="s">
        <v>3852</v>
      </c>
      <c r="E720" s="43"/>
      <c r="F720" s="298" t="s">
        <v>24</v>
      </c>
      <c r="G720" s="298" t="s">
        <v>139</v>
      </c>
      <c r="H720" s="37" t="s">
        <v>2011</v>
      </c>
      <c r="I720" s="300" t="s">
        <v>27</v>
      </c>
      <c r="J720" s="53" t="s">
        <v>3853</v>
      </c>
      <c r="K720" s="38">
        <v>44418</v>
      </c>
      <c r="L720" s="38">
        <v>46244</v>
      </c>
      <c r="M720" s="47"/>
      <c r="N720" s="295" t="s">
        <v>29</v>
      </c>
      <c r="O720" s="43"/>
      <c r="P720" s="298" t="s">
        <v>793</v>
      </c>
      <c r="Q720" s="43"/>
      <c r="R720" s="43"/>
      <c r="S720" s="297"/>
    </row>
    <row r="721" spans="1:19" ht="38.25">
      <c r="A721" s="336" t="s">
        <v>3364</v>
      </c>
      <c r="B721" s="302">
        <v>44300</v>
      </c>
      <c r="C721" s="337" t="s">
        <v>3365</v>
      </c>
      <c r="D721" s="295" t="s">
        <v>3366</v>
      </c>
      <c r="E721" s="297"/>
      <c r="F721" s="279" t="s">
        <v>24</v>
      </c>
      <c r="G721" s="279" t="s">
        <v>139</v>
      </c>
      <c r="H721" s="280" t="s">
        <v>2011</v>
      </c>
      <c r="I721" s="280" t="s">
        <v>27</v>
      </c>
      <c r="J721" s="338" t="s">
        <v>28</v>
      </c>
      <c r="K721" s="302">
        <v>44358</v>
      </c>
      <c r="L721" s="302">
        <v>46184</v>
      </c>
      <c r="M721" s="303"/>
      <c r="N721" s="311" t="s">
        <v>29</v>
      </c>
      <c r="O721" s="297"/>
      <c r="P721" s="304" t="s">
        <v>793</v>
      </c>
      <c r="Q721" s="304"/>
      <c r="R721" s="297"/>
      <c r="S721" s="297"/>
    </row>
    <row r="722" spans="1:19" ht="38.25">
      <c r="A722" s="363" t="s">
        <v>4140</v>
      </c>
      <c r="B722" s="362">
        <v>44504</v>
      </c>
      <c r="C722" s="373" t="s">
        <v>4141</v>
      </c>
      <c r="D722" s="363" t="s">
        <v>4142</v>
      </c>
      <c r="E722" s="372"/>
      <c r="F722" s="363" t="s">
        <v>24</v>
      </c>
      <c r="G722" s="363" t="s">
        <v>139</v>
      </c>
      <c r="H722" s="366" t="s">
        <v>2011</v>
      </c>
      <c r="I722" s="363" t="s">
        <v>27</v>
      </c>
      <c r="J722" s="370" t="s">
        <v>3703</v>
      </c>
      <c r="K722" s="362">
        <v>44707</v>
      </c>
      <c r="L722" s="362">
        <v>46533</v>
      </c>
      <c r="M722" s="372"/>
      <c r="N722" s="363" t="s">
        <v>29</v>
      </c>
      <c r="O722" s="372"/>
      <c r="P722" s="372"/>
      <c r="Q722" s="363" t="s">
        <v>793</v>
      </c>
      <c r="R722" s="372"/>
      <c r="S722" s="43"/>
    </row>
    <row r="723" spans="1:19" ht="38.25">
      <c r="A723" s="45" t="s">
        <v>2255</v>
      </c>
      <c r="B723" s="38">
        <v>44278</v>
      </c>
      <c r="C723" s="56" t="s">
        <v>2256</v>
      </c>
      <c r="D723" s="37" t="s">
        <v>2257</v>
      </c>
      <c r="E723" s="43"/>
      <c r="F723" s="37" t="s">
        <v>24</v>
      </c>
      <c r="G723" s="39" t="s">
        <v>25</v>
      </c>
      <c r="H723" s="54" t="s">
        <v>413</v>
      </c>
      <c r="I723" s="40" t="s">
        <v>27</v>
      </c>
      <c r="J723" s="41" t="s">
        <v>28</v>
      </c>
      <c r="K723" s="38">
        <v>44326</v>
      </c>
      <c r="L723" s="38">
        <v>46152</v>
      </c>
      <c r="M723" s="47"/>
      <c r="N723" s="37" t="s">
        <v>29</v>
      </c>
      <c r="O723" s="43"/>
      <c r="P723" s="37" t="s">
        <v>793</v>
      </c>
      <c r="Q723" s="43"/>
      <c r="R723" s="43"/>
      <c r="S723" s="43"/>
    </row>
    <row r="724" spans="1:19" ht="38.25">
      <c r="A724" s="45" t="s">
        <v>2258</v>
      </c>
      <c r="B724" s="38">
        <v>44306</v>
      </c>
      <c r="C724" s="56" t="s">
        <v>2259</v>
      </c>
      <c r="D724" s="37" t="s">
        <v>2260</v>
      </c>
      <c r="E724" s="43"/>
      <c r="F724" s="37" t="s">
        <v>24</v>
      </c>
      <c r="G724" s="289" t="s">
        <v>139</v>
      </c>
      <c r="H724" s="54" t="s">
        <v>2011</v>
      </c>
      <c r="I724" s="40" t="s">
        <v>27</v>
      </c>
      <c r="J724" s="41" t="s">
        <v>28</v>
      </c>
      <c r="K724" s="38">
        <v>44319</v>
      </c>
      <c r="L724" s="38">
        <v>46145</v>
      </c>
      <c r="M724" s="43"/>
      <c r="N724" s="37" t="s">
        <v>29</v>
      </c>
      <c r="O724" s="43"/>
      <c r="P724" s="37" t="s">
        <v>793</v>
      </c>
      <c r="Q724" s="43"/>
      <c r="R724" s="43"/>
      <c r="S724" s="43"/>
    </row>
    <row r="725" spans="1:19" ht="38.25">
      <c r="A725" s="289" t="s">
        <v>2261</v>
      </c>
      <c r="B725" s="59">
        <v>43542</v>
      </c>
      <c r="C725" s="211" t="s">
        <v>2262</v>
      </c>
      <c r="D725" s="56" t="s">
        <v>2263</v>
      </c>
      <c r="E725" s="289"/>
      <c r="F725" s="37" t="s">
        <v>24</v>
      </c>
      <c r="G725" s="37" t="s">
        <v>98</v>
      </c>
      <c r="H725" s="40" t="s">
        <v>2264</v>
      </c>
      <c r="I725" s="37" t="s">
        <v>100</v>
      </c>
      <c r="J725" s="41" t="s">
        <v>28</v>
      </c>
      <c r="K725" s="38">
        <v>43553</v>
      </c>
      <c r="L725" s="38">
        <v>45380</v>
      </c>
      <c r="M725" s="42"/>
      <c r="N725" s="37" t="s">
        <v>29</v>
      </c>
      <c r="O725" s="43"/>
      <c r="P725" s="37" t="s">
        <v>813</v>
      </c>
      <c r="Q725" s="43"/>
      <c r="R725" s="289">
        <f>YEAR(K725)</f>
        <v>2019</v>
      </c>
      <c r="S725" s="44">
        <f>IF($F725="CO",SUMIFS($M:$M,$A:$A,$A725)/COUNTIFS($A:$A,$A725,$F:$F,"CO"),0)</f>
        <v>0</v>
      </c>
    </row>
    <row r="726" spans="1:19" ht="38.25">
      <c r="A726" s="45" t="s">
        <v>2265</v>
      </c>
      <c r="B726" s="38">
        <v>44277</v>
      </c>
      <c r="C726" s="56" t="s">
        <v>2266</v>
      </c>
      <c r="D726" s="37" t="s">
        <v>2267</v>
      </c>
      <c r="E726" s="43"/>
      <c r="F726" s="37" t="s">
        <v>24</v>
      </c>
      <c r="G726" s="289" t="s">
        <v>25</v>
      </c>
      <c r="H726" s="54" t="s">
        <v>413</v>
      </c>
      <c r="I726" s="40" t="s">
        <v>27</v>
      </c>
      <c r="J726" s="41" t="s">
        <v>28</v>
      </c>
      <c r="K726" s="38">
        <v>44322</v>
      </c>
      <c r="L726" s="38">
        <v>46148</v>
      </c>
      <c r="M726" s="47"/>
      <c r="N726" s="37" t="s">
        <v>29</v>
      </c>
      <c r="O726" s="43"/>
      <c r="P726" s="37" t="s">
        <v>793</v>
      </c>
      <c r="Q726" s="43"/>
      <c r="R726" s="43"/>
      <c r="S726" s="43"/>
    </row>
    <row r="727" spans="1:19" ht="38.25">
      <c r="A727" s="37" t="s">
        <v>2268</v>
      </c>
      <c r="B727" s="38">
        <v>43277</v>
      </c>
      <c r="C727" s="46" t="s">
        <v>2269</v>
      </c>
      <c r="D727" s="37" t="s">
        <v>2270</v>
      </c>
      <c r="E727" s="289"/>
      <c r="F727" s="40" t="s">
        <v>24</v>
      </c>
      <c r="G727" s="37" t="s">
        <v>85</v>
      </c>
      <c r="H727" s="37" t="s">
        <v>2271</v>
      </c>
      <c r="I727" s="37" t="s">
        <v>100</v>
      </c>
      <c r="J727" s="41" t="s">
        <v>28</v>
      </c>
      <c r="K727" s="38">
        <v>43294</v>
      </c>
      <c r="L727" s="38">
        <v>45120</v>
      </c>
      <c r="M727" s="42"/>
      <c r="N727" s="37" t="s">
        <v>29</v>
      </c>
      <c r="O727" s="43"/>
      <c r="P727" s="212" t="s">
        <v>1133</v>
      </c>
      <c r="Q727" s="43"/>
      <c r="R727" s="39">
        <f>YEAR(K727)</f>
        <v>2018</v>
      </c>
      <c r="S727" s="44">
        <f>IF($F727="CO",SUMIFS($M:$M,$A:$A,$A727)/COUNTIFS($A:$A,$A727,$F:$F,"CO"),0)</f>
        <v>0</v>
      </c>
    </row>
    <row r="728" spans="1:19" ht="38.25">
      <c r="A728" s="37" t="s">
        <v>2272</v>
      </c>
      <c r="B728" s="38">
        <v>43250</v>
      </c>
      <c r="C728" s="46" t="s">
        <v>2273</v>
      </c>
      <c r="D728" s="37" t="s">
        <v>2274</v>
      </c>
      <c r="E728" s="289"/>
      <c r="F728" s="37" t="s">
        <v>24</v>
      </c>
      <c r="G728" s="40" t="s">
        <v>25</v>
      </c>
      <c r="H728" s="37" t="s">
        <v>373</v>
      </c>
      <c r="I728" s="37" t="s">
        <v>100</v>
      </c>
      <c r="J728" s="41" t="s">
        <v>28</v>
      </c>
      <c r="K728" s="38">
        <v>43262</v>
      </c>
      <c r="L728" s="38">
        <v>45088</v>
      </c>
      <c r="M728" s="42"/>
      <c r="N728" s="37" t="s">
        <v>29</v>
      </c>
      <c r="O728" s="43"/>
      <c r="P728" s="37" t="s">
        <v>2040</v>
      </c>
      <c r="Q728" s="43"/>
      <c r="R728" s="39">
        <f>YEAR(K728)</f>
        <v>2018</v>
      </c>
      <c r="S728" s="44">
        <f>IF($F728="CO",SUMIFS($M:$M,$A:$A,$A728)/COUNTIFS($A:$A,$A728,$F:$F,"CO"),0)</f>
        <v>0</v>
      </c>
    </row>
    <row r="729" spans="1:19" ht="51">
      <c r="A729" s="37" t="s">
        <v>2275</v>
      </c>
      <c r="B729" s="38">
        <v>43609</v>
      </c>
      <c r="C729" s="64" t="s">
        <v>2276</v>
      </c>
      <c r="D729" s="289" t="s">
        <v>2277</v>
      </c>
      <c r="E729" s="43"/>
      <c r="F729" s="289" t="s">
        <v>24</v>
      </c>
      <c r="G729" s="54" t="s">
        <v>49</v>
      </c>
      <c r="H729" s="54" t="s">
        <v>253</v>
      </c>
      <c r="I729" s="54" t="s">
        <v>27</v>
      </c>
      <c r="J729" s="41" t="s">
        <v>167</v>
      </c>
      <c r="K729" s="38">
        <v>43735</v>
      </c>
      <c r="L729" s="57">
        <v>45562</v>
      </c>
      <c r="M729" s="47"/>
      <c r="N729" s="54" t="s">
        <v>168</v>
      </c>
      <c r="O729" s="43"/>
      <c r="P729" s="289" t="s">
        <v>53</v>
      </c>
      <c r="Q729" s="43"/>
      <c r="R729" s="39">
        <f>YEAR(K729)</f>
        <v>2019</v>
      </c>
      <c r="S729" s="44">
        <f>IF($F729="CO",SUMIFS($M:$M,$A:$A,$A729)/COUNTIFS($A:$A,$A729,$F:$F,"CO"),0)</f>
        <v>0</v>
      </c>
    </row>
    <row r="730" spans="1:19" ht="51">
      <c r="A730" s="348" t="s">
        <v>3480</v>
      </c>
      <c r="B730" s="341">
        <v>44686</v>
      </c>
      <c r="C730" s="345" t="s">
        <v>3481</v>
      </c>
      <c r="D730" s="348" t="s">
        <v>3482</v>
      </c>
      <c r="E730" s="359"/>
      <c r="F730" s="343" t="s">
        <v>24</v>
      </c>
      <c r="G730" s="343" t="s">
        <v>42</v>
      </c>
      <c r="H730" s="349" t="s">
        <v>568</v>
      </c>
      <c r="I730" s="350" t="s">
        <v>3384</v>
      </c>
      <c r="J730" s="352" t="s">
        <v>3483</v>
      </c>
      <c r="K730" s="341">
        <v>44732</v>
      </c>
      <c r="L730" s="341">
        <v>46558</v>
      </c>
      <c r="M730" s="359"/>
      <c r="N730" s="350" t="s">
        <v>168</v>
      </c>
      <c r="O730" s="359"/>
      <c r="P730" s="343" t="s">
        <v>30</v>
      </c>
      <c r="Q730" s="359"/>
      <c r="R730" s="359"/>
      <c r="S730" s="359"/>
    </row>
    <row r="731" spans="1:19" ht="51">
      <c r="A731" s="355" t="s">
        <v>3637</v>
      </c>
      <c r="B731" s="397">
        <v>44652</v>
      </c>
      <c r="C731" s="361" t="s">
        <v>3638</v>
      </c>
      <c r="D731" s="355" t="s">
        <v>3639</v>
      </c>
      <c r="E731" s="417"/>
      <c r="F731" s="347" t="s">
        <v>24</v>
      </c>
      <c r="G731" s="355" t="s">
        <v>42</v>
      </c>
      <c r="H731" s="348" t="s">
        <v>43</v>
      </c>
      <c r="I731" s="347" t="s">
        <v>27</v>
      </c>
      <c r="J731" s="416" t="s">
        <v>3394</v>
      </c>
      <c r="K731" s="397">
        <v>44802</v>
      </c>
      <c r="L731" s="397">
        <v>46628</v>
      </c>
      <c r="M731" s="417"/>
      <c r="N731" s="347" t="s">
        <v>29</v>
      </c>
      <c r="O731" s="417"/>
      <c r="P731" s="417"/>
      <c r="Q731" s="347" t="s">
        <v>45</v>
      </c>
      <c r="R731" s="355"/>
      <c r="S731" s="417"/>
    </row>
    <row r="732" spans="1:19" ht="51">
      <c r="A732" s="37" t="s">
        <v>2278</v>
      </c>
      <c r="B732" s="38">
        <v>43245</v>
      </c>
      <c r="C732" s="46" t="s">
        <v>2279</v>
      </c>
      <c r="D732" s="43"/>
      <c r="E732" s="289"/>
      <c r="F732" s="37" t="s">
        <v>24</v>
      </c>
      <c r="G732" s="37" t="s">
        <v>42</v>
      </c>
      <c r="H732" s="37" t="s">
        <v>2280</v>
      </c>
      <c r="I732" s="37" t="s">
        <v>115</v>
      </c>
      <c r="J732" s="48" t="s">
        <v>36</v>
      </c>
      <c r="K732" s="38">
        <v>43413</v>
      </c>
      <c r="L732" s="38">
        <v>45239</v>
      </c>
      <c r="M732" s="42"/>
      <c r="N732" s="40" t="s">
        <v>2281</v>
      </c>
      <c r="O732" s="43"/>
      <c r="P732" s="37" t="s">
        <v>506</v>
      </c>
      <c r="Q732" s="43"/>
      <c r="R732" s="289">
        <f>YEAR(K732)</f>
        <v>2018</v>
      </c>
      <c r="S732" s="44">
        <f>IF($F732="CO",SUMIFS($M:$M,$A:$A,$A732)/COUNTIFS($A:$A,$A732,$F:$F,"CO"),0)</f>
        <v>0</v>
      </c>
    </row>
    <row r="733" spans="1:19" ht="51">
      <c r="A733" s="37" t="s">
        <v>4053</v>
      </c>
      <c r="B733" s="369">
        <v>44669</v>
      </c>
      <c r="C733" s="56" t="s">
        <v>4054</v>
      </c>
      <c r="D733" s="37" t="s">
        <v>4055</v>
      </c>
      <c r="E733" s="43"/>
      <c r="F733" s="289" t="s">
        <v>24</v>
      </c>
      <c r="G733" s="289" t="s">
        <v>42</v>
      </c>
      <c r="H733" s="289" t="s">
        <v>43</v>
      </c>
      <c r="I733" s="289" t="s">
        <v>3421</v>
      </c>
      <c r="J733" s="52" t="s">
        <v>3389</v>
      </c>
      <c r="K733" s="369">
        <v>44684</v>
      </c>
      <c r="L733" s="369">
        <v>46510</v>
      </c>
      <c r="M733" s="58"/>
      <c r="N733" s="289" t="s">
        <v>168</v>
      </c>
      <c r="O733" s="43"/>
      <c r="P733" s="289" t="s">
        <v>45</v>
      </c>
      <c r="Q733" s="43"/>
      <c r="R733" s="43"/>
      <c r="S733" s="43"/>
    </row>
    <row r="734" spans="1:19" ht="38.25">
      <c r="A734" s="37" t="s">
        <v>2282</v>
      </c>
      <c r="B734" s="38">
        <v>43992</v>
      </c>
      <c r="C734" s="64" t="s">
        <v>2283</v>
      </c>
      <c r="D734" s="37" t="s">
        <v>2284</v>
      </c>
      <c r="E734" s="43"/>
      <c r="F734" s="37" t="s">
        <v>24</v>
      </c>
      <c r="G734" s="37" t="s">
        <v>360</v>
      </c>
      <c r="H734" s="37" t="s">
        <v>2285</v>
      </c>
      <c r="I734" s="37" t="s">
        <v>1587</v>
      </c>
      <c r="J734" s="55" t="s">
        <v>194</v>
      </c>
      <c r="K734" s="38">
        <v>44092</v>
      </c>
      <c r="L734" s="38">
        <v>45918</v>
      </c>
      <c r="M734" s="47"/>
      <c r="N734" s="40" t="s">
        <v>29</v>
      </c>
      <c r="O734" s="43"/>
      <c r="P734" s="37" t="s">
        <v>30</v>
      </c>
      <c r="Q734" s="43"/>
      <c r="R734" s="39">
        <f>YEAR(K734)</f>
        <v>2020</v>
      </c>
      <c r="S734" s="44">
        <f t="shared" ref="S734:S740" si="12">IF($F734="CO",SUMIFS($M:$M,$A:$A,$A734)/COUNTIFS($A:$A,$A734,$F:$F,"CO"),0)</f>
        <v>0</v>
      </c>
    </row>
    <row r="735" spans="1:19" ht="38.25">
      <c r="A735" s="37" t="s">
        <v>2286</v>
      </c>
      <c r="B735" s="38">
        <v>43714</v>
      </c>
      <c r="C735" s="52" t="s">
        <v>2287</v>
      </c>
      <c r="D735" s="80" t="s">
        <v>2288</v>
      </c>
      <c r="E735" s="43"/>
      <c r="F735" s="289" t="s">
        <v>24</v>
      </c>
      <c r="G735" s="289" t="s">
        <v>360</v>
      </c>
      <c r="H735" s="289" t="s">
        <v>2289</v>
      </c>
      <c r="I735" s="289" t="s">
        <v>27</v>
      </c>
      <c r="J735" s="81" t="s">
        <v>1397</v>
      </c>
      <c r="K735" s="38">
        <v>43719</v>
      </c>
      <c r="L735" s="38">
        <v>45546</v>
      </c>
      <c r="M735" s="47"/>
      <c r="N735" s="289" t="s">
        <v>29</v>
      </c>
      <c r="O735" s="289"/>
      <c r="P735" s="289" t="s">
        <v>45</v>
      </c>
      <c r="Q735" s="289"/>
      <c r="R735" s="39">
        <f>YEAR(K735)</f>
        <v>2019</v>
      </c>
      <c r="S735" s="44">
        <f t="shared" si="12"/>
        <v>0</v>
      </c>
    </row>
    <row r="736" spans="1:19" ht="63.75">
      <c r="A736" s="40" t="s">
        <v>2290</v>
      </c>
      <c r="B736" s="59">
        <v>43550</v>
      </c>
      <c r="C736" s="41" t="s">
        <v>2291</v>
      </c>
      <c r="D736" s="37" t="s">
        <v>2292</v>
      </c>
      <c r="E736" s="43"/>
      <c r="F736" s="40" t="s">
        <v>24</v>
      </c>
      <c r="G736" s="40" t="s">
        <v>49</v>
      </c>
      <c r="H736" s="59" t="s">
        <v>253</v>
      </c>
      <c r="I736" s="40" t="s">
        <v>51</v>
      </c>
      <c r="J736" s="41" t="s">
        <v>2293</v>
      </c>
      <c r="K736" s="59">
        <v>43563</v>
      </c>
      <c r="L736" s="59">
        <v>45390</v>
      </c>
      <c r="M736" s="60"/>
      <c r="N736" s="40" t="s">
        <v>29</v>
      </c>
      <c r="O736" s="61"/>
      <c r="P736" s="40" t="s">
        <v>45</v>
      </c>
      <c r="Q736" s="40"/>
      <c r="R736" s="289">
        <f>YEAR(K736)</f>
        <v>2019</v>
      </c>
      <c r="S736" s="44">
        <f t="shared" si="12"/>
        <v>0</v>
      </c>
    </row>
    <row r="737" spans="1:19" ht="51">
      <c r="A737" s="37" t="s">
        <v>2294</v>
      </c>
      <c r="B737" s="38">
        <v>43808</v>
      </c>
      <c r="C737" s="56" t="s">
        <v>2295</v>
      </c>
      <c r="D737" s="37" t="s">
        <v>2296</v>
      </c>
      <c r="E737" s="43"/>
      <c r="F737" s="37" t="s">
        <v>24</v>
      </c>
      <c r="G737" s="40" t="s">
        <v>42</v>
      </c>
      <c r="H737" s="40" t="s">
        <v>221</v>
      </c>
      <c r="I737" s="40" t="s">
        <v>27</v>
      </c>
      <c r="J737" s="82" t="s">
        <v>190</v>
      </c>
      <c r="K737" s="38">
        <v>43811</v>
      </c>
      <c r="L737" s="38">
        <v>45638</v>
      </c>
      <c r="M737" s="47"/>
      <c r="N737" s="37" t="s">
        <v>102</v>
      </c>
      <c r="O737" s="43"/>
      <c r="P737" s="37" t="s">
        <v>30</v>
      </c>
      <c r="Q737" s="43"/>
      <c r="R737" s="43"/>
      <c r="S737" s="44">
        <f t="shared" si="12"/>
        <v>0</v>
      </c>
    </row>
    <row r="738" spans="1:19" ht="38.25">
      <c r="A738" s="37" t="s">
        <v>2297</v>
      </c>
      <c r="B738" s="38">
        <v>44091</v>
      </c>
      <c r="C738" s="58" t="s">
        <v>2298</v>
      </c>
      <c r="D738" s="289" t="s">
        <v>2299</v>
      </c>
      <c r="E738" s="43"/>
      <c r="F738" s="37" t="s">
        <v>24</v>
      </c>
      <c r="G738" s="289" t="s">
        <v>42</v>
      </c>
      <c r="H738" s="54" t="s">
        <v>163</v>
      </c>
      <c r="I738" s="37" t="s">
        <v>27</v>
      </c>
      <c r="J738" s="55" t="s">
        <v>73</v>
      </c>
      <c r="K738" s="38">
        <v>44182</v>
      </c>
      <c r="L738" s="38">
        <v>46008</v>
      </c>
      <c r="M738" s="43"/>
      <c r="N738" s="37" t="s">
        <v>29</v>
      </c>
      <c r="O738" s="43"/>
      <c r="P738" s="37" t="s">
        <v>45</v>
      </c>
      <c r="Q738" s="43"/>
      <c r="R738" s="39">
        <f>YEAR(K738)</f>
        <v>2020</v>
      </c>
      <c r="S738" s="44">
        <f t="shared" si="12"/>
        <v>0</v>
      </c>
    </row>
    <row r="739" spans="1:19" ht="51">
      <c r="A739" s="40" t="s">
        <v>2300</v>
      </c>
      <c r="B739" s="59">
        <v>43333</v>
      </c>
      <c r="C739" s="41" t="s">
        <v>2301</v>
      </c>
      <c r="D739" s="37" t="s">
        <v>2302</v>
      </c>
      <c r="E739" s="39"/>
      <c r="F739" s="40" t="s">
        <v>24</v>
      </c>
      <c r="G739" s="40" t="s">
        <v>49</v>
      </c>
      <c r="H739" s="59" t="s">
        <v>355</v>
      </c>
      <c r="I739" s="40" t="s">
        <v>27</v>
      </c>
      <c r="J739" s="41" t="s">
        <v>398</v>
      </c>
      <c r="K739" s="59">
        <v>43311</v>
      </c>
      <c r="L739" s="59">
        <v>45137</v>
      </c>
      <c r="M739" s="60"/>
      <c r="N739" s="40" t="s">
        <v>29</v>
      </c>
      <c r="O739" s="59"/>
      <c r="P739" s="40" t="s">
        <v>225</v>
      </c>
      <c r="Q739" s="40"/>
      <c r="R739" s="39">
        <f>YEAR(K739)</f>
        <v>2018</v>
      </c>
      <c r="S739" s="44">
        <f t="shared" si="12"/>
        <v>0</v>
      </c>
    </row>
    <row r="740" spans="1:19" ht="38.25">
      <c r="A740" s="37" t="s">
        <v>2303</v>
      </c>
      <c r="B740" s="38">
        <v>44159</v>
      </c>
      <c r="C740" s="64" t="s">
        <v>2304</v>
      </c>
      <c r="D740" s="37" t="s">
        <v>2305</v>
      </c>
      <c r="E740" s="43"/>
      <c r="F740" s="37" t="s">
        <v>24</v>
      </c>
      <c r="G740" s="289" t="s">
        <v>49</v>
      </c>
      <c r="H740" s="54" t="s">
        <v>2306</v>
      </c>
      <c r="I740" s="37" t="s">
        <v>27</v>
      </c>
      <c r="J740" s="55" t="s">
        <v>73</v>
      </c>
      <c r="K740" s="37" t="s">
        <v>1922</v>
      </c>
      <c r="L740" s="38">
        <v>45985</v>
      </c>
      <c r="M740" s="47"/>
      <c r="N740" s="37" t="s">
        <v>29</v>
      </c>
      <c r="O740" s="43"/>
      <c r="P740" s="37" t="s">
        <v>53</v>
      </c>
      <c r="Q740" s="43"/>
      <c r="R740" s="39">
        <v>2018</v>
      </c>
      <c r="S740" s="44">
        <f t="shared" si="12"/>
        <v>0</v>
      </c>
    </row>
    <row r="741" spans="1:19" ht="38.25">
      <c r="A741" s="305" t="s">
        <v>3860</v>
      </c>
      <c r="B741" s="38">
        <v>44403</v>
      </c>
      <c r="C741" s="46" t="s">
        <v>3861</v>
      </c>
      <c r="D741" s="37" t="s">
        <v>3862</v>
      </c>
      <c r="E741" s="43"/>
      <c r="F741" s="298" t="s">
        <v>24</v>
      </c>
      <c r="G741" s="298" t="s">
        <v>49</v>
      </c>
      <c r="H741" s="37" t="s">
        <v>133</v>
      </c>
      <c r="I741" s="300" t="s">
        <v>27</v>
      </c>
      <c r="J741" s="307" t="s">
        <v>73</v>
      </c>
      <c r="K741" s="38">
        <v>44434</v>
      </c>
      <c r="L741" s="38">
        <v>46260</v>
      </c>
      <c r="M741" s="47"/>
      <c r="N741" s="295" t="s">
        <v>29</v>
      </c>
      <c r="O741" s="43"/>
      <c r="P741" s="298" t="s">
        <v>53</v>
      </c>
      <c r="Q741" s="43"/>
      <c r="R741" s="43"/>
      <c r="S741" s="43"/>
    </row>
    <row r="742" spans="1:19" ht="51">
      <c r="A742" s="37" t="s">
        <v>957</v>
      </c>
      <c r="B742" s="38">
        <v>43714</v>
      </c>
      <c r="C742" s="52" t="s">
        <v>2307</v>
      </c>
      <c r="D742" s="37" t="s">
        <v>419</v>
      </c>
      <c r="E742" s="43"/>
      <c r="F742" s="289" t="s">
        <v>24</v>
      </c>
      <c r="G742" s="289" t="s">
        <v>42</v>
      </c>
      <c r="H742" s="289" t="s">
        <v>2308</v>
      </c>
      <c r="I742" s="289" t="s">
        <v>27</v>
      </c>
      <c r="J742" s="81" t="s">
        <v>129</v>
      </c>
      <c r="K742" s="38">
        <v>43714</v>
      </c>
      <c r="L742" s="38">
        <v>45541</v>
      </c>
      <c r="M742" s="47"/>
      <c r="N742" s="289" t="s">
        <v>29</v>
      </c>
      <c r="O742" s="289"/>
      <c r="P742" s="39" t="s">
        <v>30</v>
      </c>
      <c r="Q742" s="289"/>
      <c r="R742" s="39">
        <v>2019</v>
      </c>
      <c r="S742" s="44">
        <f>IF($F742="CO",SUMIFS($M:$M,$A:$A,$A742)/COUNTIFS($A:$A,$A742,$F:$F,"CO"),0)</f>
        <v>0</v>
      </c>
    </row>
    <row r="743" spans="1:19" ht="38.25">
      <c r="A743" s="46" t="s">
        <v>2309</v>
      </c>
      <c r="B743" s="38">
        <v>43760</v>
      </c>
      <c r="C743" s="64" t="s">
        <v>2310</v>
      </c>
      <c r="D743" s="289" t="s">
        <v>2311</v>
      </c>
      <c r="E743" s="43"/>
      <c r="F743" s="289" t="s">
        <v>24</v>
      </c>
      <c r="G743" s="289" t="s">
        <v>71</v>
      </c>
      <c r="H743" s="289" t="s">
        <v>742</v>
      </c>
      <c r="I743" s="289" t="s">
        <v>27</v>
      </c>
      <c r="J743" s="81" t="s">
        <v>2312</v>
      </c>
      <c r="K743" s="38">
        <v>43777</v>
      </c>
      <c r="L743" s="38">
        <v>45604</v>
      </c>
      <c r="M743" s="47"/>
      <c r="N743" s="289" t="s">
        <v>29</v>
      </c>
      <c r="O743" s="43"/>
      <c r="P743" s="289" t="s">
        <v>169</v>
      </c>
      <c r="Q743" s="289" t="s">
        <v>170</v>
      </c>
      <c r="R743" s="289">
        <v>2018</v>
      </c>
      <c r="S743" s="44">
        <f>IF($F743="CO",SUMIFS($M:$M,$A:$A,$A743)/COUNTIFS($A:$A,$A743,$F:$F,"CO"),0)</f>
        <v>0</v>
      </c>
    </row>
    <row r="744" spans="1:19" ht="38.25">
      <c r="A744" s="37" t="s">
        <v>2313</v>
      </c>
      <c r="B744" s="38">
        <v>43718</v>
      </c>
      <c r="C744" s="52" t="s">
        <v>2314</v>
      </c>
      <c r="D744" s="37" t="s">
        <v>1834</v>
      </c>
      <c r="E744" s="43"/>
      <c r="F744" s="289" t="s">
        <v>24</v>
      </c>
      <c r="G744" s="289" t="s">
        <v>49</v>
      </c>
      <c r="H744" s="54" t="s">
        <v>253</v>
      </c>
      <c r="I744" s="289" t="s">
        <v>27</v>
      </c>
      <c r="J744" s="81" t="s">
        <v>362</v>
      </c>
      <c r="K744" s="38">
        <v>43734</v>
      </c>
      <c r="L744" s="38">
        <v>45561</v>
      </c>
      <c r="M744" s="47"/>
      <c r="N744" s="289" t="s">
        <v>253</v>
      </c>
      <c r="O744" s="43"/>
      <c r="P744" s="289" t="s">
        <v>53</v>
      </c>
      <c r="Q744" s="289"/>
      <c r="R744" s="39">
        <v>2019</v>
      </c>
      <c r="S744" s="43"/>
    </row>
    <row r="745" spans="1:19" ht="38.25">
      <c r="A745" s="45" t="s">
        <v>2315</v>
      </c>
      <c r="B745" s="38">
        <v>44231</v>
      </c>
      <c r="C745" s="77" t="s">
        <v>2316</v>
      </c>
      <c r="D745" s="37" t="s">
        <v>2317</v>
      </c>
      <c r="E745" s="43"/>
      <c r="F745" s="37" t="s">
        <v>24</v>
      </c>
      <c r="G745" s="289" t="s">
        <v>42</v>
      </c>
      <c r="H745" s="54" t="s">
        <v>221</v>
      </c>
      <c r="I745" s="37" t="s">
        <v>27</v>
      </c>
      <c r="J745" s="55" t="s">
        <v>73</v>
      </c>
      <c r="K745" s="38">
        <v>44244</v>
      </c>
      <c r="L745" s="38">
        <v>46070</v>
      </c>
      <c r="M745" s="47"/>
      <c r="N745" s="54" t="s">
        <v>29</v>
      </c>
      <c r="O745" s="43"/>
      <c r="P745" s="37" t="s">
        <v>45</v>
      </c>
      <c r="Q745" s="43"/>
      <c r="R745" s="289">
        <f>YEAR(K745)</f>
        <v>2021</v>
      </c>
      <c r="S745" s="44">
        <f>IF($F745="CO",SUMIFS($M:$M,$A:$A,$A745)/COUNTIFS($A:$A,$A745,$F:$F,"CO"),0)</f>
        <v>0</v>
      </c>
    </row>
    <row r="746" spans="1:19" ht="38.25">
      <c r="A746" s="37" t="s">
        <v>2318</v>
      </c>
      <c r="B746" s="38">
        <v>43433</v>
      </c>
      <c r="C746" s="56" t="s">
        <v>2319</v>
      </c>
      <c r="D746" s="37" t="s">
        <v>2320</v>
      </c>
      <c r="E746" s="289"/>
      <c r="F746" s="37" t="s">
        <v>24</v>
      </c>
      <c r="G746" s="37" t="s">
        <v>85</v>
      </c>
      <c r="H746" s="37" t="s">
        <v>2321</v>
      </c>
      <c r="I746" s="37" t="s">
        <v>27</v>
      </c>
      <c r="J746" s="143" t="s">
        <v>28</v>
      </c>
      <c r="K746" s="38">
        <v>43454</v>
      </c>
      <c r="L746" s="38">
        <v>45280</v>
      </c>
      <c r="M746" s="42"/>
      <c r="N746" s="37" t="s">
        <v>29</v>
      </c>
      <c r="O746" s="43"/>
      <c r="P746" s="37" t="s">
        <v>30</v>
      </c>
      <c r="Q746" s="43"/>
      <c r="R746" s="39">
        <v>2019</v>
      </c>
      <c r="S746" s="43"/>
    </row>
    <row r="747" spans="1:19" ht="51">
      <c r="A747" s="37" t="s">
        <v>2322</v>
      </c>
      <c r="B747" s="38">
        <v>43397</v>
      </c>
      <c r="C747" s="215" t="s">
        <v>2323</v>
      </c>
      <c r="D747" s="37"/>
      <c r="E747" s="289"/>
      <c r="F747" s="37" t="s">
        <v>24</v>
      </c>
      <c r="G747" s="37" t="s">
        <v>71</v>
      </c>
      <c r="H747" s="40" t="s">
        <v>2324</v>
      </c>
      <c r="I747" s="40" t="s">
        <v>79</v>
      </c>
      <c r="J747" s="82" t="s">
        <v>36</v>
      </c>
      <c r="K747" s="38">
        <v>43595</v>
      </c>
      <c r="L747" s="38">
        <v>45422</v>
      </c>
      <c r="M747" s="42"/>
      <c r="N747" s="40" t="s">
        <v>2325</v>
      </c>
      <c r="O747" s="43"/>
      <c r="P747" s="37" t="s">
        <v>2326</v>
      </c>
      <c r="Q747" s="43"/>
      <c r="R747" s="289">
        <f>YEAR(K747)</f>
        <v>2019</v>
      </c>
      <c r="S747" s="44">
        <f>IF($F747="CO",SUMIFS($M:$M,$A:$A,$A747)/COUNTIFS($A:$A,$A747,$F:$F,"CO"),0)</f>
        <v>0</v>
      </c>
    </row>
    <row r="748" spans="1:19" ht="25.5">
      <c r="A748" s="285" t="s">
        <v>4000</v>
      </c>
      <c r="B748" s="362">
        <v>44266</v>
      </c>
      <c r="C748" s="368" t="s">
        <v>4001</v>
      </c>
      <c r="D748" s="365" t="s">
        <v>4002</v>
      </c>
      <c r="E748" s="372"/>
      <c r="F748" s="363" t="s">
        <v>24</v>
      </c>
      <c r="G748" s="363" t="s">
        <v>42</v>
      </c>
      <c r="H748" s="366" t="s">
        <v>4003</v>
      </c>
      <c r="I748" s="366" t="s">
        <v>2657</v>
      </c>
      <c r="J748" s="285" t="s">
        <v>4004</v>
      </c>
      <c r="K748" s="362">
        <v>44296</v>
      </c>
      <c r="L748" s="362">
        <v>46122</v>
      </c>
      <c r="M748" s="372"/>
      <c r="N748" s="285" t="s">
        <v>4005</v>
      </c>
      <c r="O748" s="372"/>
      <c r="P748" s="373" t="s">
        <v>45</v>
      </c>
      <c r="Q748" s="372"/>
      <c r="R748" s="372"/>
      <c r="S748" s="44"/>
    </row>
    <row r="749" spans="1:19" ht="38.25">
      <c r="A749" s="40" t="s">
        <v>2327</v>
      </c>
      <c r="B749" s="38">
        <v>43299</v>
      </c>
      <c r="C749" s="64" t="s">
        <v>2328</v>
      </c>
      <c r="D749" s="39" t="s">
        <v>2329</v>
      </c>
      <c r="E749" s="39"/>
      <c r="F749" s="40" t="s">
        <v>24</v>
      </c>
      <c r="G749" s="54" t="s">
        <v>98</v>
      </c>
      <c r="H749" s="59" t="s">
        <v>729</v>
      </c>
      <c r="I749" s="37" t="s">
        <v>27</v>
      </c>
      <c r="J749" s="41" t="s">
        <v>2163</v>
      </c>
      <c r="K749" s="38">
        <v>43336</v>
      </c>
      <c r="L749" s="38">
        <v>45162</v>
      </c>
      <c r="M749" s="47"/>
      <c r="N749" s="40" t="s">
        <v>29</v>
      </c>
      <c r="O749" s="289"/>
      <c r="P749" s="54" t="s">
        <v>225</v>
      </c>
      <c r="Q749" s="289"/>
      <c r="R749" s="78">
        <f>YEAR(K749)</f>
        <v>2018</v>
      </c>
      <c r="S749" s="79">
        <f>IF($F749="CO",SUMIFS($M:$M,$A:$A,$A749)/COUNTIFS($A:$A,$A749,$F:$F,"CO"),0)</f>
        <v>0</v>
      </c>
    </row>
    <row r="750" spans="1:19" ht="38.25">
      <c r="A750" s="37" t="s">
        <v>2330</v>
      </c>
      <c r="B750" s="38">
        <v>43661</v>
      </c>
      <c r="C750" s="56" t="s">
        <v>2331</v>
      </c>
      <c r="D750" s="37" t="s">
        <v>2332</v>
      </c>
      <c r="E750" s="39"/>
      <c r="F750" s="37" t="s">
        <v>24</v>
      </c>
      <c r="G750" s="37" t="s">
        <v>2333</v>
      </c>
      <c r="H750" s="40" t="s">
        <v>1101</v>
      </c>
      <c r="I750" s="37" t="s">
        <v>100</v>
      </c>
      <c r="J750" s="174" t="s">
        <v>334</v>
      </c>
      <c r="K750" s="38">
        <v>43672</v>
      </c>
      <c r="L750" s="38">
        <v>45499</v>
      </c>
      <c r="M750" s="42"/>
      <c r="N750" s="37" t="s">
        <v>102</v>
      </c>
      <c r="O750" s="43"/>
      <c r="P750" s="37" t="s">
        <v>103</v>
      </c>
      <c r="Q750" s="43"/>
      <c r="R750" s="43"/>
      <c r="S750" s="43"/>
    </row>
    <row r="751" spans="1:19" ht="25.5">
      <c r="A751" s="37" t="s">
        <v>2334</v>
      </c>
      <c r="B751" s="38">
        <v>44049</v>
      </c>
      <c r="C751" s="64" t="s">
        <v>2335</v>
      </c>
      <c r="D751" s="37" t="s">
        <v>2336</v>
      </c>
      <c r="E751" s="43"/>
      <c r="F751" s="37" t="s">
        <v>24</v>
      </c>
      <c r="G751" s="37" t="s">
        <v>85</v>
      </c>
      <c r="H751" s="40" t="s">
        <v>615</v>
      </c>
      <c r="I751" s="37" t="s">
        <v>27</v>
      </c>
      <c r="J751" s="81" t="s">
        <v>186</v>
      </c>
      <c r="K751" s="38">
        <v>44112</v>
      </c>
      <c r="L751" s="38">
        <v>45938</v>
      </c>
      <c r="M751" s="47"/>
      <c r="N751" s="40" t="s">
        <v>29</v>
      </c>
      <c r="O751" s="43"/>
      <c r="P751" s="37" t="s">
        <v>30</v>
      </c>
      <c r="Q751" s="43"/>
      <c r="R751" s="78">
        <f>YEAR(K751)</f>
        <v>2020</v>
      </c>
      <c r="S751" s="79">
        <f>IF($F751="CO",SUMIFS($M:$M,$A:$A,$A751)/COUNTIFS($A:$A,$A751,$F:$F,"CO"),0)</f>
        <v>0</v>
      </c>
    </row>
    <row r="752" spans="1:19" ht="38.25">
      <c r="A752" s="289" t="s">
        <v>2337</v>
      </c>
      <c r="B752" s="38">
        <v>43803</v>
      </c>
      <c r="C752" s="64" t="s">
        <v>2338</v>
      </c>
      <c r="D752" s="289" t="s">
        <v>2339</v>
      </c>
      <c r="E752" s="43"/>
      <c r="F752" s="39" t="s">
        <v>2340</v>
      </c>
      <c r="G752" s="39" t="s">
        <v>42</v>
      </c>
      <c r="H752" s="39" t="s">
        <v>43</v>
      </c>
      <c r="I752" s="39" t="s">
        <v>27</v>
      </c>
      <c r="J752" s="63" t="s">
        <v>73</v>
      </c>
      <c r="K752" s="38">
        <v>43822</v>
      </c>
      <c r="L752" s="38">
        <v>44918</v>
      </c>
      <c r="M752" s="47"/>
      <c r="N752" s="39" t="s">
        <v>168</v>
      </c>
      <c r="O752" s="43"/>
      <c r="P752" s="39" t="s">
        <v>169</v>
      </c>
      <c r="Q752" s="39"/>
      <c r="R752" s="39">
        <f>YEAR(K752)</f>
        <v>2019</v>
      </c>
      <c r="S752" s="44">
        <f>IF($F752="CO",SUMIFS($M:$M,$A:$A,$A752)/COUNTIFS($A:$A,$A752,$F:$F,"CO"),0)</f>
        <v>0</v>
      </c>
    </row>
    <row r="753" spans="1:20" ht="51">
      <c r="A753" s="348" t="s">
        <v>3550</v>
      </c>
      <c r="B753" s="395">
        <v>44712</v>
      </c>
      <c r="C753" s="352" t="s">
        <v>3551</v>
      </c>
      <c r="D753" s="348" t="s">
        <v>3552</v>
      </c>
      <c r="E753" s="355"/>
      <c r="F753" s="355" t="s">
        <v>24</v>
      </c>
      <c r="G753" s="355" t="s">
        <v>42</v>
      </c>
      <c r="H753" s="355" t="s">
        <v>43</v>
      </c>
      <c r="I753" s="355" t="s">
        <v>750</v>
      </c>
      <c r="J753" s="352" t="s">
        <v>3499</v>
      </c>
      <c r="K753" s="396">
        <v>44722</v>
      </c>
      <c r="L753" s="396">
        <v>46548</v>
      </c>
      <c r="M753" s="355"/>
      <c r="N753" s="355" t="s">
        <v>168</v>
      </c>
      <c r="O753" s="355"/>
      <c r="P753" s="355" t="s">
        <v>45</v>
      </c>
      <c r="Q753" s="355"/>
      <c r="R753" s="355"/>
      <c r="S753" s="359"/>
    </row>
    <row r="754" spans="1:20" ht="38.25">
      <c r="A754" s="37" t="s">
        <v>2341</v>
      </c>
      <c r="B754" s="38">
        <v>43689</v>
      </c>
      <c r="C754" s="52" t="s">
        <v>2342</v>
      </c>
      <c r="D754" s="80" t="s">
        <v>2343</v>
      </c>
      <c r="E754" s="43"/>
      <c r="F754" s="289" t="s">
        <v>24</v>
      </c>
      <c r="G754" s="39" t="s">
        <v>71</v>
      </c>
      <c r="H754" s="39" t="s">
        <v>1355</v>
      </c>
      <c r="I754" s="289" t="s">
        <v>27</v>
      </c>
      <c r="J754" s="81" t="s">
        <v>241</v>
      </c>
      <c r="K754" s="38">
        <v>43711</v>
      </c>
      <c r="L754" s="38">
        <v>45538</v>
      </c>
      <c r="M754" s="47"/>
      <c r="N754" s="289" t="s">
        <v>29</v>
      </c>
      <c r="O754" s="289"/>
      <c r="P754" s="289" t="s">
        <v>53</v>
      </c>
      <c r="Q754" s="289"/>
      <c r="R754" s="39">
        <f>YEAR(K754)</f>
        <v>2019</v>
      </c>
      <c r="S754" s="44">
        <f>IF($F754="CO",SUMIFS($M:$M,$A:$A,$A754)/COUNTIFS($A:$A,$A754,$F:$F,"CO"),0)</f>
        <v>0</v>
      </c>
    </row>
    <row r="755" spans="1:20" ht="38.25">
      <c r="A755" s="37" t="s">
        <v>2344</v>
      </c>
      <c r="B755" s="38">
        <v>43523</v>
      </c>
      <c r="C755" s="46" t="s">
        <v>2345</v>
      </c>
      <c r="D755" s="37" t="s">
        <v>2346</v>
      </c>
      <c r="E755" s="43"/>
      <c r="F755" s="37" t="s">
        <v>24</v>
      </c>
      <c r="G755" s="37" t="s">
        <v>42</v>
      </c>
      <c r="H755" s="37" t="s">
        <v>177</v>
      </c>
      <c r="I755" s="37" t="s">
        <v>100</v>
      </c>
      <c r="J755" s="41" t="s">
        <v>28</v>
      </c>
      <c r="K755" s="59">
        <v>43543</v>
      </c>
      <c r="L755" s="59">
        <v>45370</v>
      </c>
      <c r="M755" s="60"/>
      <c r="N755" s="37" t="s">
        <v>29</v>
      </c>
      <c r="O755" s="43"/>
      <c r="P755" s="37" t="s">
        <v>103</v>
      </c>
      <c r="Q755" s="40"/>
      <c r="R755" s="39">
        <f>YEAR(K755)</f>
        <v>2019</v>
      </c>
      <c r="S755" s="44">
        <f>IF($F755="CO",SUMIFS($M:$M,$A:$A,$A755)/COUNTIFS($A:$A,$A755,$F:$F,"CO"),0)</f>
        <v>0</v>
      </c>
      <c r="T755" s="43"/>
    </row>
    <row r="756" spans="1:20" ht="38.25">
      <c r="A756" s="37" t="s">
        <v>2347</v>
      </c>
      <c r="B756" s="38">
        <v>43679</v>
      </c>
      <c r="C756" s="64" t="s">
        <v>2348</v>
      </c>
      <c r="D756" s="289" t="s">
        <v>2349</v>
      </c>
      <c r="E756" s="43"/>
      <c r="F756" s="289" t="s">
        <v>24</v>
      </c>
      <c r="G756" s="39" t="s">
        <v>33</v>
      </c>
      <c r="H756" s="289" t="s">
        <v>2350</v>
      </c>
      <c r="I756" s="289" t="s">
        <v>27</v>
      </c>
      <c r="J756" s="81" t="s">
        <v>2351</v>
      </c>
      <c r="K756" s="38">
        <v>43707</v>
      </c>
      <c r="L756" s="38">
        <v>45534</v>
      </c>
      <c r="M756" s="47"/>
      <c r="N756" s="289" t="s">
        <v>29</v>
      </c>
      <c r="O756" s="43"/>
      <c r="P756" s="289" t="s">
        <v>30</v>
      </c>
      <c r="Q756" s="43"/>
      <c r="R756" s="289">
        <f>YEAR(K756)</f>
        <v>2019</v>
      </c>
      <c r="S756" s="44"/>
      <c r="T756" s="43"/>
    </row>
    <row r="757" spans="1:20" ht="38.25">
      <c r="A757" s="37" t="s">
        <v>2352</v>
      </c>
      <c r="B757" s="38">
        <v>42999</v>
      </c>
      <c r="C757" s="56" t="s">
        <v>2353</v>
      </c>
      <c r="D757" s="37" t="s">
        <v>2354</v>
      </c>
      <c r="E757" s="289"/>
      <c r="F757" s="37" t="s">
        <v>24</v>
      </c>
      <c r="G757" s="37" t="s">
        <v>42</v>
      </c>
      <c r="H757" s="37" t="s">
        <v>198</v>
      </c>
      <c r="I757" s="37" t="s">
        <v>100</v>
      </c>
      <c r="J757" s="41" t="s">
        <v>28</v>
      </c>
      <c r="K757" s="38">
        <v>43017</v>
      </c>
      <c r="L757" s="38">
        <v>44843</v>
      </c>
      <c r="M757" s="42"/>
      <c r="N757" s="40" t="s">
        <v>232</v>
      </c>
      <c r="O757" s="43"/>
      <c r="P757" s="37" t="s">
        <v>30</v>
      </c>
      <c r="Q757" s="43"/>
      <c r="R757" s="289">
        <f>YEAR(K757)</f>
        <v>2017</v>
      </c>
      <c r="S757" s="44">
        <f>IF($F757="CO",SUMIFS($M:$M,$A:$A,$A757)/COUNTIFS($A:$A,$A757,$F:$F,"CO"),0)</f>
        <v>0</v>
      </c>
      <c r="T757" s="43"/>
    </row>
    <row r="758" spans="1:20" ht="89.25">
      <c r="A758" s="37" t="s">
        <v>2355</v>
      </c>
      <c r="B758" s="38">
        <v>43797</v>
      </c>
      <c r="C758" s="64" t="s">
        <v>2356</v>
      </c>
      <c r="D758" s="289" t="s">
        <v>2357</v>
      </c>
      <c r="E758" s="43"/>
      <c r="F758" s="39" t="s">
        <v>24</v>
      </c>
      <c r="G758" s="289" t="s">
        <v>49</v>
      </c>
      <c r="H758" s="39" t="s">
        <v>133</v>
      </c>
      <c r="I758" s="289" t="s">
        <v>27</v>
      </c>
      <c r="J758" s="81" t="s">
        <v>2358</v>
      </c>
      <c r="K758" s="38">
        <v>43840</v>
      </c>
      <c r="L758" s="38">
        <v>45671</v>
      </c>
      <c r="M758" s="47"/>
      <c r="N758" s="289" t="s">
        <v>168</v>
      </c>
      <c r="O758" s="43"/>
      <c r="P758" s="289" t="s">
        <v>793</v>
      </c>
      <c r="Q758" s="43"/>
      <c r="R758" s="289">
        <f>YEAR(K758)</f>
        <v>2020</v>
      </c>
      <c r="S758" s="44">
        <f>IF($F758="CO",SUMIFS($M:$M,$A:$A,$A758)/COUNTIFS($A:$A,$A758,$F:$F,"CO"),0)</f>
        <v>0</v>
      </c>
      <c r="T758" s="43"/>
    </row>
    <row r="759" spans="1:20" ht="89.25">
      <c r="A759" s="181" t="s">
        <v>2359</v>
      </c>
      <c r="B759" s="182">
        <v>43850</v>
      </c>
      <c r="C759" s="257" t="s">
        <v>2360</v>
      </c>
      <c r="D759" s="183" t="s">
        <v>2357</v>
      </c>
      <c r="E759" s="185"/>
      <c r="F759" s="183" t="s">
        <v>24</v>
      </c>
      <c r="G759" s="183" t="s">
        <v>366</v>
      </c>
      <c r="H759" s="184" t="s">
        <v>912</v>
      </c>
      <c r="I759" s="184" t="s">
        <v>541</v>
      </c>
      <c r="J759" s="521" t="s">
        <v>2361</v>
      </c>
      <c r="K759" s="182">
        <v>43879</v>
      </c>
      <c r="L759" s="182">
        <v>44245</v>
      </c>
      <c r="M759" s="214"/>
      <c r="N759" s="181" t="s">
        <v>912</v>
      </c>
      <c r="O759" s="185"/>
      <c r="P759" s="183" t="s">
        <v>793</v>
      </c>
      <c r="Q759" s="185"/>
      <c r="R759" s="183">
        <v>2018</v>
      </c>
      <c r="S759" s="193">
        <f>IF($F759="CO",SUMIFS($M:$M,$A:$A,$A759)/COUNTIFS($A:$A,$A759,$F:$F,"CO"),0)</f>
        <v>0</v>
      </c>
      <c r="T759" s="43"/>
    </row>
    <row r="760" spans="1:20" ht="38.25">
      <c r="A760" s="37" t="s">
        <v>2359</v>
      </c>
      <c r="B760" s="38">
        <v>43850</v>
      </c>
      <c r="C760" s="55" t="s">
        <v>2360</v>
      </c>
      <c r="D760" s="289" t="s">
        <v>2357</v>
      </c>
      <c r="E760" s="43"/>
      <c r="F760" s="289" t="s">
        <v>990</v>
      </c>
      <c r="G760" s="289" t="s">
        <v>366</v>
      </c>
      <c r="H760" s="40" t="s">
        <v>912</v>
      </c>
      <c r="I760" s="40" t="s">
        <v>541</v>
      </c>
      <c r="J760" s="55" t="s">
        <v>2362</v>
      </c>
      <c r="K760" s="38">
        <v>44167</v>
      </c>
      <c r="L760" s="38">
        <v>44612</v>
      </c>
      <c r="M760" s="43"/>
      <c r="N760" s="37" t="s">
        <v>912</v>
      </c>
      <c r="O760" s="43"/>
      <c r="P760" s="54" t="s">
        <v>793</v>
      </c>
      <c r="Q760" s="43"/>
      <c r="R760" s="43"/>
      <c r="S760" s="43"/>
    </row>
    <row r="761" spans="1:20" ht="63.75">
      <c r="A761" s="37" t="s">
        <v>2359</v>
      </c>
      <c r="B761" s="38">
        <v>43850</v>
      </c>
      <c r="C761" s="55" t="s">
        <v>2360</v>
      </c>
      <c r="D761" s="289" t="s">
        <v>2357</v>
      </c>
      <c r="E761" s="43"/>
      <c r="F761" s="37" t="s">
        <v>992</v>
      </c>
      <c r="G761" s="289" t="s">
        <v>366</v>
      </c>
      <c r="H761" s="40" t="s">
        <v>912</v>
      </c>
      <c r="I761" s="40" t="s">
        <v>541</v>
      </c>
      <c r="J761" s="48" t="s">
        <v>2363</v>
      </c>
      <c r="K761" s="38">
        <v>44519</v>
      </c>
      <c r="L761" s="38">
        <v>44977</v>
      </c>
      <c r="M761" s="43"/>
      <c r="N761" s="37" t="s">
        <v>912</v>
      </c>
      <c r="O761" s="43"/>
      <c r="P761" s="54" t="s">
        <v>793</v>
      </c>
      <c r="Q761" s="43"/>
      <c r="R761" s="43"/>
      <c r="S761" s="43"/>
    </row>
    <row r="762" spans="1:20" ht="89.25">
      <c r="A762" s="37" t="s">
        <v>2364</v>
      </c>
      <c r="B762" s="38">
        <v>43850</v>
      </c>
      <c r="C762" s="64" t="s">
        <v>2365</v>
      </c>
      <c r="D762" s="39" t="s">
        <v>2357</v>
      </c>
      <c r="E762" s="43"/>
      <c r="F762" s="289" t="s">
        <v>24</v>
      </c>
      <c r="G762" s="39" t="s">
        <v>366</v>
      </c>
      <c r="H762" s="40" t="s">
        <v>367</v>
      </c>
      <c r="I762" s="40" t="s">
        <v>541</v>
      </c>
      <c r="J762" s="81" t="s">
        <v>2361</v>
      </c>
      <c r="K762" s="38">
        <v>43978</v>
      </c>
      <c r="L762" s="38">
        <v>45804</v>
      </c>
      <c r="M762" s="47"/>
      <c r="N762" s="37" t="s">
        <v>367</v>
      </c>
      <c r="O762" s="43"/>
      <c r="P762" s="37" t="s">
        <v>793</v>
      </c>
      <c r="Q762" s="43"/>
      <c r="R762" s="43"/>
      <c r="S762" s="44">
        <f>IF($F762="CO",SUMIFS($M:$M,$A:$A,$A762)/COUNTIFS($A:$A,$A762,$F:$F,"CO"),0)</f>
        <v>0</v>
      </c>
      <c r="T762" s="43"/>
    </row>
    <row r="763" spans="1:20" ht="76.5">
      <c r="A763" s="45" t="s">
        <v>2366</v>
      </c>
      <c r="B763" s="38">
        <v>43811</v>
      </c>
      <c r="C763" s="52" t="s">
        <v>2367</v>
      </c>
      <c r="D763" s="37" t="s">
        <v>2368</v>
      </c>
      <c r="E763" s="43"/>
      <c r="F763" s="37" t="s">
        <v>24</v>
      </c>
      <c r="G763" s="289" t="s">
        <v>49</v>
      </c>
      <c r="H763" s="40" t="s">
        <v>2369</v>
      </c>
      <c r="I763" s="37" t="s">
        <v>64</v>
      </c>
      <c r="J763" s="99" t="s">
        <v>2370</v>
      </c>
      <c r="K763" s="38">
        <v>44147</v>
      </c>
      <c r="L763" s="38">
        <v>45973</v>
      </c>
      <c r="M763" s="47"/>
      <c r="N763" s="40" t="s">
        <v>2369</v>
      </c>
      <c r="O763" s="43"/>
      <c r="P763" s="37" t="s">
        <v>30</v>
      </c>
      <c r="Q763" s="43"/>
      <c r="R763" s="39">
        <f>YEAR(K763)</f>
        <v>2020</v>
      </c>
      <c r="S763" s="44">
        <f>IF($F763="CO",SUMIFS($M:$M,$A:$A,$A763)/COUNTIFS($A:$A,$A763,$F:$F,"CO"),0)</f>
        <v>0</v>
      </c>
      <c r="T763" s="43"/>
    </row>
    <row r="764" spans="1:20" ht="89.25">
      <c r="A764" s="40" t="s">
        <v>2371</v>
      </c>
      <c r="B764" s="59">
        <v>42944</v>
      </c>
      <c r="C764" s="41" t="s">
        <v>2372</v>
      </c>
      <c r="D764" s="37" t="s">
        <v>2373</v>
      </c>
      <c r="E764" s="43"/>
      <c r="F764" s="40" t="s">
        <v>24</v>
      </c>
      <c r="G764" s="40" t="s">
        <v>33</v>
      </c>
      <c r="H764" s="40" t="s">
        <v>2374</v>
      </c>
      <c r="I764" s="40" t="s">
        <v>2375</v>
      </c>
      <c r="J764" s="41" t="s">
        <v>2376</v>
      </c>
      <c r="K764" s="59">
        <v>43070</v>
      </c>
      <c r="L764" s="59">
        <v>44896</v>
      </c>
      <c r="M764" s="60"/>
      <c r="N764" s="40"/>
      <c r="O764" s="61"/>
      <c r="P764" s="40" t="s">
        <v>30</v>
      </c>
      <c r="Q764" s="40"/>
      <c r="R764" s="39">
        <f>YEAR(K764)</f>
        <v>2017</v>
      </c>
      <c r="S764" s="44">
        <f>IF($F764="CO",SUMIFS($M:$M,$A:$A,$A764)/COUNTIFS($A:$A,$A764,$F:$F,"CO"),0)</f>
        <v>0</v>
      </c>
      <c r="T764" s="43"/>
    </row>
    <row r="765" spans="1:20" ht="89.25">
      <c r="A765" s="347" t="s">
        <v>3652</v>
      </c>
      <c r="B765" s="413">
        <v>44796</v>
      </c>
      <c r="C765" s="424" t="s">
        <v>3653</v>
      </c>
      <c r="D765" s="347" t="s">
        <v>3654</v>
      </c>
      <c r="E765" s="347"/>
      <c r="F765" s="347" t="s">
        <v>24</v>
      </c>
      <c r="G765" s="347" t="s">
        <v>71</v>
      </c>
      <c r="H765" s="340" t="s">
        <v>510</v>
      </c>
      <c r="I765" s="340" t="s">
        <v>51</v>
      </c>
      <c r="J765" s="424" t="s">
        <v>3655</v>
      </c>
      <c r="K765" s="413">
        <v>44812</v>
      </c>
      <c r="L765" s="413">
        <v>46638</v>
      </c>
      <c r="M765" s="347"/>
      <c r="N765" s="347" t="s">
        <v>29</v>
      </c>
      <c r="O765" s="347"/>
      <c r="P765" s="347"/>
      <c r="Q765" s="347" t="s">
        <v>45</v>
      </c>
      <c r="R765" s="347"/>
      <c r="S765" s="347"/>
    </row>
    <row r="766" spans="1:20" s="65" customFormat="1" ht="38.25">
      <c r="A766" s="340" t="s">
        <v>3644</v>
      </c>
      <c r="B766" s="413">
        <v>44771</v>
      </c>
      <c r="C766" s="414" t="s">
        <v>3645</v>
      </c>
      <c r="D766" s="347" t="s">
        <v>3646</v>
      </c>
      <c r="E766" s="415"/>
      <c r="F766" s="347" t="s">
        <v>24</v>
      </c>
      <c r="G766" s="347" t="s">
        <v>42</v>
      </c>
      <c r="H766" s="347" t="s">
        <v>163</v>
      </c>
      <c r="I766" s="347" t="s">
        <v>27</v>
      </c>
      <c r="J766" s="416" t="s">
        <v>3647</v>
      </c>
      <c r="K766" s="413">
        <v>44805</v>
      </c>
      <c r="L766" s="413">
        <v>46631</v>
      </c>
      <c r="M766" s="415"/>
      <c r="N766" s="347" t="s">
        <v>29</v>
      </c>
      <c r="O766" s="415"/>
      <c r="P766" s="415"/>
      <c r="Q766" s="347" t="s">
        <v>30</v>
      </c>
      <c r="R766" s="415"/>
      <c r="S766" s="415"/>
    </row>
    <row r="767" spans="1:20" s="65" customFormat="1" ht="38.25" customHeight="1">
      <c r="A767" s="386" t="s">
        <v>4123</v>
      </c>
      <c r="B767" s="362">
        <v>44476</v>
      </c>
      <c r="C767" s="255" t="s">
        <v>4124</v>
      </c>
      <c r="D767" s="363" t="s">
        <v>2160</v>
      </c>
      <c r="E767" s="43"/>
      <c r="F767" s="363" t="s">
        <v>24</v>
      </c>
      <c r="G767" s="366" t="s">
        <v>25</v>
      </c>
      <c r="H767" s="366" t="s">
        <v>350</v>
      </c>
      <c r="I767" s="366" t="s">
        <v>64</v>
      </c>
      <c r="J767" s="370" t="s">
        <v>4125</v>
      </c>
      <c r="K767" s="362">
        <v>44669</v>
      </c>
      <c r="L767" s="362">
        <v>46495</v>
      </c>
      <c r="M767" s="43"/>
      <c r="N767" s="366" t="s">
        <v>350</v>
      </c>
      <c r="O767" s="372"/>
      <c r="P767" s="372"/>
      <c r="Q767" s="363" t="s">
        <v>793</v>
      </c>
      <c r="R767" s="372"/>
      <c r="S767" s="43"/>
    </row>
    <row r="768" spans="1:20" ht="140.25">
      <c r="A768" s="45" t="s">
        <v>2377</v>
      </c>
      <c r="B768" s="38">
        <v>44302</v>
      </c>
      <c r="C768" s="46" t="s">
        <v>2378</v>
      </c>
      <c r="D768" s="37" t="s">
        <v>736</v>
      </c>
      <c r="E768" s="43"/>
      <c r="F768" s="37" t="s">
        <v>24</v>
      </c>
      <c r="G768" s="289" t="s">
        <v>71</v>
      </c>
      <c r="H768" s="40" t="s">
        <v>2379</v>
      </c>
      <c r="I768" s="40" t="s">
        <v>743</v>
      </c>
      <c r="J768" s="53" t="s">
        <v>2380</v>
      </c>
      <c r="K768" s="38">
        <v>44578</v>
      </c>
      <c r="L768" s="38">
        <v>46404</v>
      </c>
      <c r="M768" s="47"/>
      <c r="N768" s="37" t="s">
        <v>2381</v>
      </c>
      <c r="O768" s="43"/>
      <c r="P768" s="37" t="s">
        <v>556</v>
      </c>
      <c r="Q768" s="43"/>
      <c r="R768" s="43"/>
      <c r="S768" s="43"/>
    </row>
    <row r="769" spans="1:20" ht="63.75">
      <c r="A769" s="37" t="s">
        <v>2205</v>
      </c>
      <c r="B769" s="38">
        <v>43665</v>
      </c>
      <c r="C769" s="52" t="s">
        <v>2382</v>
      </c>
      <c r="D769" s="37" t="s">
        <v>2207</v>
      </c>
      <c r="E769" s="289"/>
      <c r="F769" s="37" t="s">
        <v>24</v>
      </c>
      <c r="G769" s="37" t="s">
        <v>384</v>
      </c>
      <c r="H769" s="37" t="s">
        <v>388</v>
      </c>
      <c r="I769" s="37" t="s">
        <v>2208</v>
      </c>
      <c r="J769" s="526" t="s">
        <v>2383</v>
      </c>
      <c r="K769" s="38">
        <v>43689</v>
      </c>
      <c r="L769" s="38">
        <v>45516</v>
      </c>
      <c r="M769" s="60"/>
      <c r="N769" s="37" t="s">
        <v>388</v>
      </c>
      <c r="O769" s="61"/>
      <c r="P769" s="40" t="s">
        <v>1133</v>
      </c>
      <c r="Q769" s="40"/>
      <c r="R769" s="289">
        <v>2017</v>
      </c>
      <c r="S769" s="44">
        <v>0</v>
      </c>
      <c r="T769" s="43"/>
    </row>
    <row r="770" spans="1:20" ht="38.25">
      <c r="A770" s="37" t="s">
        <v>2384</v>
      </c>
      <c r="B770" s="38">
        <v>43812</v>
      </c>
      <c r="C770" s="46" t="s">
        <v>2385</v>
      </c>
      <c r="D770" s="37" t="s">
        <v>2386</v>
      </c>
      <c r="E770" s="289"/>
      <c r="F770" s="37" t="s">
        <v>24</v>
      </c>
      <c r="G770" s="37" t="s">
        <v>49</v>
      </c>
      <c r="H770" s="40" t="s">
        <v>1083</v>
      </c>
      <c r="I770" s="37" t="s">
        <v>27</v>
      </c>
      <c r="J770" s="63" t="s">
        <v>73</v>
      </c>
      <c r="K770" s="38">
        <v>43846</v>
      </c>
      <c r="L770" s="38">
        <v>45673</v>
      </c>
      <c r="M770" s="42"/>
      <c r="N770" s="37" t="s">
        <v>135</v>
      </c>
      <c r="O770" s="43"/>
      <c r="P770" s="37" t="s">
        <v>225</v>
      </c>
      <c r="Q770" s="43"/>
      <c r="R770" s="43"/>
      <c r="S770" s="43"/>
    </row>
    <row r="771" spans="1:20" ht="89.25">
      <c r="A771" s="289" t="s">
        <v>2387</v>
      </c>
      <c r="B771" s="38">
        <v>43805</v>
      </c>
      <c r="C771" s="58" t="s">
        <v>2388</v>
      </c>
      <c r="D771" s="289" t="s">
        <v>2389</v>
      </c>
      <c r="E771" s="289"/>
      <c r="F771" s="289" t="s">
        <v>24</v>
      </c>
      <c r="G771" s="289" t="s">
        <v>85</v>
      </c>
      <c r="H771" s="289" t="s">
        <v>615</v>
      </c>
      <c r="I771" s="289" t="s">
        <v>27</v>
      </c>
      <c r="J771" s="523" t="s">
        <v>2390</v>
      </c>
      <c r="K771" s="38">
        <v>43819</v>
      </c>
      <c r="L771" s="38">
        <v>45646</v>
      </c>
      <c r="M771" s="42"/>
      <c r="N771" s="37" t="s">
        <v>168</v>
      </c>
      <c r="O771" s="43"/>
      <c r="P771" s="37" t="s">
        <v>225</v>
      </c>
      <c r="Q771" s="43"/>
      <c r="R771" s="289">
        <f>YEAR(K771)</f>
        <v>2019</v>
      </c>
      <c r="S771" s="44">
        <f>IF($F771="CO",SUMIFS($M:$M,$A:$A,$A771)/COUNTIFS($A:$A,$A771,$F:$F,"CO"),0)</f>
        <v>0</v>
      </c>
    </row>
    <row r="772" spans="1:20" ht="38.25">
      <c r="A772" s="37" t="s">
        <v>2391</v>
      </c>
      <c r="B772" s="38">
        <v>43256</v>
      </c>
      <c r="C772" s="56" t="s">
        <v>2392</v>
      </c>
      <c r="D772" s="37" t="s">
        <v>2393</v>
      </c>
      <c r="E772" s="289"/>
      <c r="F772" s="37" t="s">
        <v>24</v>
      </c>
      <c r="G772" s="40" t="s">
        <v>71</v>
      </c>
      <c r="H772" s="40" t="s">
        <v>270</v>
      </c>
      <c r="I772" s="37" t="s">
        <v>100</v>
      </c>
      <c r="J772" s="55" t="s">
        <v>73</v>
      </c>
      <c r="K772" s="38">
        <v>43301</v>
      </c>
      <c r="L772" s="38">
        <v>45127</v>
      </c>
      <c r="M772" s="42"/>
      <c r="N772" s="37" t="s">
        <v>29</v>
      </c>
      <c r="O772" s="43"/>
      <c r="P772" s="37" t="s">
        <v>45</v>
      </c>
      <c r="Q772" s="43"/>
      <c r="R772" s="289">
        <v>2019</v>
      </c>
      <c r="S772" s="43"/>
    </row>
    <row r="773" spans="1:20" ht="51" customHeight="1">
      <c r="A773" s="289" t="s">
        <v>2394</v>
      </c>
      <c r="B773" s="38">
        <v>43809</v>
      </c>
      <c r="C773" s="58" t="s">
        <v>2395</v>
      </c>
      <c r="D773" s="289" t="s">
        <v>2396</v>
      </c>
      <c r="E773" s="289"/>
      <c r="F773" s="289" t="s">
        <v>24</v>
      </c>
      <c r="G773" s="289" t="s">
        <v>42</v>
      </c>
      <c r="H773" s="54" t="s">
        <v>221</v>
      </c>
      <c r="I773" s="289" t="s">
        <v>27</v>
      </c>
      <c r="J773" s="63" t="s">
        <v>362</v>
      </c>
      <c r="K773" s="38">
        <v>43826</v>
      </c>
      <c r="L773" s="38">
        <v>45653</v>
      </c>
      <c r="M773" s="42"/>
      <c r="N773" s="37" t="s">
        <v>168</v>
      </c>
      <c r="O773" s="43"/>
      <c r="P773" s="289" t="s">
        <v>30</v>
      </c>
      <c r="Q773" s="43"/>
      <c r="R773" s="289">
        <v>2019</v>
      </c>
      <c r="S773" s="43"/>
    </row>
    <row r="774" spans="1:20" ht="38.25">
      <c r="A774" s="37" t="s">
        <v>2397</v>
      </c>
      <c r="B774" s="38">
        <v>43607</v>
      </c>
      <c r="C774" s="56" t="s">
        <v>2398</v>
      </c>
      <c r="D774" s="37" t="s">
        <v>2399</v>
      </c>
      <c r="E774" s="289"/>
      <c r="F774" s="37" t="s">
        <v>24</v>
      </c>
      <c r="G774" s="37" t="s">
        <v>71</v>
      </c>
      <c r="H774" s="40" t="s">
        <v>510</v>
      </c>
      <c r="I774" s="37" t="s">
        <v>100</v>
      </c>
      <c r="J774" s="41" t="s">
        <v>101</v>
      </c>
      <c r="K774" s="38">
        <v>43630</v>
      </c>
      <c r="L774" s="38">
        <v>45457</v>
      </c>
      <c r="M774" s="42"/>
      <c r="N774" s="37" t="s">
        <v>102</v>
      </c>
      <c r="O774" s="43"/>
      <c r="P774" s="37" t="s">
        <v>103</v>
      </c>
      <c r="Q774" s="40"/>
      <c r="R774" s="289">
        <f>YEAR(K774)</f>
        <v>2019</v>
      </c>
      <c r="S774" s="44">
        <f>IF($F774="CO",SUMIFS($M:$M,$A:$A,$A774)/COUNTIFS($A:$A,$A774,$F:$F,"CO"),0)</f>
        <v>0</v>
      </c>
    </row>
    <row r="775" spans="1:20" ht="76.5">
      <c r="A775" s="37" t="s">
        <v>2400</v>
      </c>
      <c r="B775" s="38">
        <v>43633</v>
      </c>
      <c r="C775" s="64" t="s">
        <v>2401</v>
      </c>
      <c r="D775" s="37" t="s">
        <v>2402</v>
      </c>
      <c r="E775" s="43"/>
      <c r="F775" s="177" t="s">
        <v>24</v>
      </c>
      <c r="G775" s="289" t="s">
        <v>157</v>
      </c>
      <c r="H775" s="40" t="s">
        <v>158</v>
      </c>
      <c r="I775" s="37" t="s">
        <v>1092</v>
      </c>
      <c r="J775" s="81" t="s">
        <v>2403</v>
      </c>
      <c r="K775" s="38">
        <v>44132</v>
      </c>
      <c r="L775" s="38">
        <v>45958</v>
      </c>
      <c r="M775" s="47"/>
      <c r="N775" s="37" t="s">
        <v>2404</v>
      </c>
      <c r="O775" s="43"/>
      <c r="P775" s="37" t="s">
        <v>53</v>
      </c>
      <c r="Q775" s="43"/>
      <c r="R775" s="289">
        <v>2019</v>
      </c>
      <c r="S775" s="43"/>
    </row>
    <row r="776" spans="1:20" ht="51">
      <c r="A776" s="37" t="s">
        <v>2405</v>
      </c>
      <c r="B776" s="38">
        <v>43684</v>
      </c>
      <c r="C776" s="56" t="s">
        <v>2406</v>
      </c>
      <c r="D776" s="37" t="s">
        <v>2407</v>
      </c>
      <c r="E776" s="43"/>
      <c r="F776" s="40" t="s">
        <v>24</v>
      </c>
      <c r="G776" s="40" t="s">
        <v>49</v>
      </c>
      <c r="H776" s="59" t="s">
        <v>1816</v>
      </c>
      <c r="I776" s="37" t="s">
        <v>27</v>
      </c>
      <c r="J776" s="41" t="s">
        <v>167</v>
      </c>
      <c r="K776" s="38">
        <v>43697</v>
      </c>
      <c r="L776" s="38">
        <v>45524</v>
      </c>
      <c r="M776" s="47"/>
      <c r="N776" s="40" t="s">
        <v>29</v>
      </c>
      <c r="O776" s="43"/>
      <c r="P776" s="40" t="s">
        <v>53</v>
      </c>
      <c r="Q776" s="43"/>
      <c r="R776" s="289">
        <f>YEAR(K776)</f>
        <v>2019</v>
      </c>
      <c r="S776" s="44">
        <f>IF($F776="CO",SUMIFS($M:$M,$A:$A,$A776)/COUNTIFS($A:$A,$A776,$F:$F,"CO"),0)</f>
        <v>0</v>
      </c>
    </row>
    <row r="777" spans="1:20" ht="38.25">
      <c r="A777" s="37" t="s">
        <v>2408</v>
      </c>
      <c r="B777" s="38">
        <v>43089</v>
      </c>
      <c r="C777" s="56" t="s">
        <v>2409</v>
      </c>
      <c r="D777" s="37" t="s">
        <v>2410</v>
      </c>
      <c r="E777" s="289"/>
      <c r="F777" s="289" t="s">
        <v>24</v>
      </c>
      <c r="G777" s="37" t="s">
        <v>42</v>
      </c>
      <c r="H777" s="40" t="s">
        <v>163</v>
      </c>
      <c r="I777" s="37" t="s">
        <v>27</v>
      </c>
      <c r="J777" s="55" t="s">
        <v>73</v>
      </c>
      <c r="K777" s="38">
        <v>43108</v>
      </c>
      <c r="L777" s="38">
        <v>44934</v>
      </c>
      <c r="M777" s="47"/>
      <c r="N777" s="40" t="s">
        <v>29</v>
      </c>
      <c r="O777" s="289"/>
      <c r="P777" s="37" t="s">
        <v>53</v>
      </c>
      <c r="Q777" s="43"/>
      <c r="R777" s="289">
        <f>YEAR(K777)</f>
        <v>2018</v>
      </c>
      <c r="S777" s="44">
        <f>IF($F777="CO",SUMIFS($M:$M,$A:$A,$A777)/COUNTIFS($A:$A,$A777,$F:$F,"CO"),0)</f>
        <v>0</v>
      </c>
    </row>
    <row r="778" spans="1:20" ht="51">
      <c r="A778" s="348" t="s">
        <v>4075</v>
      </c>
      <c r="B778" s="362">
        <v>44601</v>
      </c>
      <c r="C778" s="383" t="s">
        <v>4076</v>
      </c>
      <c r="D778" s="363" t="s">
        <v>4077</v>
      </c>
      <c r="E778" s="372"/>
      <c r="F778" s="363" t="s">
        <v>24</v>
      </c>
      <c r="G778" s="363" t="s">
        <v>49</v>
      </c>
      <c r="H778" s="363" t="s">
        <v>828</v>
      </c>
      <c r="I778" s="363" t="s">
        <v>27</v>
      </c>
      <c r="J778" s="370" t="s">
        <v>3995</v>
      </c>
      <c r="K778" s="362">
        <v>44641</v>
      </c>
      <c r="L778" s="362">
        <v>46467</v>
      </c>
      <c r="M778" s="372"/>
      <c r="N778" s="363" t="s">
        <v>29</v>
      </c>
      <c r="O778" s="372"/>
      <c r="P778" s="372"/>
      <c r="Q778" s="363" t="s">
        <v>124</v>
      </c>
      <c r="R778" s="372"/>
      <c r="S778" s="43"/>
    </row>
    <row r="779" spans="1:20" ht="38.25" customHeight="1">
      <c r="A779" s="294" t="s">
        <v>3950</v>
      </c>
      <c r="B779" s="302">
        <v>44432</v>
      </c>
      <c r="C779" s="325" t="s">
        <v>3951</v>
      </c>
      <c r="D779" s="304" t="s">
        <v>3952</v>
      </c>
      <c r="E779" s="297"/>
      <c r="F779" s="298" t="s">
        <v>24</v>
      </c>
      <c r="G779" s="304" t="s">
        <v>49</v>
      </c>
      <c r="H779" s="308" t="s">
        <v>828</v>
      </c>
      <c r="I779" s="300" t="s">
        <v>27</v>
      </c>
      <c r="J779" s="314" t="s">
        <v>73</v>
      </c>
      <c r="K779" s="302">
        <v>44483</v>
      </c>
      <c r="L779" s="302">
        <v>46309</v>
      </c>
      <c r="M779" s="297"/>
      <c r="N779" s="317" t="s">
        <v>29</v>
      </c>
      <c r="O779" s="297"/>
      <c r="P779" s="298" t="s">
        <v>53</v>
      </c>
      <c r="Q779" s="297"/>
      <c r="R779" s="455"/>
      <c r="S779" s="43"/>
    </row>
    <row r="780" spans="1:20" ht="51">
      <c r="A780" s="348" t="s">
        <v>4072</v>
      </c>
      <c r="B780" s="362">
        <v>44610</v>
      </c>
      <c r="C780" s="373" t="s">
        <v>4073</v>
      </c>
      <c r="D780" s="363" t="s">
        <v>4074</v>
      </c>
      <c r="E780" s="372"/>
      <c r="F780" s="363" t="s">
        <v>24</v>
      </c>
      <c r="G780" s="363" t="s">
        <v>49</v>
      </c>
      <c r="H780" s="363" t="s">
        <v>828</v>
      </c>
      <c r="I780" s="363" t="s">
        <v>27</v>
      </c>
      <c r="J780" s="370" t="s">
        <v>3995</v>
      </c>
      <c r="K780" s="362">
        <v>44639</v>
      </c>
      <c r="L780" s="362">
        <v>46465</v>
      </c>
      <c r="M780" s="382"/>
      <c r="N780" s="363" t="s">
        <v>29</v>
      </c>
      <c r="O780" s="372"/>
      <c r="P780" s="372"/>
      <c r="Q780" s="363" t="s">
        <v>124</v>
      </c>
      <c r="R780" s="372"/>
      <c r="S780" s="43"/>
    </row>
    <row r="781" spans="1:20" ht="38.25">
      <c r="A781" s="294" t="s">
        <v>3908</v>
      </c>
      <c r="B781" s="302">
        <v>44425</v>
      </c>
      <c r="C781" s="313" t="s">
        <v>3909</v>
      </c>
      <c r="D781" s="295" t="s">
        <v>3910</v>
      </c>
      <c r="E781" s="297"/>
      <c r="F781" s="298" t="s">
        <v>24</v>
      </c>
      <c r="G781" s="298" t="s">
        <v>49</v>
      </c>
      <c r="H781" s="308" t="s">
        <v>828</v>
      </c>
      <c r="I781" s="300" t="s">
        <v>27</v>
      </c>
      <c r="J781" s="314" t="s">
        <v>73</v>
      </c>
      <c r="K781" s="315">
        <v>44469</v>
      </c>
      <c r="L781" s="302">
        <v>46295</v>
      </c>
      <c r="M781" s="303"/>
      <c r="N781" s="295" t="s">
        <v>29</v>
      </c>
      <c r="O781" s="297"/>
      <c r="P781" s="298" t="s">
        <v>3911</v>
      </c>
      <c r="Q781" s="297"/>
      <c r="R781" s="43"/>
      <c r="S781" s="43"/>
    </row>
    <row r="782" spans="1:20" ht="51">
      <c r="A782" s="348" t="s">
        <v>4105</v>
      </c>
      <c r="B782" s="362">
        <v>44617</v>
      </c>
      <c r="C782" s="373" t="s">
        <v>4106</v>
      </c>
      <c r="D782" s="363">
        <v>1830966065</v>
      </c>
      <c r="E782" s="372"/>
      <c r="F782" s="363" t="s">
        <v>24</v>
      </c>
      <c r="G782" s="363" t="s">
        <v>49</v>
      </c>
      <c r="H782" s="366" t="s">
        <v>828</v>
      </c>
      <c r="I782" s="363" t="s">
        <v>27</v>
      </c>
      <c r="J782" s="370" t="s">
        <v>3995</v>
      </c>
      <c r="K782" s="362">
        <v>44643</v>
      </c>
      <c r="L782" s="362">
        <v>46469</v>
      </c>
      <c r="M782" s="372"/>
      <c r="N782" s="363" t="s">
        <v>29</v>
      </c>
      <c r="O782" s="372"/>
      <c r="P782" s="372"/>
      <c r="Q782" s="363" t="s">
        <v>53</v>
      </c>
      <c r="R782" s="372"/>
      <c r="S782" s="43"/>
    </row>
    <row r="783" spans="1:20" ht="51">
      <c r="A783" s="348" t="s">
        <v>3442</v>
      </c>
      <c r="B783" s="341">
        <v>44708</v>
      </c>
      <c r="C783" s="342" t="s">
        <v>3443</v>
      </c>
      <c r="D783" s="355" t="s">
        <v>3444</v>
      </c>
      <c r="E783" s="359"/>
      <c r="F783" s="343" t="s">
        <v>24</v>
      </c>
      <c r="G783" s="343" t="s">
        <v>2085</v>
      </c>
      <c r="H783" s="343" t="s">
        <v>828</v>
      </c>
      <c r="I783" s="350" t="s">
        <v>3384</v>
      </c>
      <c r="J783" s="352" t="s">
        <v>3394</v>
      </c>
      <c r="K783" s="341">
        <v>44750</v>
      </c>
      <c r="L783" s="341">
        <v>46576</v>
      </c>
      <c r="M783" s="359"/>
      <c r="N783" s="350" t="s">
        <v>168</v>
      </c>
      <c r="O783" s="359"/>
      <c r="P783" s="350" t="s">
        <v>53</v>
      </c>
      <c r="Q783" s="359"/>
      <c r="R783" s="359"/>
      <c r="S783" s="359"/>
    </row>
    <row r="784" spans="1:20" ht="51">
      <c r="A784" s="37" t="s">
        <v>2411</v>
      </c>
      <c r="B784" s="38">
        <v>44088</v>
      </c>
      <c r="C784" s="64" t="s">
        <v>2412</v>
      </c>
      <c r="D784" s="37" t="s">
        <v>2413</v>
      </c>
      <c r="E784" s="43"/>
      <c r="F784" s="37" t="s">
        <v>24</v>
      </c>
      <c r="G784" s="289" t="s">
        <v>42</v>
      </c>
      <c r="H784" s="54" t="s">
        <v>221</v>
      </c>
      <c r="I784" s="37" t="s">
        <v>100</v>
      </c>
      <c r="J784" s="82" t="s">
        <v>190</v>
      </c>
      <c r="K784" s="38">
        <v>44139</v>
      </c>
      <c r="L784" s="38">
        <v>45965</v>
      </c>
      <c r="M784" s="43"/>
      <c r="N784" s="37" t="s">
        <v>29</v>
      </c>
      <c r="O784" s="43"/>
      <c r="P784" s="37" t="s">
        <v>45</v>
      </c>
      <c r="Q784" s="43"/>
      <c r="R784" s="39">
        <v>2019</v>
      </c>
      <c r="S784" s="58">
        <v>0</v>
      </c>
    </row>
    <row r="785" spans="1:19" ht="38.25">
      <c r="A785" s="37" t="s">
        <v>2414</v>
      </c>
      <c r="B785" s="38">
        <v>43286</v>
      </c>
      <c r="C785" s="46" t="s">
        <v>2415</v>
      </c>
      <c r="D785" s="37" t="s">
        <v>2416</v>
      </c>
      <c r="E785" s="289"/>
      <c r="F785" s="37" t="s">
        <v>24</v>
      </c>
      <c r="G785" s="40" t="s">
        <v>49</v>
      </c>
      <c r="H785" s="40" t="s">
        <v>253</v>
      </c>
      <c r="I785" s="37" t="s">
        <v>100</v>
      </c>
      <c r="J785" s="55" t="s">
        <v>73</v>
      </c>
      <c r="K785" s="38">
        <v>43432</v>
      </c>
      <c r="L785" s="38">
        <v>45258</v>
      </c>
      <c r="M785" s="42"/>
      <c r="N785" s="37" t="s">
        <v>29</v>
      </c>
      <c r="O785" s="43"/>
      <c r="P785" s="37" t="s">
        <v>53</v>
      </c>
      <c r="Q785" s="43"/>
      <c r="R785" s="289">
        <f>YEAR(K785)</f>
        <v>2018</v>
      </c>
      <c r="S785" s="44">
        <f>IF($F785="CO",SUMIFS($M:$M,$A:$A,$A785)/COUNTIFS($A:$A,$A785,$F:$F,"CO"),0)</f>
        <v>0</v>
      </c>
    </row>
    <row r="786" spans="1:19" ht="38.25" customHeight="1">
      <c r="A786" s="37" t="s">
        <v>2417</v>
      </c>
      <c r="B786" s="38">
        <v>43556</v>
      </c>
      <c r="C786" s="56" t="s">
        <v>2418</v>
      </c>
      <c r="D786" s="37" t="s">
        <v>2419</v>
      </c>
      <c r="E786" s="39"/>
      <c r="F786" s="37" t="s">
        <v>24</v>
      </c>
      <c r="G786" s="37" t="s">
        <v>42</v>
      </c>
      <c r="H786" s="37" t="s">
        <v>177</v>
      </c>
      <c r="I786" s="37" t="s">
        <v>100</v>
      </c>
      <c r="J786" s="41" t="s">
        <v>28</v>
      </c>
      <c r="K786" s="38">
        <v>43544</v>
      </c>
      <c r="L786" s="38">
        <v>45371</v>
      </c>
      <c r="M786" s="42"/>
      <c r="N786" s="37" t="s">
        <v>102</v>
      </c>
      <c r="O786" s="43"/>
      <c r="P786" s="37" t="s">
        <v>178</v>
      </c>
      <c r="Q786" s="43"/>
      <c r="R786" s="289">
        <f>YEAR(K786)</f>
        <v>2019</v>
      </c>
      <c r="S786" s="44">
        <f>IF($F786="CO",SUMIFS($M:$M,$A:$A,$A786)/COUNTIFS($A:$A,$A786,$F:$F,"CO"),0)</f>
        <v>0</v>
      </c>
    </row>
    <row r="787" spans="1:19" ht="38.25">
      <c r="A787" s="37" t="s">
        <v>2420</v>
      </c>
      <c r="B787" s="38">
        <v>43263</v>
      </c>
      <c r="C787" s="46" t="s">
        <v>2421</v>
      </c>
      <c r="D787" s="37" t="s">
        <v>2422</v>
      </c>
      <c r="E787" s="39"/>
      <c r="F787" s="37" t="s">
        <v>24</v>
      </c>
      <c r="G787" s="40" t="s">
        <v>49</v>
      </c>
      <c r="H787" s="40" t="s">
        <v>2423</v>
      </c>
      <c r="I787" s="37" t="s">
        <v>100</v>
      </c>
      <c r="J787" s="55" t="s">
        <v>73</v>
      </c>
      <c r="K787" s="38">
        <v>43335</v>
      </c>
      <c r="L787" s="38">
        <v>45161</v>
      </c>
      <c r="M787" s="42"/>
      <c r="N787" s="37" t="s">
        <v>29</v>
      </c>
      <c r="O787" s="43"/>
      <c r="P787" s="37" t="s">
        <v>53</v>
      </c>
      <c r="Q787" s="43"/>
      <c r="R787" s="39">
        <f>YEAR(K787)</f>
        <v>2018</v>
      </c>
      <c r="S787" s="44">
        <f>IF($F787="CO",SUMIFS($M:$M,$A:$A,$A787)/COUNTIFS($A:$A,$A787,$F:$F,"CO"),0)</f>
        <v>0</v>
      </c>
    </row>
    <row r="788" spans="1:19" ht="38.25">
      <c r="A788" s="340" t="s">
        <v>3740</v>
      </c>
      <c r="B788" s="413">
        <v>44432</v>
      </c>
      <c r="C788" s="414" t="s">
        <v>3741</v>
      </c>
      <c r="D788" s="340" t="s">
        <v>3742</v>
      </c>
      <c r="E788" s="415"/>
      <c r="F788" s="347" t="s">
        <v>2715</v>
      </c>
      <c r="G788" s="347" t="s">
        <v>42</v>
      </c>
      <c r="H788" s="347" t="s">
        <v>163</v>
      </c>
      <c r="I788" s="340" t="s">
        <v>27</v>
      </c>
      <c r="J788" s="416" t="s">
        <v>3743</v>
      </c>
      <c r="K788" s="413">
        <v>44491</v>
      </c>
      <c r="L788" s="413">
        <v>46317</v>
      </c>
      <c r="M788" s="415"/>
      <c r="N788" s="340" t="s">
        <v>29</v>
      </c>
      <c r="O788" s="415"/>
      <c r="P788" s="340" t="s">
        <v>30</v>
      </c>
      <c r="Q788" s="415"/>
      <c r="R788" s="415"/>
      <c r="S788" s="297"/>
    </row>
    <row r="789" spans="1:19" ht="38.25">
      <c r="A789" s="183" t="s">
        <v>2424</v>
      </c>
      <c r="B789" s="182">
        <v>43825</v>
      </c>
      <c r="C789" s="196" t="s">
        <v>2425</v>
      </c>
      <c r="D789" s="183" t="s">
        <v>2426</v>
      </c>
      <c r="E789" s="183"/>
      <c r="F789" s="183" t="s">
        <v>24</v>
      </c>
      <c r="G789" s="201" t="s">
        <v>360</v>
      </c>
      <c r="H789" s="201" t="s">
        <v>2427</v>
      </c>
      <c r="I789" s="183" t="s">
        <v>27</v>
      </c>
      <c r="J789" s="515" t="s">
        <v>212</v>
      </c>
      <c r="K789" s="182">
        <v>43851</v>
      </c>
      <c r="L789" s="182">
        <v>45678</v>
      </c>
      <c r="M789" s="214"/>
      <c r="N789" s="181" t="s">
        <v>135</v>
      </c>
      <c r="O789" s="185"/>
      <c r="P789" s="181" t="s">
        <v>30</v>
      </c>
      <c r="Q789" s="185"/>
      <c r="R789" s="185"/>
      <c r="S789" s="497"/>
    </row>
    <row r="790" spans="1:19" ht="38.25">
      <c r="A790" s="37" t="s">
        <v>2428</v>
      </c>
      <c r="B790" s="38">
        <v>43661</v>
      </c>
      <c r="C790" s="56" t="s">
        <v>2429</v>
      </c>
      <c r="D790" s="39" t="s">
        <v>2430</v>
      </c>
      <c r="E790" s="43"/>
      <c r="F790" s="39" t="s">
        <v>24</v>
      </c>
      <c r="G790" s="39" t="s">
        <v>360</v>
      </c>
      <c r="H790" s="39" t="s">
        <v>2289</v>
      </c>
      <c r="I790" s="39" t="s">
        <v>27</v>
      </c>
      <c r="J790" s="81" t="s">
        <v>58</v>
      </c>
      <c r="K790" s="38">
        <v>43671</v>
      </c>
      <c r="L790" s="38">
        <v>45498</v>
      </c>
      <c r="M790" s="47"/>
      <c r="N790" s="39" t="s">
        <v>29</v>
      </c>
      <c r="O790" s="43"/>
      <c r="P790" s="39" t="s">
        <v>30</v>
      </c>
      <c r="Q790" s="43"/>
      <c r="R790" s="39">
        <f>YEAR(K790)</f>
        <v>2019</v>
      </c>
      <c r="S790" s="44">
        <f>IF($F790="CO",SUMIFS($M:$M,$A:$A,$A790)/COUNTIFS($A:$A,$A790,$F:$F,"CO"),0)</f>
        <v>0</v>
      </c>
    </row>
    <row r="791" spans="1:19" ht="38.25">
      <c r="A791" s="37" t="s">
        <v>2431</v>
      </c>
      <c r="B791" s="38">
        <v>43285</v>
      </c>
      <c r="C791" s="46" t="s">
        <v>2432</v>
      </c>
      <c r="D791" s="37" t="s">
        <v>2433</v>
      </c>
      <c r="E791" s="39"/>
      <c r="F791" s="37" t="s">
        <v>24</v>
      </c>
      <c r="G791" s="40" t="s">
        <v>49</v>
      </c>
      <c r="H791" s="40" t="s">
        <v>1551</v>
      </c>
      <c r="I791" s="37" t="s">
        <v>100</v>
      </c>
      <c r="J791" s="55" t="s">
        <v>73</v>
      </c>
      <c r="K791" s="38">
        <v>43320</v>
      </c>
      <c r="L791" s="38">
        <v>45146</v>
      </c>
      <c r="M791" s="42"/>
      <c r="N791" s="37" t="s">
        <v>29</v>
      </c>
      <c r="O791" s="43"/>
      <c r="P791" s="37" t="s">
        <v>225</v>
      </c>
      <c r="Q791" s="43"/>
      <c r="R791" s="289">
        <v>2019</v>
      </c>
      <c r="S791" s="47">
        <v>66096</v>
      </c>
    </row>
    <row r="792" spans="1:19" ht="51">
      <c r="A792" s="384" t="s">
        <v>4091</v>
      </c>
      <c r="B792" s="362">
        <v>44635</v>
      </c>
      <c r="C792" s="371" t="s">
        <v>4092</v>
      </c>
      <c r="D792" s="363" t="s">
        <v>4093</v>
      </c>
      <c r="E792" s="372"/>
      <c r="F792" s="363" t="s">
        <v>24</v>
      </c>
      <c r="G792" s="363" t="s">
        <v>49</v>
      </c>
      <c r="H792" s="366" t="s">
        <v>1507</v>
      </c>
      <c r="I792" s="363" t="s">
        <v>27</v>
      </c>
      <c r="J792" s="370" t="s">
        <v>3995</v>
      </c>
      <c r="K792" s="362">
        <v>44648</v>
      </c>
      <c r="L792" s="362">
        <v>46474</v>
      </c>
      <c r="M792" s="363"/>
      <c r="N792" s="363" t="s">
        <v>29</v>
      </c>
      <c r="O792" s="372"/>
      <c r="P792" s="372"/>
      <c r="Q792" s="363" t="s">
        <v>30</v>
      </c>
      <c r="R792" s="372"/>
      <c r="S792" s="43"/>
    </row>
    <row r="793" spans="1:19" ht="38.25">
      <c r="A793" s="336" t="s">
        <v>3752</v>
      </c>
      <c r="B793" s="302">
        <v>44390</v>
      </c>
      <c r="C793" s="313" t="s">
        <v>3753</v>
      </c>
      <c r="D793" s="295" t="s">
        <v>3754</v>
      </c>
      <c r="E793" s="297"/>
      <c r="F793" s="279" t="s">
        <v>24</v>
      </c>
      <c r="G793" s="279" t="s">
        <v>85</v>
      </c>
      <c r="H793" s="295" t="s">
        <v>710</v>
      </c>
      <c r="I793" s="280" t="s">
        <v>100</v>
      </c>
      <c r="J793" s="93" t="s">
        <v>73</v>
      </c>
      <c r="K793" s="302">
        <v>44425</v>
      </c>
      <c r="L793" s="302">
        <v>46251</v>
      </c>
      <c r="M793" s="303"/>
      <c r="N793" s="295" t="s">
        <v>29</v>
      </c>
      <c r="O793" s="297"/>
      <c r="P793" s="279" t="s">
        <v>30</v>
      </c>
      <c r="Q793" s="297"/>
      <c r="R793" s="297"/>
      <c r="S793" s="297"/>
    </row>
    <row r="794" spans="1:19" ht="38.25">
      <c r="A794" s="37" t="s">
        <v>2434</v>
      </c>
      <c r="B794" s="38">
        <v>43038</v>
      </c>
      <c r="C794" s="56" t="s">
        <v>2435</v>
      </c>
      <c r="D794" s="37" t="s">
        <v>2436</v>
      </c>
      <c r="E794" s="39"/>
      <c r="F794" s="37" t="s">
        <v>24</v>
      </c>
      <c r="G794" s="37" t="s">
        <v>71</v>
      </c>
      <c r="H794" s="40" t="s">
        <v>1965</v>
      </c>
      <c r="I794" s="37" t="s">
        <v>100</v>
      </c>
      <c r="J794" s="55" t="s">
        <v>73</v>
      </c>
      <c r="K794" s="38">
        <v>43056</v>
      </c>
      <c r="L794" s="38">
        <v>44882</v>
      </c>
      <c r="M794" s="42"/>
      <c r="N794" s="37" t="s">
        <v>232</v>
      </c>
      <c r="O794" s="43"/>
      <c r="P794" s="37" t="s">
        <v>94</v>
      </c>
      <c r="Q794" s="43"/>
      <c r="R794" s="43"/>
      <c r="S794" s="43"/>
    </row>
    <row r="795" spans="1:19" ht="38.25">
      <c r="A795" s="37" t="s">
        <v>2437</v>
      </c>
      <c r="B795" s="38">
        <v>43881</v>
      </c>
      <c r="C795" s="186" t="s">
        <v>2438</v>
      </c>
      <c r="D795" s="289" t="s">
        <v>2439</v>
      </c>
      <c r="E795" s="89"/>
      <c r="F795" s="289" t="s">
        <v>24</v>
      </c>
      <c r="G795" s="289" t="s">
        <v>42</v>
      </c>
      <c r="H795" s="37" t="s">
        <v>177</v>
      </c>
      <c r="I795" s="289" t="s">
        <v>27</v>
      </c>
      <c r="J795" s="54" t="s">
        <v>194</v>
      </c>
      <c r="K795" s="38">
        <v>44040</v>
      </c>
      <c r="L795" s="38">
        <v>45866</v>
      </c>
      <c r="M795" s="47"/>
      <c r="N795" s="40" t="s">
        <v>29</v>
      </c>
      <c r="O795" s="89"/>
      <c r="P795" s="37" t="s">
        <v>30</v>
      </c>
      <c r="Q795" s="89"/>
      <c r="R795" s="39">
        <f>YEAR(K795)</f>
        <v>2020</v>
      </c>
      <c r="S795" s="44">
        <f>IF($F795="CO",SUMIFS($M:$M,$A:$A,$A795)/COUNTIFS($A:$A,$A795,$F:$F,"CO"),0)</f>
        <v>0</v>
      </c>
    </row>
    <row r="796" spans="1:19" ht="127.5">
      <c r="A796" s="37" t="s">
        <v>2440</v>
      </c>
      <c r="B796" s="38">
        <v>43172</v>
      </c>
      <c r="C796" s="48" t="s">
        <v>2441</v>
      </c>
      <c r="D796" s="37" t="s">
        <v>2442</v>
      </c>
      <c r="E796" s="289"/>
      <c r="F796" s="39" t="s">
        <v>24</v>
      </c>
      <c r="G796" s="37" t="s">
        <v>49</v>
      </c>
      <c r="H796" s="37" t="s">
        <v>133</v>
      </c>
      <c r="I796" s="37" t="s">
        <v>51</v>
      </c>
      <c r="J796" s="53" t="s">
        <v>1809</v>
      </c>
      <c r="K796" s="38">
        <v>43200</v>
      </c>
      <c r="L796" s="38">
        <v>45026</v>
      </c>
      <c r="M796" s="42"/>
      <c r="N796" s="37" t="s">
        <v>29</v>
      </c>
      <c r="O796" s="43"/>
      <c r="P796" s="37" t="s">
        <v>178</v>
      </c>
      <c r="Q796" s="43"/>
      <c r="R796" s="39"/>
      <c r="S796" s="44"/>
    </row>
    <row r="797" spans="1:19" ht="89.25" customHeight="1">
      <c r="A797" s="294" t="s">
        <v>3923</v>
      </c>
      <c r="B797" s="302">
        <v>44412</v>
      </c>
      <c r="C797" s="325" t="s">
        <v>3924</v>
      </c>
      <c r="D797" s="304" t="s">
        <v>3925</v>
      </c>
      <c r="E797" s="297"/>
      <c r="F797" s="298" t="s">
        <v>24</v>
      </c>
      <c r="G797" s="300" t="s">
        <v>25</v>
      </c>
      <c r="H797" s="308" t="s">
        <v>57</v>
      </c>
      <c r="I797" s="300" t="s">
        <v>27</v>
      </c>
      <c r="J797" s="326" t="s">
        <v>2783</v>
      </c>
      <c r="K797" s="302">
        <v>44445</v>
      </c>
      <c r="L797" s="302">
        <v>46271</v>
      </c>
      <c r="M797" s="297"/>
      <c r="N797" s="317" t="s">
        <v>29</v>
      </c>
      <c r="O797" s="297"/>
      <c r="P797" s="324" t="s">
        <v>793</v>
      </c>
      <c r="Q797" s="297"/>
      <c r="R797" s="455"/>
      <c r="S797" s="43"/>
    </row>
    <row r="798" spans="1:19" ht="38.25">
      <c r="A798" s="45" t="s">
        <v>2443</v>
      </c>
      <c r="B798" s="38">
        <v>44252</v>
      </c>
      <c r="C798" s="98" t="s">
        <v>2444</v>
      </c>
      <c r="D798" s="289" t="s">
        <v>2445</v>
      </c>
      <c r="E798" s="43"/>
      <c r="F798" s="37" t="s">
        <v>24</v>
      </c>
      <c r="G798" s="39" t="s">
        <v>49</v>
      </c>
      <c r="H798" s="54" t="s">
        <v>1083</v>
      </c>
      <c r="I798" s="37" t="s">
        <v>27</v>
      </c>
      <c r="J798" s="55" t="s">
        <v>73</v>
      </c>
      <c r="K798" s="38">
        <v>44315</v>
      </c>
      <c r="L798" s="38">
        <v>46141</v>
      </c>
      <c r="M798" s="43"/>
      <c r="N798" s="37" t="s">
        <v>29</v>
      </c>
      <c r="O798" s="43"/>
      <c r="P798" s="37" t="s">
        <v>53</v>
      </c>
      <c r="Q798" s="43"/>
      <c r="R798" s="43"/>
      <c r="S798" s="43"/>
    </row>
    <row r="799" spans="1:19" ht="38.25">
      <c r="A799" s="37" t="s">
        <v>2446</v>
      </c>
      <c r="B799" s="38">
        <v>43242</v>
      </c>
      <c r="C799" s="56" t="s">
        <v>2447</v>
      </c>
      <c r="D799" s="37" t="s">
        <v>2448</v>
      </c>
      <c r="E799" s="39"/>
      <c r="F799" s="37" t="s">
        <v>24</v>
      </c>
      <c r="G799" s="40" t="s">
        <v>293</v>
      </c>
      <c r="H799" s="40" t="s">
        <v>301</v>
      </c>
      <c r="I799" s="37" t="s">
        <v>100</v>
      </c>
      <c r="J799" s="55" t="s">
        <v>73</v>
      </c>
      <c r="K799" s="38">
        <v>43296</v>
      </c>
      <c r="L799" s="38">
        <v>45122</v>
      </c>
      <c r="M799" s="42"/>
      <c r="N799" s="37" t="s">
        <v>29</v>
      </c>
      <c r="O799" s="43"/>
      <c r="P799" s="37" t="s">
        <v>30</v>
      </c>
      <c r="Q799" s="43"/>
      <c r="R799" s="39">
        <f>YEAR(K799)</f>
        <v>2018</v>
      </c>
      <c r="S799" s="44">
        <f>IF($F799="CO",SUMIFS($M:$M,$A:$A,$A799)/COUNTIFS($A:$A,$A799,$F:$F,"CO"),0)</f>
        <v>0</v>
      </c>
    </row>
    <row r="800" spans="1:19" ht="38.25">
      <c r="A800" s="37" t="s">
        <v>2449</v>
      </c>
      <c r="B800" s="38">
        <v>43693</v>
      </c>
      <c r="C800" s="64" t="s">
        <v>2450</v>
      </c>
      <c r="D800" s="289" t="s">
        <v>419</v>
      </c>
      <c r="E800" s="43"/>
      <c r="F800" s="289" t="s">
        <v>24</v>
      </c>
      <c r="G800" s="289" t="s">
        <v>49</v>
      </c>
      <c r="H800" s="289" t="s">
        <v>253</v>
      </c>
      <c r="I800" s="289" t="s">
        <v>27</v>
      </c>
      <c r="J800" s="81" t="s">
        <v>58</v>
      </c>
      <c r="K800" s="38">
        <v>43711</v>
      </c>
      <c r="L800" s="38">
        <v>45538</v>
      </c>
      <c r="M800" s="47"/>
      <c r="N800" s="289" t="s">
        <v>29</v>
      </c>
      <c r="O800" s="43"/>
      <c r="P800" s="289" t="s">
        <v>53</v>
      </c>
      <c r="Q800" s="43"/>
      <c r="R800" s="39">
        <f>YEAR(K800)</f>
        <v>2019</v>
      </c>
      <c r="S800" s="44">
        <f>IF($F800="CO",SUMIFS($M:$M,$A:$A,$A800)/COUNTIFS($A:$A,$A800,$F:$F,"CO"),0)</f>
        <v>0</v>
      </c>
    </row>
    <row r="801" spans="1:19" ht="102">
      <c r="A801" s="37" t="s">
        <v>2451</v>
      </c>
      <c r="B801" s="38">
        <v>43172</v>
      </c>
      <c r="C801" s="56" t="s">
        <v>2452</v>
      </c>
      <c r="D801" s="37" t="s">
        <v>2453</v>
      </c>
      <c r="E801" s="289"/>
      <c r="F801" s="37" t="s">
        <v>24</v>
      </c>
      <c r="G801" s="37" t="s">
        <v>42</v>
      </c>
      <c r="H801" s="37" t="s">
        <v>177</v>
      </c>
      <c r="I801" s="37" t="s">
        <v>51</v>
      </c>
      <c r="J801" s="52" t="s">
        <v>783</v>
      </c>
      <c r="K801" s="94">
        <v>43182</v>
      </c>
      <c r="L801" s="38">
        <v>45008</v>
      </c>
      <c r="M801" s="42"/>
      <c r="N801" s="40" t="s">
        <v>29</v>
      </c>
      <c r="O801" s="43"/>
      <c r="P801" s="37" t="s">
        <v>30</v>
      </c>
      <c r="Q801" s="43"/>
      <c r="R801" s="39"/>
      <c r="S801" s="44">
        <f>IF($F801="CO",SUMIFS($M:$M,$A:$A,$A801)/COUNTIFS($A:$A,$A801,$F:$F,"CO"),0)</f>
        <v>0</v>
      </c>
    </row>
    <row r="802" spans="1:19" ht="102">
      <c r="A802" s="37" t="s">
        <v>2454</v>
      </c>
      <c r="B802" s="38">
        <v>43894</v>
      </c>
      <c r="C802" s="64" t="s">
        <v>2455</v>
      </c>
      <c r="D802" s="37" t="s">
        <v>2456</v>
      </c>
      <c r="E802" s="43"/>
      <c r="F802" s="37" t="s">
        <v>24</v>
      </c>
      <c r="G802" s="37" t="s">
        <v>49</v>
      </c>
      <c r="H802" s="37" t="s">
        <v>253</v>
      </c>
      <c r="I802" s="40" t="s">
        <v>51</v>
      </c>
      <c r="J802" s="99" t="s">
        <v>52</v>
      </c>
      <c r="K802" s="38">
        <v>44109</v>
      </c>
      <c r="L802" s="38">
        <v>45935</v>
      </c>
      <c r="M802" s="47"/>
      <c r="N802" s="40" t="s">
        <v>29</v>
      </c>
      <c r="O802" s="43"/>
      <c r="P802" s="37" t="s">
        <v>45</v>
      </c>
      <c r="Q802" s="43"/>
      <c r="R802" s="39">
        <f>YEAR(K802)</f>
        <v>2020</v>
      </c>
      <c r="S802" s="44">
        <f>IF($F802="CO",SUMIFS($M:$M,$A:$A,$A802)/COUNTIFS($A:$A,$A802,$F:$F,"CO"),0)</f>
        <v>0</v>
      </c>
    </row>
    <row r="803" spans="1:19" ht="102">
      <c r="A803" s="289" t="s">
        <v>2457</v>
      </c>
      <c r="B803" s="38">
        <v>43328</v>
      </c>
      <c r="C803" s="64" t="s">
        <v>2455</v>
      </c>
      <c r="D803" s="289" t="s">
        <v>2456</v>
      </c>
      <c r="E803" s="39"/>
      <c r="F803" s="37" t="s">
        <v>24</v>
      </c>
      <c r="G803" s="54" t="s">
        <v>49</v>
      </c>
      <c r="H803" s="54" t="s">
        <v>2458</v>
      </c>
      <c r="I803" s="289" t="s">
        <v>51</v>
      </c>
      <c r="J803" s="52" t="s">
        <v>783</v>
      </c>
      <c r="K803" s="38">
        <v>43356</v>
      </c>
      <c r="L803" s="38">
        <v>45182</v>
      </c>
      <c r="M803" s="47"/>
      <c r="N803" s="40" t="s">
        <v>29</v>
      </c>
      <c r="O803" s="289"/>
      <c r="P803" s="37" t="s">
        <v>178</v>
      </c>
      <c r="Q803" s="289"/>
      <c r="R803" s="43"/>
      <c r="S803" s="43"/>
    </row>
    <row r="804" spans="1:19" ht="38.25">
      <c r="A804" s="289" t="s">
        <v>2459</v>
      </c>
      <c r="B804" s="38">
        <v>43147</v>
      </c>
      <c r="C804" s="64" t="s">
        <v>2460</v>
      </c>
      <c r="D804" s="289" t="s">
        <v>2461</v>
      </c>
      <c r="E804" s="289"/>
      <c r="F804" s="37" t="s">
        <v>24</v>
      </c>
      <c r="G804" s="289" t="s">
        <v>42</v>
      </c>
      <c r="H804" s="289" t="s">
        <v>177</v>
      </c>
      <c r="I804" s="289" t="s">
        <v>100</v>
      </c>
      <c r="J804" s="41" t="s">
        <v>28</v>
      </c>
      <c r="K804" s="38">
        <v>43175</v>
      </c>
      <c r="L804" s="38">
        <v>45001</v>
      </c>
      <c r="M804" s="42"/>
      <c r="N804" s="40" t="s">
        <v>29</v>
      </c>
      <c r="O804" s="43"/>
      <c r="P804" s="289" t="s">
        <v>53</v>
      </c>
      <c r="Q804" s="43"/>
      <c r="R804" s="43"/>
      <c r="S804" s="43"/>
    </row>
    <row r="805" spans="1:19" ht="38.25">
      <c r="A805" s="37" t="s">
        <v>2462</v>
      </c>
      <c r="B805" s="38">
        <v>44092</v>
      </c>
      <c r="C805" s="64" t="s">
        <v>2463</v>
      </c>
      <c r="D805" s="37" t="s">
        <v>2464</v>
      </c>
      <c r="E805" s="89"/>
      <c r="F805" s="37" t="s">
        <v>24</v>
      </c>
      <c r="G805" s="37" t="s">
        <v>360</v>
      </c>
      <c r="H805" s="40" t="s">
        <v>2465</v>
      </c>
      <c r="I805" s="37" t="s">
        <v>27</v>
      </c>
      <c r="J805" s="55" t="s">
        <v>73</v>
      </c>
      <c r="K805" s="38">
        <v>44119</v>
      </c>
      <c r="L805" s="38">
        <v>45945</v>
      </c>
      <c r="M805" s="47"/>
      <c r="N805" s="40" t="s">
        <v>29</v>
      </c>
      <c r="O805" s="89"/>
      <c r="P805" s="37" t="s">
        <v>30</v>
      </c>
      <c r="Q805" s="89"/>
      <c r="R805" s="289">
        <f>YEAR(K805)</f>
        <v>2020</v>
      </c>
      <c r="S805" s="44">
        <f>IF($F805="CO",SUMIFS($M:$M,$A:$A,$A805)/COUNTIFS($A:$A,$A805,$F:$F,"CO"),0)</f>
        <v>0</v>
      </c>
    </row>
    <row r="806" spans="1:19" ht="38.25">
      <c r="A806" s="37" t="s">
        <v>2466</v>
      </c>
      <c r="B806" s="38">
        <v>43343</v>
      </c>
      <c r="C806" s="46" t="s">
        <v>2467</v>
      </c>
      <c r="D806" s="37" t="s">
        <v>2468</v>
      </c>
      <c r="E806" s="289"/>
      <c r="F806" s="37" t="s">
        <v>24</v>
      </c>
      <c r="G806" s="40" t="s">
        <v>71</v>
      </c>
      <c r="H806" s="40" t="s">
        <v>1938</v>
      </c>
      <c r="I806" s="37" t="s">
        <v>100</v>
      </c>
      <c r="J806" s="55" t="s">
        <v>73</v>
      </c>
      <c r="K806" s="38">
        <v>43367</v>
      </c>
      <c r="L806" s="38">
        <v>45193</v>
      </c>
      <c r="M806" s="42"/>
      <c r="N806" s="37" t="s">
        <v>29</v>
      </c>
      <c r="O806" s="43"/>
      <c r="P806" s="37" t="s">
        <v>53</v>
      </c>
      <c r="Q806" s="43"/>
      <c r="R806" s="43"/>
      <c r="S806" s="43"/>
    </row>
    <row r="807" spans="1:19" ht="38.25">
      <c r="A807" s="37" t="s">
        <v>2469</v>
      </c>
      <c r="B807" s="38">
        <v>44125</v>
      </c>
      <c r="C807" s="64" t="s">
        <v>2470</v>
      </c>
      <c r="D807" s="37" t="s">
        <v>2471</v>
      </c>
      <c r="E807" s="43"/>
      <c r="F807" s="37" t="s">
        <v>24</v>
      </c>
      <c r="G807" s="39" t="s">
        <v>360</v>
      </c>
      <c r="H807" s="54" t="s">
        <v>1503</v>
      </c>
      <c r="I807" s="39" t="s">
        <v>27</v>
      </c>
      <c r="J807" s="41" t="s">
        <v>28</v>
      </c>
      <c r="K807" s="38">
        <v>44147</v>
      </c>
      <c r="L807" s="38">
        <v>45973</v>
      </c>
      <c r="M807" s="47"/>
      <c r="N807" s="37" t="s">
        <v>29</v>
      </c>
      <c r="O807" s="43"/>
      <c r="P807" s="37" t="s">
        <v>53</v>
      </c>
      <c r="Q807" s="43"/>
      <c r="R807" s="39">
        <f>YEAR(K807)</f>
        <v>2020</v>
      </c>
      <c r="S807" s="43">
        <f>IF($F807="CO",SUMIFS($M:$M,$A:$A,$A807)/COUNTIFS($A:$A,$A807,$F:$F,"CO"),0)</f>
        <v>0</v>
      </c>
    </row>
    <row r="808" spans="1:19" ht="38.25">
      <c r="A808" s="37" t="s">
        <v>2472</v>
      </c>
      <c r="B808" s="38">
        <v>43594</v>
      </c>
      <c r="C808" s="46" t="s">
        <v>2473</v>
      </c>
      <c r="D808" s="37" t="s">
        <v>2474</v>
      </c>
      <c r="E808" s="289"/>
      <c r="F808" s="37" t="s">
        <v>24</v>
      </c>
      <c r="G808" s="40" t="s">
        <v>71</v>
      </c>
      <c r="H808" s="40" t="s">
        <v>270</v>
      </c>
      <c r="I808" s="37" t="s">
        <v>27</v>
      </c>
      <c r="J808" s="55" t="s">
        <v>73</v>
      </c>
      <c r="K808" s="38">
        <v>43556</v>
      </c>
      <c r="L808" s="38">
        <v>45383</v>
      </c>
      <c r="M808" s="42"/>
      <c r="N808" s="37" t="s">
        <v>102</v>
      </c>
      <c r="O808" s="43"/>
      <c r="P808" s="37" t="s">
        <v>30</v>
      </c>
      <c r="Q808" s="43"/>
      <c r="R808" s="39">
        <f>YEAR(K808)</f>
        <v>2019</v>
      </c>
      <c r="S808" s="44">
        <f>IF($F808="CO",SUMIFS($M:$M,$A:$A,$A808)/COUNTIFS($A:$A,$A808,$F:$F,"CO"),0)</f>
        <v>0</v>
      </c>
    </row>
    <row r="809" spans="1:19" ht="38.25">
      <c r="A809" s="37" t="s">
        <v>2475</v>
      </c>
      <c r="B809" s="38">
        <v>43445</v>
      </c>
      <c r="C809" s="56" t="s">
        <v>2476</v>
      </c>
      <c r="D809" s="37" t="s">
        <v>2477</v>
      </c>
      <c r="E809" s="289"/>
      <c r="F809" s="37" t="s">
        <v>24</v>
      </c>
      <c r="G809" s="40" t="s">
        <v>305</v>
      </c>
      <c r="H809" s="40" t="s">
        <v>306</v>
      </c>
      <c r="I809" s="37" t="s">
        <v>100</v>
      </c>
      <c r="J809" s="55" t="s">
        <v>73</v>
      </c>
      <c r="K809" s="38">
        <v>43455</v>
      </c>
      <c r="L809" s="38">
        <v>45281</v>
      </c>
      <c r="M809" s="42"/>
      <c r="N809" s="37" t="s">
        <v>29</v>
      </c>
      <c r="O809" s="43"/>
      <c r="P809" s="37" t="s">
        <v>30</v>
      </c>
      <c r="Q809" s="39"/>
      <c r="R809" s="39">
        <v>2019</v>
      </c>
      <c r="S809" s="58">
        <v>0</v>
      </c>
    </row>
    <row r="810" spans="1:19" ht="25.5">
      <c r="A810" s="37" t="s">
        <v>2478</v>
      </c>
      <c r="B810" s="38">
        <v>44118</v>
      </c>
      <c r="C810" s="64" t="s">
        <v>2479</v>
      </c>
      <c r="D810" s="37" t="s">
        <v>2480</v>
      </c>
      <c r="E810" s="43"/>
      <c r="F810" s="37" t="s">
        <v>24</v>
      </c>
      <c r="G810" s="37" t="s">
        <v>85</v>
      </c>
      <c r="H810" s="37" t="s">
        <v>615</v>
      </c>
      <c r="I810" s="37" t="s">
        <v>27</v>
      </c>
      <c r="J810" s="81" t="s">
        <v>2481</v>
      </c>
      <c r="K810" s="38">
        <v>44118</v>
      </c>
      <c r="L810" s="38">
        <v>45944</v>
      </c>
      <c r="M810" s="47"/>
      <c r="N810" s="40" t="s">
        <v>29</v>
      </c>
      <c r="O810" s="43"/>
      <c r="P810" s="37" t="s">
        <v>30</v>
      </c>
      <c r="Q810" s="43"/>
      <c r="R810" s="289">
        <f>YEAR(K810)</f>
        <v>2020</v>
      </c>
      <c r="S810" s="44">
        <f>IF($F810="CO",SUMIFS($M:$M,$A:$A,$A810)/COUNTIFS($A:$A,$A810,$F:$F,"CO"),0)</f>
        <v>0</v>
      </c>
    </row>
    <row r="811" spans="1:19" ht="38.25">
      <c r="A811" s="305" t="s">
        <v>3901</v>
      </c>
      <c r="B811" s="38">
        <v>44285</v>
      </c>
      <c r="C811" s="46" t="s">
        <v>3902</v>
      </c>
      <c r="D811" s="37" t="s">
        <v>3903</v>
      </c>
      <c r="E811" s="61"/>
      <c r="F811" s="298" t="s">
        <v>24</v>
      </c>
      <c r="G811" s="298" t="s">
        <v>71</v>
      </c>
      <c r="H811" s="295" t="s">
        <v>3818</v>
      </c>
      <c r="I811" s="300" t="s">
        <v>27</v>
      </c>
      <c r="J811" s="307" t="s">
        <v>73</v>
      </c>
      <c r="K811" s="38">
        <v>44391</v>
      </c>
      <c r="L811" s="38">
        <v>46217</v>
      </c>
      <c r="M811" s="47"/>
      <c r="N811" s="295" t="s">
        <v>29</v>
      </c>
      <c r="O811" s="43"/>
      <c r="P811" s="298" t="s">
        <v>45</v>
      </c>
      <c r="Q811" s="43"/>
      <c r="R811" s="43"/>
      <c r="S811" s="43"/>
    </row>
    <row r="812" spans="1:19" ht="38.25">
      <c r="A812" s="45" t="s">
        <v>2482</v>
      </c>
      <c r="B812" s="38">
        <v>44207</v>
      </c>
      <c r="C812" s="58" t="s">
        <v>2483</v>
      </c>
      <c r="D812" s="37" t="s">
        <v>2484</v>
      </c>
      <c r="E812" s="43"/>
      <c r="F812" s="37" t="s">
        <v>24</v>
      </c>
      <c r="G812" s="289" t="s">
        <v>85</v>
      </c>
      <c r="H812" s="40" t="s">
        <v>2485</v>
      </c>
      <c r="I812" s="37" t="s">
        <v>27</v>
      </c>
      <c r="J812" s="55" t="s">
        <v>73</v>
      </c>
      <c r="K812" s="38">
        <v>44259</v>
      </c>
      <c r="L812" s="38">
        <v>46085</v>
      </c>
      <c r="M812" s="47"/>
      <c r="N812" s="37" t="s">
        <v>29</v>
      </c>
      <c r="O812" s="43"/>
      <c r="P812" s="40" t="s">
        <v>45</v>
      </c>
      <c r="Q812" s="43"/>
      <c r="R812" s="289">
        <f>YEAR(K812)</f>
        <v>2021</v>
      </c>
      <c r="S812" s="44">
        <f>IF($F812="CO",SUMIFS($M:$M,$A:$A,$A812)/COUNTIFS($A:$A,$A812,$F:$F,"CO"),0)</f>
        <v>0</v>
      </c>
    </row>
    <row r="813" spans="1:19" ht="51">
      <c r="A813" s="37" t="s">
        <v>2486</v>
      </c>
      <c r="B813" s="38">
        <v>43797</v>
      </c>
      <c r="C813" s="64" t="s">
        <v>2487</v>
      </c>
      <c r="D813" s="37" t="s">
        <v>2488</v>
      </c>
      <c r="E813" s="43"/>
      <c r="F813" s="37" t="s">
        <v>24</v>
      </c>
      <c r="G813" s="40" t="s">
        <v>293</v>
      </c>
      <c r="H813" s="40" t="s">
        <v>306</v>
      </c>
      <c r="I813" s="37" t="s">
        <v>100</v>
      </c>
      <c r="J813" s="82" t="s">
        <v>190</v>
      </c>
      <c r="K813" s="38">
        <v>44137</v>
      </c>
      <c r="L813" s="38">
        <v>45963</v>
      </c>
      <c r="M813" s="47"/>
      <c r="N813" s="37" t="s">
        <v>29</v>
      </c>
      <c r="O813" s="43"/>
      <c r="P813" s="37" t="s">
        <v>30</v>
      </c>
      <c r="Q813" s="43"/>
      <c r="R813" s="289">
        <f>YEAR(K813)</f>
        <v>2020</v>
      </c>
      <c r="S813" s="44">
        <f>IF($F813="CO",SUMIFS($M:$M,$A:$A,$A813)/COUNTIFS($A:$A,$A813,$F:$F,"CO"),0)</f>
        <v>0</v>
      </c>
    </row>
    <row r="814" spans="1:19" ht="57.75">
      <c r="A814" s="37" t="s">
        <v>2489</v>
      </c>
      <c r="B814" s="38">
        <v>43549</v>
      </c>
      <c r="C814" s="56" t="s">
        <v>2490</v>
      </c>
      <c r="D814" s="237" t="s">
        <v>2491</v>
      </c>
      <c r="E814" s="289"/>
      <c r="F814" s="37" t="s">
        <v>24</v>
      </c>
      <c r="G814" s="37" t="s">
        <v>49</v>
      </c>
      <c r="H814" s="37" t="s">
        <v>355</v>
      </c>
      <c r="I814" s="37" t="s">
        <v>1173</v>
      </c>
      <c r="J814" s="238" t="s">
        <v>2492</v>
      </c>
      <c r="K814" s="38">
        <v>43564</v>
      </c>
      <c r="L814" s="38">
        <v>45391</v>
      </c>
      <c r="M814" s="42"/>
      <c r="N814" s="37" t="s">
        <v>29</v>
      </c>
      <c r="O814" s="43"/>
      <c r="P814" s="37" t="s">
        <v>225</v>
      </c>
      <c r="Q814" s="289"/>
      <c r="R814" s="39">
        <f>YEAR(K814)</f>
        <v>2019</v>
      </c>
      <c r="S814" s="44"/>
    </row>
    <row r="815" spans="1:19" ht="51">
      <c r="A815" s="37" t="s">
        <v>2493</v>
      </c>
      <c r="B815" s="38">
        <v>43664</v>
      </c>
      <c r="C815" s="56" t="s">
        <v>2494</v>
      </c>
      <c r="D815" s="37" t="s">
        <v>2495</v>
      </c>
      <c r="E815" s="39"/>
      <c r="F815" s="37" t="s">
        <v>24</v>
      </c>
      <c r="G815" s="37" t="s">
        <v>49</v>
      </c>
      <c r="H815" s="37" t="s">
        <v>355</v>
      </c>
      <c r="I815" s="37" t="s">
        <v>100</v>
      </c>
      <c r="J815" s="82" t="s">
        <v>190</v>
      </c>
      <c r="K815" s="38">
        <v>43691</v>
      </c>
      <c r="L815" s="38">
        <v>45518</v>
      </c>
      <c r="M815" s="42"/>
      <c r="N815" s="37" t="s">
        <v>102</v>
      </c>
      <c r="O815" s="43"/>
      <c r="P815" s="37" t="s">
        <v>225</v>
      </c>
      <c r="Q815" s="289"/>
      <c r="R815" s="43"/>
      <c r="S815" s="43"/>
    </row>
    <row r="816" spans="1:19" ht="38.25">
      <c r="A816" s="37" t="s">
        <v>2496</v>
      </c>
      <c r="B816" s="38">
        <v>43130</v>
      </c>
      <c r="C816" s="56" t="s">
        <v>2497</v>
      </c>
      <c r="D816" s="37" t="s">
        <v>2498</v>
      </c>
      <c r="E816" s="39"/>
      <c r="F816" s="37" t="s">
        <v>24</v>
      </c>
      <c r="G816" s="40" t="s">
        <v>25</v>
      </c>
      <c r="H816" s="37" t="s">
        <v>373</v>
      </c>
      <c r="I816" s="37" t="s">
        <v>27</v>
      </c>
      <c r="J816" s="41" t="s">
        <v>28</v>
      </c>
      <c r="K816" s="38">
        <v>43137</v>
      </c>
      <c r="L816" s="38">
        <v>44963</v>
      </c>
      <c r="M816" s="42"/>
      <c r="N816" s="40" t="s">
        <v>29</v>
      </c>
      <c r="O816" s="43"/>
      <c r="P816" s="37" t="s">
        <v>178</v>
      </c>
      <c r="Q816" s="43"/>
      <c r="R816" s="39">
        <f>YEAR(K816)</f>
        <v>2018</v>
      </c>
      <c r="S816" s="44">
        <f>IF($F816="CO",SUMIFS($M:$M,$A:$A,$A816)/COUNTIFS($A:$A,$A816,$F:$F,"CO"),0)</f>
        <v>0</v>
      </c>
    </row>
    <row r="817" spans="1:19" ht="25.5">
      <c r="A817" s="289" t="s">
        <v>2499</v>
      </c>
      <c r="B817" s="38">
        <v>43486</v>
      </c>
      <c r="C817" s="58" t="s">
        <v>2500</v>
      </c>
      <c r="D817" s="39" t="s">
        <v>2501</v>
      </c>
      <c r="E817" s="39"/>
      <c r="F817" s="37" t="s">
        <v>24</v>
      </c>
      <c r="G817" s="54" t="s">
        <v>293</v>
      </c>
      <c r="H817" s="54" t="s">
        <v>2502</v>
      </c>
      <c r="I817" s="37" t="s">
        <v>100</v>
      </c>
      <c r="J817" s="41" t="s">
        <v>616</v>
      </c>
      <c r="K817" s="38">
        <v>43488</v>
      </c>
      <c r="L817" s="38">
        <v>45304</v>
      </c>
      <c r="M817" s="42"/>
      <c r="N817" s="37" t="s">
        <v>29</v>
      </c>
      <c r="O817" s="43"/>
      <c r="P817" s="46" t="s">
        <v>30</v>
      </c>
      <c r="Q817" s="43"/>
      <c r="R817" s="43"/>
      <c r="S817" s="43"/>
    </row>
    <row r="818" spans="1:19" ht="51">
      <c r="A818" s="285" t="s">
        <v>4133</v>
      </c>
      <c r="B818" s="362">
        <v>44636</v>
      </c>
      <c r="C818" s="373" t="s">
        <v>4134</v>
      </c>
      <c r="D818" s="363" t="s">
        <v>4135</v>
      </c>
      <c r="E818" s="372"/>
      <c r="F818" s="363" t="s">
        <v>24</v>
      </c>
      <c r="G818" s="363" t="s">
        <v>42</v>
      </c>
      <c r="H818" s="366" t="s">
        <v>221</v>
      </c>
      <c r="I818" s="363" t="s">
        <v>27</v>
      </c>
      <c r="J818" s="370" t="s">
        <v>3995</v>
      </c>
      <c r="K818" s="362">
        <v>44669</v>
      </c>
      <c r="L818" s="362">
        <v>46495</v>
      </c>
      <c r="M818" s="372"/>
      <c r="N818" s="363" t="s">
        <v>29</v>
      </c>
      <c r="O818" s="372"/>
      <c r="P818" s="372"/>
      <c r="Q818" s="363" t="s">
        <v>45</v>
      </c>
      <c r="R818" s="372"/>
      <c r="S818" s="43"/>
    </row>
    <row r="819" spans="1:19" ht="76.5">
      <c r="A819" s="37" t="s">
        <v>2503</v>
      </c>
      <c r="B819" s="38">
        <v>43070</v>
      </c>
      <c r="C819" s="56" t="s">
        <v>2504</v>
      </c>
      <c r="D819" s="37" t="s">
        <v>419</v>
      </c>
      <c r="E819" s="289"/>
      <c r="F819" s="289" t="s">
        <v>24</v>
      </c>
      <c r="G819" s="37" t="s">
        <v>71</v>
      </c>
      <c r="H819" s="40" t="s">
        <v>2505</v>
      </c>
      <c r="I819" s="37" t="s">
        <v>100</v>
      </c>
      <c r="J819" s="41" t="s">
        <v>28</v>
      </c>
      <c r="K819" s="38">
        <v>43140</v>
      </c>
      <c r="L819" s="38">
        <v>44966</v>
      </c>
      <c r="M819" s="42"/>
      <c r="N819" s="40" t="s">
        <v>232</v>
      </c>
      <c r="O819" s="43"/>
      <c r="P819" s="37" t="s">
        <v>1431</v>
      </c>
      <c r="Q819" s="43"/>
      <c r="R819" s="289">
        <v>2019</v>
      </c>
      <c r="S819" s="44">
        <f>IF($F819="CO",SUMIFS($M:$M,$A:$A,$A819)/COUNTIFS($A:$A,$A819,$F:$F,"CO"),0)</f>
        <v>0</v>
      </c>
    </row>
    <row r="820" spans="1:19" ht="102">
      <c r="A820" s="343" t="s">
        <v>3403</v>
      </c>
      <c r="B820" s="341">
        <v>44602</v>
      </c>
      <c r="C820" s="345" t="s">
        <v>3404</v>
      </c>
      <c r="D820" s="348" t="s">
        <v>3405</v>
      </c>
      <c r="E820" s="343"/>
      <c r="F820" s="343" t="s">
        <v>24</v>
      </c>
      <c r="G820" s="343" t="s">
        <v>49</v>
      </c>
      <c r="H820" s="343" t="s">
        <v>3406</v>
      </c>
      <c r="I820" s="354" t="s">
        <v>3401</v>
      </c>
      <c r="J820" s="352" t="s">
        <v>3407</v>
      </c>
      <c r="K820" s="341">
        <v>44762</v>
      </c>
      <c r="L820" s="341">
        <v>45493</v>
      </c>
      <c r="M820" s="343"/>
      <c r="N820" s="349" t="s">
        <v>3408</v>
      </c>
      <c r="O820" s="343"/>
      <c r="P820" s="343" t="s">
        <v>793</v>
      </c>
      <c r="Q820" s="343"/>
      <c r="R820" s="343"/>
      <c r="S820" s="343"/>
    </row>
    <row r="821" spans="1:19" ht="78.75" customHeight="1">
      <c r="A821" s="343" t="s">
        <v>3398</v>
      </c>
      <c r="B821" s="341">
        <v>44659</v>
      </c>
      <c r="C821" s="345" t="s">
        <v>3399</v>
      </c>
      <c r="D821" s="348" t="s">
        <v>2508</v>
      </c>
      <c r="E821" s="343" t="s">
        <v>3400</v>
      </c>
      <c r="F821" s="343" t="s">
        <v>24</v>
      </c>
      <c r="G821" s="343" t="s">
        <v>366</v>
      </c>
      <c r="H821" s="343" t="s">
        <v>912</v>
      </c>
      <c r="I821" s="354" t="s">
        <v>3401</v>
      </c>
      <c r="J821" s="352" t="s">
        <v>3402</v>
      </c>
      <c r="K821" s="341">
        <v>44739</v>
      </c>
      <c r="L821" s="341">
        <v>44930</v>
      </c>
      <c r="M821" s="343"/>
      <c r="N821" s="343" t="s">
        <v>912</v>
      </c>
      <c r="O821" s="343"/>
      <c r="P821" s="343" t="s">
        <v>793</v>
      </c>
      <c r="Q821" s="343"/>
      <c r="R821" s="343"/>
      <c r="S821" s="343"/>
    </row>
    <row r="822" spans="1:19" ht="38.25">
      <c r="A822" s="289" t="s">
        <v>2506</v>
      </c>
      <c r="B822" s="38">
        <v>43797</v>
      </c>
      <c r="C822" s="64" t="s">
        <v>2507</v>
      </c>
      <c r="D822" s="39" t="s">
        <v>2508</v>
      </c>
      <c r="E822" s="43"/>
      <c r="F822" s="39" t="s">
        <v>24</v>
      </c>
      <c r="G822" s="39" t="s">
        <v>85</v>
      </c>
      <c r="H822" s="39" t="s">
        <v>1087</v>
      </c>
      <c r="I822" s="289" t="s">
        <v>27</v>
      </c>
      <c r="J822" s="63" t="s">
        <v>212</v>
      </c>
      <c r="K822" s="38">
        <v>43822</v>
      </c>
      <c r="L822" s="38">
        <v>44918</v>
      </c>
      <c r="M822" s="47"/>
      <c r="N822" s="39" t="s">
        <v>168</v>
      </c>
      <c r="O822" s="43"/>
      <c r="P822" s="39" t="s">
        <v>169</v>
      </c>
      <c r="Q822" s="39"/>
      <c r="R822" s="289">
        <f>YEAR(K822)</f>
        <v>2019</v>
      </c>
      <c r="S822" s="44">
        <f>IF($F822="CO",SUMIFS($M:$M,$A:$A,$A822)/COUNTIFS($A:$A,$A822,$F:$F,"CO"),0)</f>
        <v>0</v>
      </c>
    </row>
    <row r="823" spans="1:19" ht="38.25" customHeight="1">
      <c r="A823" s="40" t="s">
        <v>2506</v>
      </c>
      <c r="B823" s="84">
        <v>43797</v>
      </c>
      <c r="C823" s="48" t="s">
        <v>2509</v>
      </c>
      <c r="D823" s="83" t="s">
        <v>2510</v>
      </c>
      <c r="E823" s="85"/>
      <c r="F823" s="83" t="s">
        <v>24</v>
      </c>
      <c r="G823" s="83" t="s">
        <v>85</v>
      </c>
      <c r="H823" s="86" t="s">
        <v>1087</v>
      </c>
      <c r="I823" s="83" t="s">
        <v>27</v>
      </c>
      <c r="J823" s="519" t="s">
        <v>2511</v>
      </c>
      <c r="K823" s="84">
        <v>44518</v>
      </c>
      <c r="L823" s="84">
        <v>46362</v>
      </c>
      <c r="M823" s="83"/>
      <c r="N823" s="37" t="s">
        <v>29</v>
      </c>
      <c r="O823" s="85"/>
      <c r="P823" s="37" t="s">
        <v>793</v>
      </c>
      <c r="Q823" s="85"/>
      <c r="R823" s="85"/>
      <c r="S823" s="85"/>
    </row>
    <row r="824" spans="1:19" ht="102">
      <c r="A824" s="37" t="s">
        <v>2512</v>
      </c>
      <c r="B824" s="38">
        <v>43809</v>
      </c>
      <c r="C824" s="56" t="s">
        <v>2513</v>
      </c>
      <c r="D824" s="37" t="s">
        <v>2514</v>
      </c>
      <c r="E824" s="43"/>
      <c r="F824" s="37" t="s">
        <v>24</v>
      </c>
      <c r="G824" s="37" t="s">
        <v>98</v>
      </c>
      <c r="H824" s="40" t="s">
        <v>2515</v>
      </c>
      <c r="I824" s="37" t="s">
        <v>51</v>
      </c>
      <c r="J824" s="99" t="s">
        <v>52</v>
      </c>
      <c r="K824" s="38">
        <v>43894</v>
      </c>
      <c r="L824" s="38">
        <v>45720</v>
      </c>
      <c r="M824" s="47"/>
      <c r="N824" s="40" t="s">
        <v>29</v>
      </c>
      <c r="O824" s="43"/>
      <c r="P824" s="37" t="s">
        <v>30</v>
      </c>
      <c r="Q824" s="43"/>
      <c r="R824" s="39">
        <v>2019</v>
      </c>
      <c r="S824" s="58"/>
    </row>
    <row r="825" spans="1:19" ht="38.25">
      <c r="A825" s="37" t="s">
        <v>2516</v>
      </c>
      <c r="B825" s="38">
        <v>43402</v>
      </c>
      <c r="C825" s="46" t="s">
        <v>2517</v>
      </c>
      <c r="D825" s="37" t="s">
        <v>2518</v>
      </c>
      <c r="E825" s="289"/>
      <c r="F825" s="54" t="s">
        <v>24</v>
      </c>
      <c r="G825" s="37" t="s">
        <v>42</v>
      </c>
      <c r="H825" s="37" t="s">
        <v>177</v>
      </c>
      <c r="I825" s="37" t="s">
        <v>100</v>
      </c>
      <c r="J825" s="41" t="s">
        <v>28</v>
      </c>
      <c r="K825" s="38">
        <v>43417</v>
      </c>
      <c r="L825" s="38">
        <v>45243</v>
      </c>
      <c r="M825" s="42"/>
      <c r="N825" s="37" t="s">
        <v>29</v>
      </c>
      <c r="O825" s="43"/>
      <c r="P825" s="37" t="s">
        <v>30</v>
      </c>
      <c r="Q825" s="43"/>
      <c r="R825" s="39">
        <v>20019</v>
      </c>
      <c r="S825" s="44">
        <v>0</v>
      </c>
    </row>
    <row r="826" spans="1:19" ht="102">
      <c r="A826" s="37" t="s">
        <v>2519</v>
      </c>
      <c r="B826" s="38">
        <v>43307</v>
      </c>
      <c r="C826" s="46" t="s">
        <v>2520</v>
      </c>
      <c r="D826" s="37" t="s">
        <v>2521</v>
      </c>
      <c r="E826" s="289"/>
      <c r="F826" s="37" t="s">
        <v>24</v>
      </c>
      <c r="G826" s="37" t="s">
        <v>71</v>
      </c>
      <c r="H826" s="40" t="s">
        <v>2522</v>
      </c>
      <c r="I826" s="37" t="s">
        <v>51</v>
      </c>
      <c r="J826" s="52" t="s">
        <v>783</v>
      </c>
      <c r="K826" s="38">
        <v>43336</v>
      </c>
      <c r="L826" s="38">
        <v>45162</v>
      </c>
      <c r="M826" s="42"/>
      <c r="N826" s="37" t="s">
        <v>29</v>
      </c>
      <c r="O826" s="43"/>
      <c r="P826" s="37" t="s">
        <v>30</v>
      </c>
      <c r="Q826" s="43"/>
      <c r="R826" s="39">
        <f>YEAR(K826)</f>
        <v>2018</v>
      </c>
      <c r="S826" s="44">
        <f>IF($F826="CO",SUMIFS($M:$M,$A:$A,$A826)/COUNTIFS($A:$A,$A826,$F:$F,"CO"),0)</f>
        <v>0</v>
      </c>
    </row>
    <row r="827" spans="1:19" ht="38.25">
      <c r="A827" s="37" t="s">
        <v>2523</v>
      </c>
      <c r="B827" s="38">
        <v>44069</v>
      </c>
      <c r="C827" s="55" t="s">
        <v>2524</v>
      </c>
      <c r="D827" s="37" t="s">
        <v>2525</v>
      </c>
      <c r="E827" s="43"/>
      <c r="F827" s="37" t="s">
        <v>24</v>
      </c>
      <c r="G827" s="37" t="s">
        <v>25</v>
      </c>
      <c r="H827" s="37" t="s">
        <v>413</v>
      </c>
      <c r="I827" s="37" t="s">
        <v>27</v>
      </c>
      <c r="J827" s="55" t="s">
        <v>194</v>
      </c>
      <c r="K827" s="38">
        <v>44098</v>
      </c>
      <c r="L827" s="38">
        <v>45924</v>
      </c>
      <c r="M827" s="47"/>
      <c r="N827" s="40" t="s">
        <v>29</v>
      </c>
      <c r="O827" s="43"/>
      <c r="P827" s="37" t="s">
        <v>53</v>
      </c>
      <c r="Q827" s="43"/>
      <c r="R827" s="43"/>
      <c r="S827" s="43"/>
    </row>
    <row r="828" spans="1:19" s="65" customFormat="1" ht="25.5">
      <c r="A828" s="37" t="s">
        <v>2526</v>
      </c>
      <c r="B828" s="38">
        <v>43888</v>
      </c>
      <c r="C828" s="64" t="s">
        <v>2527</v>
      </c>
      <c r="D828" s="37" t="s">
        <v>2528</v>
      </c>
      <c r="E828" s="43"/>
      <c r="F828" s="37" t="s">
        <v>24</v>
      </c>
      <c r="G828" s="37" t="s">
        <v>49</v>
      </c>
      <c r="H828" s="40" t="s">
        <v>253</v>
      </c>
      <c r="I828" s="37" t="s">
        <v>27</v>
      </c>
      <c r="J828" s="81" t="s">
        <v>186</v>
      </c>
      <c r="K828" s="38">
        <v>44117</v>
      </c>
      <c r="L828" s="38">
        <v>45943</v>
      </c>
      <c r="M828" s="47"/>
      <c r="N828" s="40" t="s">
        <v>29</v>
      </c>
      <c r="O828" s="43"/>
      <c r="P828" s="37" t="s">
        <v>30</v>
      </c>
      <c r="Q828" s="43"/>
      <c r="R828" s="289">
        <f>YEAR(K828)</f>
        <v>2020</v>
      </c>
      <c r="S828" s="44">
        <f>IF($F828="CO",SUMIFS($M:$M,$A:$A,$A828)/COUNTIFS($A:$A,$A828,$F:$F,"CO"),0)</f>
        <v>0</v>
      </c>
    </row>
    <row r="829" spans="1:19" s="65" customFormat="1" ht="50.1" customHeight="1">
      <c r="A829" s="37" t="s">
        <v>2529</v>
      </c>
      <c r="B829" s="38">
        <v>43234</v>
      </c>
      <c r="C829" s="46" t="s">
        <v>2530</v>
      </c>
      <c r="D829" s="37" t="s">
        <v>2531</v>
      </c>
      <c r="E829" s="289"/>
      <c r="F829" s="289" t="s">
        <v>24</v>
      </c>
      <c r="G829" s="37" t="s">
        <v>42</v>
      </c>
      <c r="H829" s="37" t="s">
        <v>177</v>
      </c>
      <c r="I829" s="37" t="s">
        <v>100</v>
      </c>
      <c r="J829" s="41" t="s">
        <v>28</v>
      </c>
      <c r="K829" s="38">
        <v>43248</v>
      </c>
      <c r="L829" s="38">
        <v>45074</v>
      </c>
      <c r="M829" s="42"/>
      <c r="N829" s="37" t="s">
        <v>29</v>
      </c>
      <c r="O829" s="43"/>
      <c r="P829" s="37" t="s">
        <v>30</v>
      </c>
      <c r="Q829" s="43"/>
      <c r="R829" s="289"/>
      <c r="S829" s="44"/>
    </row>
    <row r="830" spans="1:19" ht="50.1" customHeight="1">
      <c r="A830" s="340" t="s">
        <v>3670</v>
      </c>
      <c r="B830" s="413">
        <v>44655</v>
      </c>
      <c r="C830" s="424" t="s">
        <v>3671</v>
      </c>
      <c r="D830" s="347" t="s">
        <v>3672</v>
      </c>
      <c r="E830" s="347"/>
      <c r="F830" s="347" t="s">
        <v>24</v>
      </c>
      <c r="G830" s="340" t="s">
        <v>293</v>
      </c>
      <c r="H830" s="347" t="s">
        <v>3673</v>
      </c>
      <c r="I830" s="340" t="s">
        <v>743</v>
      </c>
      <c r="J830" s="424" t="s">
        <v>3674</v>
      </c>
      <c r="K830" s="413">
        <v>44799</v>
      </c>
      <c r="L830" s="413">
        <v>46625</v>
      </c>
      <c r="M830" s="347"/>
      <c r="N830" s="347" t="s">
        <v>3673</v>
      </c>
      <c r="O830" s="347"/>
      <c r="P830" s="347"/>
      <c r="Q830" s="347" t="s">
        <v>793</v>
      </c>
      <c r="R830" s="347"/>
      <c r="S830" s="347"/>
    </row>
    <row r="831" spans="1:19" ht="63.75">
      <c r="A831" s="37" t="s">
        <v>2532</v>
      </c>
      <c r="B831" s="38">
        <v>43208</v>
      </c>
      <c r="C831" s="56" t="s">
        <v>2533</v>
      </c>
      <c r="D831" s="37" t="s">
        <v>2534</v>
      </c>
      <c r="E831" s="289"/>
      <c r="F831" s="37" t="s">
        <v>24</v>
      </c>
      <c r="G831" s="37" t="s">
        <v>367</v>
      </c>
      <c r="H831" s="37" t="s">
        <v>2535</v>
      </c>
      <c r="I831" s="37" t="s">
        <v>2536</v>
      </c>
      <c r="J831" s="53" t="s">
        <v>2537</v>
      </c>
      <c r="K831" s="38">
        <v>43593</v>
      </c>
      <c r="L831" s="38">
        <v>45420</v>
      </c>
      <c r="M831" s="42"/>
      <c r="N831" s="37" t="s">
        <v>367</v>
      </c>
      <c r="O831" s="43"/>
      <c r="P831" s="37" t="s">
        <v>103</v>
      </c>
      <c r="Q831" s="43"/>
      <c r="R831" s="289">
        <f>YEAR(K831)</f>
        <v>2019</v>
      </c>
      <c r="S831" s="44">
        <f>IF($F831="CO",SUMIFS($M:$M,$A:$A,$A831)/COUNTIFS($A:$A,$A831,$F:$F,"CO"),0)</f>
        <v>0</v>
      </c>
    </row>
    <row r="832" spans="1:19" ht="38.25">
      <c r="A832" s="37" t="s">
        <v>2538</v>
      </c>
      <c r="B832" s="38">
        <v>43215</v>
      </c>
      <c r="C832" s="41" t="s">
        <v>2539</v>
      </c>
      <c r="D832" s="37" t="s">
        <v>2540</v>
      </c>
      <c r="E832" s="289"/>
      <c r="F832" s="289" t="s">
        <v>24</v>
      </c>
      <c r="G832" s="39" t="s">
        <v>1301</v>
      </c>
      <c r="H832" s="40" t="s">
        <v>2541</v>
      </c>
      <c r="I832" s="37" t="s">
        <v>100</v>
      </c>
      <c r="J832" s="41" t="s">
        <v>28</v>
      </c>
      <c r="K832" s="38">
        <v>43234</v>
      </c>
      <c r="L832" s="38">
        <v>45060</v>
      </c>
      <c r="M832" s="42"/>
      <c r="N832" s="37" t="s">
        <v>29</v>
      </c>
      <c r="O832" s="43"/>
      <c r="P832" s="37" t="s">
        <v>30</v>
      </c>
      <c r="Q832" s="43"/>
      <c r="R832" s="39">
        <f>YEAR(K832)</f>
        <v>2018</v>
      </c>
      <c r="S832" s="44">
        <f>IF($F832="CO",SUMIFS($M:$M,$A:$A,$A832)/COUNTIFS($A:$A,$A832,$F:$F,"CO"),0)</f>
        <v>0</v>
      </c>
    </row>
    <row r="833" spans="1:19" ht="51">
      <c r="A833" s="37" t="s">
        <v>2542</v>
      </c>
      <c r="B833" s="87">
        <v>43747</v>
      </c>
      <c r="C833" s="48" t="s">
        <v>2543</v>
      </c>
      <c r="D833" s="289" t="s">
        <v>2544</v>
      </c>
      <c r="E833" s="43"/>
      <c r="F833" s="289" t="s">
        <v>24</v>
      </c>
      <c r="G833" s="37" t="s">
        <v>49</v>
      </c>
      <c r="H833" s="54" t="s">
        <v>2289</v>
      </c>
      <c r="I833" s="54" t="s">
        <v>27</v>
      </c>
      <c r="J833" s="52" t="s">
        <v>398</v>
      </c>
      <c r="K833" s="38">
        <v>43760</v>
      </c>
      <c r="L833" s="38">
        <v>45587</v>
      </c>
      <c r="M833" s="43"/>
      <c r="N833" s="54" t="s">
        <v>168</v>
      </c>
      <c r="O833" s="43"/>
      <c r="P833" s="289" t="s">
        <v>53</v>
      </c>
      <c r="Q833" s="43"/>
      <c r="R833" s="39">
        <f>YEAR(K833)</f>
        <v>2019</v>
      </c>
      <c r="S833" s="44">
        <f>IF($F833="CO",SUMIFS($M:$M,$A:$A,$A833)/COUNTIFS($A:$A,$A833,$F:$F,"CO"),0)</f>
        <v>0</v>
      </c>
    </row>
    <row r="834" spans="1:19" ht="140.25">
      <c r="A834" s="45" t="s">
        <v>2545</v>
      </c>
      <c r="B834" s="38">
        <v>44552</v>
      </c>
      <c r="C834" s="52" t="s">
        <v>2546</v>
      </c>
      <c r="D834" s="37" t="s">
        <v>2547</v>
      </c>
      <c r="E834" s="43"/>
      <c r="F834" s="37" t="s">
        <v>24</v>
      </c>
      <c r="G834" s="289" t="s">
        <v>71</v>
      </c>
      <c r="H834" s="40" t="s">
        <v>2548</v>
      </c>
      <c r="I834" s="40" t="s">
        <v>386</v>
      </c>
      <c r="J834" s="53" t="s">
        <v>2549</v>
      </c>
      <c r="K834" s="38">
        <v>44578</v>
      </c>
      <c r="L834" s="38">
        <v>45308</v>
      </c>
      <c r="M834" s="47">
        <v>1054326.1399999999</v>
      </c>
      <c r="N834" s="37" t="s">
        <v>2550</v>
      </c>
      <c r="O834" s="43"/>
      <c r="P834" s="37" t="s">
        <v>793</v>
      </c>
      <c r="Q834" s="43"/>
      <c r="R834" s="43"/>
      <c r="S834" s="43"/>
    </row>
    <row r="835" spans="1:19" ht="38.25">
      <c r="A835" s="46" t="s">
        <v>2551</v>
      </c>
      <c r="B835" s="38">
        <v>43662</v>
      </c>
      <c r="C835" s="240" t="s">
        <v>2552</v>
      </c>
      <c r="D835" s="37" t="s">
        <v>2553</v>
      </c>
      <c r="E835" s="43"/>
      <c r="F835" s="289" t="s">
        <v>24</v>
      </c>
      <c r="G835" s="289" t="s">
        <v>42</v>
      </c>
      <c r="H835" s="289" t="s">
        <v>163</v>
      </c>
      <c r="I835" s="289" t="s">
        <v>27</v>
      </c>
      <c r="J835" s="99" t="s">
        <v>2554</v>
      </c>
      <c r="K835" s="38">
        <v>43678</v>
      </c>
      <c r="L835" s="38">
        <v>45505</v>
      </c>
      <c r="M835" s="47"/>
      <c r="N835" s="289" t="s">
        <v>102</v>
      </c>
      <c r="O835" s="289"/>
      <c r="P835" s="289" t="s">
        <v>30</v>
      </c>
      <c r="Q835" s="37" t="s">
        <v>170</v>
      </c>
      <c r="R835" s="289">
        <f>YEAR(K835)</f>
        <v>2019</v>
      </c>
      <c r="S835" s="44">
        <f>IF($F835="CO",SUMIFS($M:$M,$A:$A,$A835)/COUNTIFS($A:$A,$A835,$F:$F,"CO"),0)</f>
        <v>0</v>
      </c>
    </row>
    <row r="836" spans="1:19" ht="38.25">
      <c r="A836" s="37" t="s">
        <v>2555</v>
      </c>
      <c r="B836" s="38">
        <v>43264</v>
      </c>
      <c r="C836" s="46" t="s">
        <v>2556</v>
      </c>
      <c r="D836" s="37" t="s">
        <v>2557</v>
      </c>
      <c r="E836" s="39"/>
      <c r="F836" s="40" t="s">
        <v>24</v>
      </c>
      <c r="G836" s="37" t="s">
        <v>71</v>
      </c>
      <c r="H836" s="40" t="s">
        <v>2558</v>
      </c>
      <c r="I836" s="37" t="s">
        <v>100</v>
      </c>
      <c r="J836" s="55" t="s">
        <v>73</v>
      </c>
      <c r="K836" s="38">
        <v>43292</v>
      </c>
      <c r="L836" s="38">
        <v>45118</v>
      </c>
      <c r="M836" s="42"/>
      <c r="N836" s="37" t="s">
        <v>29</v>
      </c>
      <c r="O836" s="43"/>
      <c r="P836" s="37" t="s">
        <v>225</v>
      </c>
      <c r="Q836" s="43"/>
      <c r="R836" s="289">
        <f>YEAR(K836)</f>
        <v>2018</v>
      </c>
      <c r="S836" s="44">
        <f>IF($F836="CO",SUMIFS($M:$M,$A:$A,$A836)/COUNTIFS($A:$A,$A836,$F:$F,"CO"),0)</f>
        <v>0</v>
      </c>
    </row>
    <row r="837" spans="1:19" ht="51">
      <c r="A837" s="384" t="s">
        <v>4083</v>
      </c>
      <c r="B837" s="362">
        <v>44645</v>
      </c>
      <c r="C837" s="371" t="s">
        <v>4084</v>
      </c>
      <c r="D837" s="363" t="s">
        <v>4085</v>
      </c>
      <c r="E837" s="372"/>
      <c r="F837" s="363" t="s">
        <v>24</v>
      </c>
      <c r="G837" s="363" t="s">
        <v>49</v>
      </c>
      <c r="H837" s="366" t="s">
        <v>355</v>
      </c>
      <c r="I837" s="363" t="s">
        <v>27</v>
      </c>
      <c r="J837" s="370" t="s">
        <v>3995</v>
      </c>
      <c r="K837" s="362">
        <v>44658</v>
      </c>
      <c r="L837" s="362">
        <v>46484</v>
      </c>
      <c r="M837" s="372"/>
      <c r="N837" s="363" t="s">
        <v>29</v>
      </c>
      <c r="O837" s="372"/>
      <c r="P837" s="372"/>
      <c r="Q837" s="363" t="s">
        <v>310</v>
      </c>
      <c r="R837" s="372"/>
      <c r="S837" s="43"/>
    </row>
    <row r="838" spans="1:19" ht="51">
      <c r="A838" s="37" t="s">
        <v>2559</v>
      </c>
      <c r="B838" s="38">
        <v>43706</v>
      </c>
      <c r="C838" s="64" t="s">
        <v>2560</v>
      </c>
      <c r="D838" s="289" t="s">
        <v>2561</v>
      </c>
      <c r="E838" s="43"/>
      <c r="F838" s="39" t="s">
        <v>24</v>
      </c>
      <c r="G838" s="54" t="s">
        <v>49</v>
      </c>
      <c r="H838" s="54" t="s">
        <v>253</v>
      </c>
      <c r="I838" s="54" t="s">
        <v>27</v>
      </c>
      <c r="J838" s="41" t="s">
        <v>1108</v>
      </c>
      <c r="K838" s="38">
        <v>43719</v>
      </c>
      <c r="L838" s="38">
        <v>45546</v>
      </c>
      <c r="M838" s="47"/>
      <c r="N838" s="54" t="s">
        <v>168</v>
      </c>
      <c r="O838" s="43"/>
      <c r="P838" s="40" t="s">
        <v>30</v>
      </c>
      <c r="Q838" s="43"/>
      <c r="R838" s="39">
        <f>YEAR(K838)</f>
        <v>2019</v>
      </c>
      <c r="S838" s="44">
        <f>IF($F838="CO",SUMIFS($M:$M,$A:$A,$A838)/COUNTIFS($A:$A,$A838,$F:$F,"CO"),0)</f>
        <v>0</v>
      </c>
    </row>
    <row r="839" spans="1:19" ht="38.25">
      <c r="A839" s="37" t="s">
        <v>2562</v>
      </c>
      <c r="B839" s="38">
        <v>43469</v>
      </c>
      <c r="C839" s="56" t="s">
        <v>2563</v>
      </c>
      <c r="D839" s="37" t="s">
        <v>2564</v>
      </c>
      <c r="E839" s="39"/>
      <c r="F839" s="37" t="s">
        <v>24</v>
      </c>
      <c r="G839" s="40" t="s">
        <v>2565</v>
      </c>
      <c r="H839" s="54" t="s">
        <v>2566</v>
      </c>
      <c r="I839" s="37" t="s">
        <v>27</v>
      </c>
      <c r="J839" s="41" t="s">
        <v>28</v>
      </c>
      <c r="K839" s="38">
        <v>43480</v>
      </c>
      <c r="L839" s="38">
        <v>45306</v>
      </c>
      <c r="M839" s="42"/>
      <c r="N839" s="37" t="s">
        <v>29</v>
      </c>
      <c r="O839" s="43"/>
      <c r="P839" s="37" t="s">
        <v>30</v>
      </c>
      <c r="Q839" s="40"/>
      <c r="R839" s="43"/>
      <c r="S839" s="43"/>
    </row>
    <row r="840" spans="1:19" ht="38.25">
      <c r="A840" s="46" t="s">
        <v>2567</v>
      </c>
      <c r="B840" s="38">
        <v>43714</v>
      </c>
      <c r="C840" s="240" t="s">
        <v>2568</v>
      </c>
      <c r="D840" s="37" t="s">
        <v>2569</v>
      </c>
      <c r="E840" s="43"/>
      <c r="F840" s="37" t="s">
        <v>24</v>
      </c>
      <c r="G840" s="37" t="s">
        <v>49</v>
      </c>
      <c r="H840" s="37" t="s">
        <v>2570</v>
      </c>
      <c r="I840" s="37" t="s">
        <v>27</v>
      </c>
      <c r="J840" s="99" t="s">
        <v>2554</v>
      </c>
      <c r="K840" s="38">
        <v>43753</v>
      </c>
      <c r="L840" s="38">
        <v>45580</v>
      </c>
      <c r="M840" s="47"/>
      <c r="N840" s="37" t="s">
        <v>102</v>
      </c>
      <c r="O840" s="289"/>
      <c r="P840" s="37" t="s">
        <v>53</v>
      </c>
      <c r="Q840" s="37" t="s">
        <v>170</v>
      </c>
      <c r="R840" s="289">
        <v>2016</v>
      </c>
      <c r="S840" s="44">
        <f>IF($F840="CO",SUMIFS($M:$M,$A:$A,$A840)/COUNTIFS($A:$A,$A840,$F:$F,"CO"),0)</f>
        <v>0</v>
      </c>
    </row>
    <row r="841" spans="1:19" ht="102">
      <c r="A841" s="305" t="s">
        <v>3876</v>
      </c>
      <c r="B841" s="38">
        <v>44376</v>
      </c>
      <c r="C841" s="46" t="s">
        <v>3877</v>
      </c>
      <c r="D841" s="37" t="s">
        <v>3878</v>
      </c>
      <c r="E841" s="43"/>
      <c r="F841" s="298" t="s">
        <v>24</v>
      </c>
      <c r="G841" s="298" t="s">
        <v>1721</v>
      </c>
      <c r="H841" s="310" t="s">
        <v>3879</v>
      </c>
      <c r="I841" s="300" t="s">
        <v>51</v>
      </c>
      <c r="J841" s="53" t="s">
        <v>52</v>
      </c>
      <c r="K841" s="38">
        <v>44420</v>
      </c>
      <c r="L841" s="38">
        <v>46246</v>
      </c>
      <c r="M841" s="47"/>
      <c r="N841" s="295" t="s">
        <v>29</v>
      </c>
      <c r="O841" s="43"/>
      <c r="P841" s="298" t="s">
        <v>30</v>
      </c>
      <c r="Q841" s="43"/>
      <c r="R841" s="43"/>
      <c r="S841" s="43"/>
    </row>
    <row r="842" spans="1:19" ht="102">
      <c r="A842" s="37" t="s">
        <v>2571</v>
      </c>
      <c r="B842" s="38">
        <v>43887</v>
      </c>
      <c r="C842" s="55" t="s">
        <v>2572</v>
      </c>
      <c r="D842" s="37" t="s">
        <v>2573</v>
      </c>
      <c r="E842" s="43"/>
      <c r="F842" s="37" t="s">
        <v>24</v>
      </c>
      <c r="G842" s="289" t="s">
        <v>71</v>
      </c>
      <c r="H842" s="54" t="s">
        <v>239</v>
      </c>
      <c r="I842" s="40" t="s">
        <v>51</v>
      </c>
      <c r="J842" s="48" t="s">
        <v>87</v>
      </c>
      <c r="K842" s="38">
        <v>44147</v>
      </c>
      <c r="L842" s="38">
        <v>45973</v>
      </c>
      <c r="M842" s="43"/>
      <c r="N842" s="37" t="s">
        <v>29</v>
      </c>
      <c r="O842" s="43"/>
      <c r="P842" s="37" t="s">
        <v>310</v>
      </c>
      <c r="Q842" s="43"/>
      <c r="R842" s="39">
        <f>YEAR(K842)</f>
        <v>2020</v>
      </c>
      <c r="S842" s="44">
        <f>IF($F842="CO",SUMIFS($M:$M,$A:$A,$A842)/COUNTIFS($A:$A,$A842,$F:$F,"CO"),0)</f>
        <v>0</v>
      </c>
    </row>
    <row r="843" spans="1:19" ht="102">
      <c r="A843" s="45" t="s">
        <v>2574</v>
      </c>
      <c r="B843" s="38">
        <v>44151</v>
      </c>
      <c r="C843" s="51" t="s">
        <v>2575</v>
      </c>
      <c r="D843" s="37" t="s">
        <v>2576</v>
      </c>
      <c r="E843" s="43"/>
      <c r="F843" s="37" t="s">
        <v>24</v>
      </c>
      <c r="G843" s="54" t="s">
        <v>49</v>
      </c>
      <c r="H843" s="54" t="s">
        <v>1507</v>
      </c>
      <c r="I843" s="54" t="s">
        <v>2577</v>
      </c>
      <c r="J843" s="53" t="s">
        <v>52</v>
      </c>
      <c r="K843" s="38">
        <v>44236</v>
      </c>
      <c r="L843" s="38">
        <v>46062</v>
      </c>
      <c r="M843" s="47"/>
      <c r="N843" s="54" t="s">
        <v>29</v>
      </c>
      <c r="O843" s="43"/>
      <c r="P843" s="37" t="s">
        <v>53</v>
      </c>
      <c r="Q843" s="43"/>
      <c r="R843" s="289">
        <f>YEAR(K843)</f>
        <v>2021</v>
      </c>
      <c r="S843" s="44">
        <f>IF($F843="CO",SUMIFS($M:$M,$A:$A,$A843)/COUNTIFS($A:$A,$A843,$F:$F,"CO"),0)</f>
        <v>0</v>
      </c>
    </row>
    <row r="844" spans="1:19" ht="51">
      <c r="A844" s="343" t="s">
        <v>3395</v>
      </c>
      <c r="B844" s="341">
        <v>44740</v>
      </c>
      <c r="C844" s="345" t="s">
        <v>3396</v>
      </c>
      <c r="D844" s="348" t="s">
        <v>3397</v>
      </c>
      <c r="E844" s="343"/>
      <c r="F844" s="343" t="s">
        <v>24</v>
      </c>
      <c r="G844" s="343" t="s">
        <v>42</v>
      </c>
      <c r="H844" s="343" t="s">
        <v>163</v>
      </c>
      <c r="I844" s="350" t="s">
        <v>3384</v>
      </c>
      <c r="J844" s="352" t="s">
        <v>3389</v>
      </c>
      <c r="K844" s="341">
        <v>44764</v>
      </c>
      <c r="L844" s="341">
        <v>46590</v>
      </c>
      <c r="M844" s="343"/>
      <c r="N844" s="343" t="s">
        <v>168</v>
      </c>
      <c r="O844" s="343"/>
      <c r="P844" s="343" t="s">
        <v>30</v>
      </c>
      <c r="Q844" s="343"/>
      <c r="R844" s="343"/>
      <c r="S844" s="343"/>
    </row>
    <row r="845" spans="1:19" ht="51">
      <c r="A845" s="343" t="s">
        <v>3429</v>
      </c>
      <c r="B845" s="341">
        <v>44740</v>
      </c>
      <c r="C845" s="345" t="s">
        <v>3430</v>
      </c>
      <c r="D845" s="348" t="s">
        <v>3431</v>
      </c>
      <c r="E845" s="343"/>
      <c r="F845" s="343" t="s">
        <v>24</v>
      </c>
      <c r="G845" s="343" t="s">
        <v>49</v>
      </c>
      <c r="H845" s="349" t="s">
        <v>3432</v>
      </c>
      <c r="I845" s="350" t="s">
        <v>3384</v>
      </c>
      <c r="J845" s="352" t="s">
        <v>3394</v>
      </c>
      <c r="K845" s="341">
        <v>44756</v>
      </c>
      <c r="L845" s="341">
        <v>46582</v>
      </c>
      <c r="M845" s="343"/>
      <c r="N845" s="343" t="s">
        <v>168</v>
      </c>
      <c r="O845" s="343"/>
      <c r="P845" s="343" t="s">
        <v>53</v>
      </c>
      <c r="Q845" s="343"/>
      <c r="R845" s="343"/>
      <c r="S845" s="343"/>
    </row>
    <row r="846" spans="1:19" ht="38.25">
      <c r="A846" s="365" t="s">
        <v>4017</v>
      </c>
      <c r="B846" s="362">
        <v>44539</v>
      </c>
      <c r="C846" s="371" t="s">
        <v>4018</v>
      </c>
      <c r="D846" s="363" t="s">
        <v>4019</v>
      </c>
      <c r="E846" s="372"/>
      <c r="F846" s="363" t="s">
        <v>24</v>
      </c>
      <c r="G846" s="363" t="s">
        <v>33</v>
      </c>
      <c r="H846" s="363" t="s">
        <v>3045</v>
      </c>
      <c r="I846" s="366" t="s">
        <v>27</v>
      </c>
      <c r="J846" s="374" t="s">
        <v>3703</v>
      </c>
      <c r="K846" s="362">
        <v>44574</v>
      </c>
      <c r="L846" s="362">
        <v>46400</v>
      </c>
      <c r="M846" s="372"/>
      <c r="N846" s="366" t="s">
        <v>29</v>
      </c>
      <c r="O846" s="372"/>
      <c r="P846" s="363" t="s">
        <v>45</v>
      </c>
      <c r="Q846" s="372"/>
      <c r="R846" s="372"/>
      <c r="S846" s="44"/>
    </row>
    <row r="847" spans="1:19" ht="51">
      <c r="A847" s="37" t="s">
        <v>2578</v>
      </c>
      <c r="B847" s="38">
        <v>43684</v>
      </c>
      <c r="C847" s="56" t="s">
        <v>2579</v>
      </c>
      <c r="D847" s="289" t="s">
        <v>2580</v>
      </c>
      <c r="E847" s="43"/>
      <c r="F847" s="40" t="s">
        <v>24</v>
      </c>
      <c r="G847" s="40" t="s">
        <v>42</v>
      </c>
      <c r="H847" s="59" t="s">
        <v>163</v>
      </c>
      <c r="I847" s="40" t="s">
        <v>27</v>
      </c>
      <c r="J847" s="41" t="s">
        <v>1108</v>
      </c>
      <c r="K847" s="38">
        <v>43697</v>
      </c>
      <c r="L847" s="38">
        <v>45524</v>
      </c>
      <c r="M847" s="47"/>
      <c r="N847" s="40" t="s">
        <v>29</v>
      </c>
      <c r="O847" s="43"/>
      <c r="P847" s="40" t="s">
        <v>45</v>
      </c>
      <c r="Q847" s="43"/>
      <c r="R847" s="39">
        <f>YEAR(K847)</f>
        <v>2019</v>
      </c>
      <c r="S847" s="44">
        <f>IF($F847="CO",SUMIFS($M:$M,$A:$A,$A847)/COUNTIFS($A:$A,$A847,$F:$F,"CO"),0)</f>
        <v>0</v>
      </c>
    </row>
    <row r="848" spans="1:19" ht="51">
      <c r="A848" s="343" t="s">
        <v>3409</v>
      </c>
      <c r="B848" s="341">
        <v>44743</v>
      </c>
      <c r="C848" s="342" t="s">
        <v>3410</v>
      </c>
      <c r="D848" s="348" t="s">
        <v>3411</v>
      </c>
      <c r="E848" s="343"/>
      <c r="F848" s="343" t="s">
        <v>24</v>
      </c>
      <c r="G848" s="343" t="s">
        <v>98</v>
      </c>
      <c r="H848" s="349" t="s">
        <v>99</v>
      </c>
      <c r="I848" s="350" t="s">
        <v>3384</v>
      </c>
      <c r="J848" s="352" t="s">
        <v>3389</v>
      </c>
      <c r="K848" s="341">
        <v>44763</v>
      </c>
      <c r="L848" s="341">
        <v>46589</v>
      </c>
      <c r="M848" s="343"/>
      <c r="N848" s="343" t="s">
        <v>168</v>
      </c>
      <c r="O848" s="343"/>
      <c r="P848" s="343" t="s">
        <v>94</v>
      </c>
      <c r="Q848" s="343"/>
      <c r="R848" s="343"/>
      <c r="S848" s="343"/>
    </row>
    <row r="849" spans="1:19" ht="38.25">
      <c r="A849" s="45" t="s">
        <v>2581</v>
      </c>
      <c r="B849" s="43"/>
      <c r="C849" s="46" t="s">
        <v>2582</v>
      </c>
      <c r="D849" s="37" t="s">
        <v>2583</v>
      </c>
      <c r="E849" s="43"/>
      <c r="F849" s="199" t="s">
        <v>24</v>
      </c>
      <c r="G849" s="39" t="s">
        <v>2584</v>
      </c>
      <c r="H849" s="48" t="s">
        <v>2585</v>
      </c>
      <c r="I849" s="40" t="s">
        <v>27</v>
      </c>
      <c r="J849" s="48" t="s">
        <v>685</v>
      </c>
      <c r="K849" s="476">
        <v>44563</v>
      </c>
      <c r="L849" s="38">
        <v>46389</v>
      </c>
      <c r="M849" s="47"/>
      <c r="N849" s="37" t="s">
        <v>29</v>
      </c>
      <c r="O849" s="43"/>
      <c r="P849" s="37" t="s">
        <v>45</v>
      </c>
      <c r="Q849" s="43"/>
      <c r="R849" s="43"/>
      <c r="S849" s="43"/>
    </row>
    <row r="850" spans="1:19" ht="51">
      <c r="A850" s="37" t="s">
        <v>4038</v>
      </c>
      <c r="B850" s="369">
        <v>44691</v>
      </c>
      <c r="C850" s="56" t="s">
        <v>4039</v>
      </c>
      <c r="D850" s="37" t="s">
        <v>4040</v>
      </c>
      <c r="E850" s="43"/>
      <c r="F850" s="289" t="s">
        <v>24</v>
      </c>
      <c r="G850" s="289" t="s">
        <v>49</v>
      </c>
      <c r="H850" s="37" t="s">
        <v>1083</v>
      </c>
      <c r="I850" s="289" t="s">
        <v>3384</v>
      </c>
      <c r="J850" s="377" t="s">
        <v>3389</v>
      </c>
      <c r="K850" s="369">
        <v>44704</v>
      </c>
      <c r="L850" s="369">
        <v>46530</v>
      </c>
      <c r="M850" s="58"/>
      <c r="N850" s="289" t="s">
        <v>168</v>
      </c>
      <c r="O850" s="43"/>
      <c r="P850" s="39" t="s">
        <v>4041</v>
      </c>
      <c r="Q850" s="43"/>
      <c r="R850" s="43"/>
      <c r="S850" s="43"/>
    </row>
    <row r="851" spans="1:19" ht="51">
      <c r="A851" s="289" t="s">
        <v>2586</v>
      </c>
      <c r="B851" s="38">
        <v>43398</v>
      </c>
      <c r="C851" s="58" t="s">
        <v>2587</v>
      </c>
      <c r="D851" s="289" t="s">
        <v>2588</v>
      </c>
      <c r="E851" s="39"/>
      <c r="F851" s="54" t="s">
        <v>24</v>
      </c>
      <c r="G851" s="54" t="s">
        <v>366</v>
      </c>
      <c r="H851" s="39" t="s">
        <v>2589</v>
      </c>
      <c r="I851" s="37" t="s">
        <v>27</v>
      </c>
      <c r="J851" s="63" t="s">
        <v>2590</v>
      </c>
      <c r="K851" s="38">
        <v>43405</v>
      </c>
      <c r="L851" s="38">
        <v>45231</v>
      </c>
      <c r="M851" s="42"/>
      <c r="N851" s="37" t="s">
        <v>29</v>
      </c>
      <c r="O851" s="43"/>
      <c r="P851" s="289" t="s">
        <v>53</v>
      </c>
      <c r="Q851" s="43"/>
      <c r="R851" s="289">
        <f>YEAR(K851)</f>
        <v>2018</v>
      </c>
      <c r="S851" s="44">
        <f>IF($F851="CO",SUMIFS($M:$M,$A:$A,$A851)/COUNTIFS($A:$A,$A851,$F:$F,"CO"),0)</f>
        <v>0</v>
      </c>
    </row>
    <row r="852" spans="1:19" ht="64.5" customHeight="1">
      <c r="A852" s="37" t="s">
        <v>4056</v>
      </c>
      <c r="B852" s="369">
        <v>44600</v>
      </c>
      <c r="C852" s="62" t="s">
        <v>4057</v>
      </c>
      <c r="D852" s="37" t="s">
        <v>3816</v>
      </c>
      <c r="E852" s="43"/>
      <c r="F852" s="289" t="s">
        <v>24</v>
      </c>
      <c r="G852" s="289" t="s">
        <v>49</v>
      </c>
      <c r="H852" s="289" t="s">
        <v>828</v>
      </c>
      <c r="I852" s="289" t="s">
        <v>3421</v>
      </c>
      <c r="J852" s="52" t="s">
        <v>3995</v>
      </c>
      <c r="K852" s="369">
        <v>44683</v>
      </c>
      <c r="L852" s="369">
        <v>46509</v>
      </c>
      <c r="M852" s="58"/>
      <c r="N852" s="289" t="s">
        <v>168</v>
      </c>
      <c r="O852" s="43"/>
      <c r="P852" s="289" t="s">
        <v>124</v>
      </c>
      <c r="Q852" s="43"/>
      <c r="R852" s="43"/>
      <c r="S852" s="43"/>
    </row>
    <row r="853" spans="1:19" ht="102">
      <c r="A853" s="289" t="s">
        <v>2591</v>
      </c>
      <c r="B853" s="38">
        <v>43469</v>
      </c>
      <c r="C853" s="56" t="s">
        <v>2592</v>
      </c>
      <c r="D853" s="289" t="s">
        <v>2593</v>
      </c>
      <c r="E853" s="289"/>
      <c r="F853" s="289" t="s">
        <v>24</v>
      </c>
      <c r="G853" s="54" t="s">
        <v>2594</v>
      </c>
      <c r="H853" s="289" t="s">
        <v>863</v>
      </c>
      <c r="I853" s="289" t="s">
        <v>1579</v>
      </c>
      <c r="J853" s="41" t="s">
        <v>2595</v>
      </c>
      <c r="K853" s="38">
        <v>43563</v>
      </c>
      <c r="L853" s="38">
        <v>45390</v>
      </c>
      <c r="M853" s="47"/>
      <c r="N853" s="40" t="s">
        <v>29</v>
      </c>
      <c r="O853" s="289"/>
      <c r="P853" s="289" t="s">
        <v>793</v>
      </c>
      <c r="Q853" s="289"/>
      <c r="R853" s="289">
        <f>YEAR(K853)</f>
        <v>2019</v>
      </c>
      <c r="S853" s="44">
        <f>IF($F853="CO",SUMIFS($M:$M,$A:$A,$A853)/COUNTIFS($A:$A,$A853,$F:$F,"CO"),0)</f>
        <v>0</v>
      </c>
    </row>
    <row r="854" spans="1:19" ht="51">
      <c r="A854" s="347" t="s">
        <v>3648</v>
      </c>
      <c r="B854" s="413">
        <v>44791</v>
      </c>
      <c r="C854" s="424" t="s">
        <v>3649</v>
      </c>
      <c r="D854" s="347" t="s">
        <v>3650</v>
      </c>
      <c r="E854" s="347"/>
      <c r="F854" s="347" t="s">
        <v>24</v>
      </c>
      <c r="G854" s="340" t="s">
        <v>338</v>
      </c>
      <c r="H854" s="340" t="s">
        <v>3651</v>
      </c>
      <c r="I854" s="347" t="s">
        <v>27</v>
      </c>
      <c r="J854" s="424" t="s">
        <v>3389</v>
      </c>
      <c r="K854" s="413">
        <v>44802</v>
      </c>
      <c r="L854" s="413">
        <v>46628</v>
      </c>
      <c r="M854" s="347"/>
      <c r="N854" s="347" t="s">
        <v>29</v>
      </c>
      <c r="O854" s="347"/>
      <c r="P854" s="347"/>
      <c r="Q854" s="347" t="s">
        <v>53</v>
      </c>
      <c r="R854" s="347"/>
      <c r="S854" s="347"/>
    </row>
    <row r="855" spans="1:19" ht="38.25">
      <c r="A855" s="289" t="s">
        <v>2596</v>
      </c>
      <c r="B855" s="38">
        <v>44522</v>
      </c>
      <c r="C855" s="58" t="s">
        <v>2597</v>
      </c>
      <c r="D855" s="289" t="s">
        <v>2598</v>
      </c>
      <c r="E855" s="43"/>
      <c r="F855" s="37" t="s">
        <v>24</v>
      </c>
      <c r="G855" s="39" t="s">
        <v>98</v>
      </c>
      <c r="H855" s="40" t="s">
        <v>99</v>
      </c>
      <c r="I855" s="40" t="s">
        <v>27</v>
      </c>
      <c r="J855" s="63" t="s">
        <v>159</v>
      </c>
      <c r="K855" s="38">
        <v>44543</v>
      </c>
      <c r="L855" s="38">
        <v>46369</v>
      </c>
      <c r="M855" s="47"/>
      <c r="N855" s="37" t="s">
        <v>29</v>
      </c>
      <c r="O855" s="43"/>
      <c r="P855" s="37" t="s">
        <v>53</v>
      </c>
      <c r="Q855" s="43"/>
      <c r="R855" s="43"/>
      <c r="S855" s="43"/>
    </row>
    <row r="856" spans="1:19" ht="38.25">
      <c r="A856" s="37" t="s">
        <v>2599</v>
      </c>
      <c r="B856" s="38">
        <v>43893</v>
      </c>
      <c r="C856" s="64" t="s">
        <v>2600</v>
      </c>
      <c r="D856" s="289" t="s">
        <v>2601</v>
      </c>
      <c r="E856" s="43"/>
      <c r="F856" s="37" t="s">
        <v>24</v>
      </c>
      <c r="G856" s="39" t="s">
        <v>49</v>
      </c>
      <c r="H856" s="54" t="s">
        <v>253</v>
      </c>
      <c r="I856" s="37" t="s">
        <v>27</v>
      </c>
      <c r="J856" s="41" t="s">
        <v>28</v>
      </c>
      <c r="K856" s="38">
        <v>44205</v>
      </c>
      <c r="L856" s="38">
        <v>46031</v>
      </c>
      <c r="M856" s="47"/>
      <c r="N856" s="37" t="s">
        <v>29</v>
      </c>
      <c r="O856" s="43"/>
      <c r="P856" s="37" t="s">
        <v>53</v>
      </c>
      <c r="Q856" s="43"/>
      <c r="R856" s="289">
        <v>2019</v>
      </c>
      <c r="S856" s="44">
        <f>IF($F856="CO",SUMIFS($M:$M,$A:$A,$A856)/COUNTIFS($A:$A,$A856,$F:$F,"CO"),0)</f>
        <v>0</v>
      </c>
    </row>
    <row r="857" spans="1:19" ht="51">
      <c r="A857" s="37" t="s">
        <v>2602</v>
      </c>
      <c r="B857" s="38">
        <v>43691</v>
      </c>
      <c r="C857" s="56" t="s">
        <v>2603</v>
      </c>
      <c r="D857" s="37" t="s">
        <v>2604</v>
      </c>
      <c r="E857" s="289"/>
      <c r="F857" s="37" t="s">
        <v>24</v>
      </c>
      <c r="G857" s="37" t="s">
        <v>71</v>
      </c>
      <c r="H857" s="40" t="s">
        <v>2605</v>
      </c>
      <c r="I857" s="37" t="s">
        <v>100</v>
      </c>
      <c r="J857" s="82" t="s">
        <v>190</v>
      </c>
      <c r="K857" s="38">
        <v>43703</v>
      </c>
      <c r="L857" s="38">
        <v>45530</v>
      </c>
      <c r="M857" s="42"/>
      <c r="N857" s="37" t="s">
        <v>102</v>
      </c>
      <c r="O857" s="43"/>
      <c r="P857" s="37" t="s">
        <v>225</v>
      </c>
      <c r="Q857" s="43"/>
      <c r="R857" s="289">
        <f>YEAR(K857)</f>
        <v>2019</v>
      </c>
      <c r="S857" s="44">
        <f>IF($F857="CO",SUMIFS($M:$M,$A:$A,$A857)/COUNTIFS($A:$A,$A857,$F:$F,"CO"),0)</f>
        <v>0</v>
      </c>
    </row>
    <row r="858" spans="1:19" ht="38.25">
      <c r="A858" s="45" t="s">
        <v>2606</v>
      </c>
      <c r="B858" s="38">
        <v>44250</v>
      </c>
      <c r="C858" s="56" t="s">
        <v>2607</v>
      </c>
      <c r="D858" s="37" t="s">
        <v>2608</v>
      </c>
      <c r="E858" s="43"/>
      <c r="F858" s="37" t="s">
        <v>24</v>
      </c>
      <c r="G858" s="37" t="s">
        <v>42</v>
      </c>
      <c r="H858" s="40" t="s">
        <v>163</v>
      </c>
      <c r="I858" s="37" t="s">
        <v>27</v>
      </c>
      <c r="J858" s="55" t="s">
        <v>73</v>
      </c>
      <c r="K858" s="38">
        <v>44278</v>
      </c>
      <c r="L858" s="38">
        <v>46104</v>
      </c>
      <c r="M858" s="47"/>
      <c r="N858" s="37" t="s">
        <v>29</v>
      </c>
      <c r="O858" s="43"/>
      <c r="P858" s="40" t="s">
        <v>45</v>
      </c>
      <c r="Q858" s="43"/>
      <c r="R858" s="78">
        <f>YEAR(K858)</f>
        <v>2021</v>
      </c>
      <c r="S858" s="79">
        <f>IF($F858="CO",SUMIFS($M:$M,$A:$A,$A858)/COUNTIFS($A:$A,$A858,$F:$F,"CO"),0)</f>
        <v>0</v>
      </c>
    </row>
    <row r="859" spans="1:19" ht="38.25">
      <c r="A859" s="45" t="s">
        <v>2609</v>
      </c>
      <c r="B859" s="38">
        <v>44211</v>
      </c>
      <c r="C859" s="58" t="s">
        <v>2610</v>
      </c>
      <c r="D859" s="289" t="s">
        <v>2611</v>
      </c>
      <c r="E859" s="43"/>
      <c r="F859" s="37" t="s">
        <v>24</v>
      </c>
      <c r="G859" s="54" t="s">
        <v>42</v>
      </c>
      <c r="H859" s="54" t="s">
        <v>163</v>
      </c>
      <c r="I859" s="40" t="s">
        <v>27</v>
      </c>
      <c r="J859" s="55" t="s">
        <v>73</v>
      </c>
      <c r="K859" s="38">
        <v>44334</v>
      </c>
      <c r="L859" s="38">
        <v>46160</v>
      </c>
      <c r="M859" s="43"/>
      <c r="N859" s="37" t="s">
        <v>29</v>
      </c>
      <c r="O859" s="43"/>
      <c r="P859" s="37" t="s">
        <v>53</v>
      </c>
      <c r="Q859" s="43"/>
      <c r="R859" s="43"/>
      <c r="S859" s="43"/>
    </row>
    <row r="860" spans="1:19" ht="38.25">
      <c r="A860" s="37" t="s">
        <v>2612</v>
      </c>
      <c r="B860" s="38">
        <v>43335</v>
      </c>
      <c r="C860" s="46" t="s">
        <v>2613</v>
      </c>
      <c r="D860" s="37" t="s">
        <v>2614</v>
      </c>
      <c r="E860" s="289"/>
      <c r="F860" s="37" t="s">
        <v>24</v>
      </c>
      <c r="G860" s="37" t="s">
        <v>33</v>
      </c>
      <c r="H860" s="37" t="s">
        <v>2615</v>
      </c>
      <c r="I860" s="37" t="s">
        <v>100</v>
      </c>
      <c r="J860" s="55" t="s">
        <v>73</v>
      </c>
      <c r="K860" s="38">
        <v>43346</v>
      </c>
      <c r="L860" s="38">
        <v>45172</v>
      </c>
      <c r="M860" s="42"/>
      <c r="N860" s="37" t="s">
        <v>29</v>
      </c>
      <c r="O860" s="43"/>
      <c r="P860" s="37" t="s">
        <v>178</v>
      </c>
      <c r="Q860" s="43"/>
      <c r="R860" s="43"/>
      <c r="S860" s="43"/>
    </row>
    <row r="861" spans="1:19" ht="38.25">
      <c r="A861" s="37" t="s">
        <v>2616</v>
      </c>
      <c r="B861" s="38">
        <v>43665</v>
      </c>
      <c r="C861" s="52" t="s">
        <v>2617</v>
      </c>
      <c r="D861" s="80" t="s">
        <v>2618</v>
      </c>
      <c r="E861" s="43"/>
      <c r="F861" s="289" t="s">
        <v>24</v>
      </c>
      <c r="G861" s="289" t="s">
        <v>360</v>
      </c>
      <c r="H861" s="289" t="s">
        <v>2289</v>
      </c>
      <c r="I861" s="289" t="s">
        <v>27</v>
      </c>
      <c r="J861" s="55" t="s">
        <v>1397</v>
      </c>
      <c r="K861" s="38">
        <v>43678</v>
      </c>
      <c r="L861" s="38">
        <v>45505</v>
      </c>
      <c r="M861" s="47"/>
      <c r="N861" s="289" t="s">
        <v>29</v>
      </c>
      <c r="O861" s="289"/>
      <c r="P861" s="289" t="s">
        <v>30</v>
      </c>
      <c r="Q861" s="39"/>
      <c r="R861" s="289">
        <f>YEAR(K861)</f>
        <v>2019</v>
      </c>
      <c r="S861" s="44">
        <f>IF($F861="CO",SUMIFS($M:$M,$A:$A,$A861)/COUNTIFS($A:$A,$A861,$F:$F,"CO"),0)</f>
        <v>0</v>
      </c>
    </row>
    <row r="862" spans="1:19" s="339" customFormat="1" ht="38.25">
      <c r="A862" s="45" t="s">
        <v>2619</v>
      </c>
      <c r="B862" s="38">
        <v>44231</v>
      </c>
      <c r="C862" s="56" t="s">
        <v>2620</v>
      </c>
      <c r="D862" s="37" t="s">
        <v>2621</v>
      </c>
      <c r="E862" s="43"/>
      <c r="F862" s="37" t="s">
        <v>24</v>
      </c>
      <c r="G862" s="289" t="s">
        <v>49</v>
      </c>
      <c r="H862" s="54" t="s">
        <v>133</v>
      </c>
      <c r="I862" s="37" t="s">
        <v>27</v>
      </c>
      <c r="J862" s="55" t="s">
        <v>73</v>
      </c>
      <c r="K862" s="38">
        <v>44246</v>
      </c>
      <c r="L862" s="38">
        <v>46072</v>
      </c>
      <c r="M862" s="47"/>
      <c r="N862" s="54" t="s">
        <v>29</v>
      </c>
      <c r="O862" s="43"/>
      <c r="P862" s="37" t="s">
        <v>30</v>
      </c>
      <c r="Q862" s="43"/>
      <c r="R862" s="289">
        <f>YEAR(K862)</f>
        <v>2021</v>
      </c>
      <c r="S862" s="44">
        <f>IF($F862="CO",SUMIFS($M:$M,$A:$A,$A862)/COUNTIFS($A:$A,$A862,$F:$F,"CO"),0)</f>
        <v>0</v>
      </c>
    </row>
    <row r="863" spans="1:19" ht="51">
      <c r="A863" s="278" t="s">
        <v>3337</v>
      </c>
      <c r="B863" s="38">
        <v>44323</v>
      </c>
      <c r="C863" s="48" t="s">
        <v>3338</v>
      </c>
      <c r="D863" s="43"/>
      <c r="E863" s="43"/>
      <c r="F863" s="37" t="s">
        <v>24</v>
      </c>
      <c r="G863" s="289" t="s">
        <v>42</v>
      </c>
      <c r="H863" s="54" t="s">
        <v>3339</v>
      </c>
      <c r="I863" s="40" t="s">
        <v>35</v>
      </c>
      <c r="J863" s="63" t="s">
        <v>36</v>
      </c>
      <c r="K863" s="38">
        <v>44334</v>
      </c>
      <c r="L863" s="38">
        <v>46160</v>
      </c>
      <c r="M863" s="43"/>
      <c r="N863" s="43"/>
      <c r="O863" s="43"/>
      <c r="P863" s="37" t="s">
        <v>38</v>
      </c>
      <c r="Q863" s="39" t="s">
        <v>1420</v>
      </c>
      <c r="R863" s="43"/>
      <c r="S863" s="43"/>
    </row>
    <row r="864" spans="1:19" ht="51" customHeight="1">
      <c r="A864" s="294" t="s">
        <v>3957</v>
      </c>
      <c r="B864" s="302">
        <v>44358</v>
      </c>
      <c r="C864" s="322" t="s">
        <v>3958</v>
      </c>
      <c r="D864" s="304" t="s">
        <v>3959</v>
      </c>
      <c r="E864" s="297"/>
      <c r="F864" s="298" t="s">
        <v>24</v>
      </c>
      <c r="G864" s="330" t="s">
        <v>98</v>
      </c>
      <c r="H864" s="308" t="s">
        <v>99</v>
      </c>
      <c r="I864" s="300" t="s">
        <v>27</v>
      </c>
      <c r="J864" s="314" t="s">
        <v>73</v>
      </c>
      <c r="K864" s="302">
        <v>44479</v>
      </c>
      <c r="L864" s="302">
        <v>46305</v>
      </c>
      <c r="M864" s="297"/>
      <c r="N864" s="317" t="s">
        <v>29</v>
      </c>
      <c r="O864" s="297"/>
      <c r="P864" s="298" t="s">
        <v>53</v>
      </c>
      <c r="Q864" s="297"/>
      <c r="R864" s="455"/>
      <c r="S864" s="43"/>
    </row>
    <row r="865" spans="1:19" ht="38.25">
      <c r="A865" s="46" t="s">
        <v>2622</v>
      </c>
      <c r="B865" s="38">
        <v>43215</v>
      </c>
      <c r="C865" s="52" t="s">
        <v>2623</v>
      </c>
      <c r="D865" s="80" t="s">
        <v>2624</v>
      </c>
      <c r="E865" s="43"/>
      <c r="F865" s="289" t="s">
        <v>24</v>
      </c>
      <c r="G865" s="289" t="s">
        <v>98</v>
      </c>
      <c r="H865" s="289" t="s">
        <v>2101</v>
      </c>
      <c r="I865" s="289" t="s">
        <v>27</v>
      </c>
      <c r="J865" s="81" t="s">
        <v>1397</v>
      </c>
      <c r="K865" s="38">
        <v>43712</v>
      </c>
      <c r="L865" s="38">
        <v>45539</v>
      </c>
      <c r="M865" s="47"/>
      <c r="N865" s="289" t="s">
        <v>29</v>
      </c>
      <c r="O865" s="289"/>
      <c r="P865" s="289" t="s">
        <v>53</v>
      </c>
      <c r="Q865" s="289"/>
      <c r="R865" s="289">
        <f>YEAR(K865)</f>
        <v>2019</v>
      </c>
      <c r="S865" s="44">
        <f>IF($F865="CO",SUMIFS($M:$M,$A:$A,$A865)/COUNTIFS($A:$A,$A865,$F:$F,"CO"),0)</f>
        <v>0</v>
      </c>
    </row>
    <row r="866" spans="1:19" s="339" customFormat="1" ht="50.1" customHeight="1">
      <c r="A866" s="37" t="s">
        <v>2625</v>
      </c>
      <c r="B866" s="38">
        <v>43838</v>
      </c>
      <c r="C866" s="64" t="s">
        <v>2626</v>
      </c>
      <c r="D866" s="37" t="s">
        <v>2627</v>
      </c>
      <c r="E866" s="43"/>
      <c r="F866" s="289" t="s">
        <v>24</v>
      </c>
      <c r="G866" s="37" t="s">
        <v>42</v>
      </c>
      <c r="H866" s="40" t="s">
        <v>221</v>
      </c>
      <c r="I866" s="37" t="s">
        <v>27</v>
      </c>
      <c r="J866" s="54" t="s">
        <v>194</v>
      </c>
      <c r="K866" s="38">
        <v>43851</v>
      </c>
      <c r="L866" s="38">
        <v>45678</v>
      </c>
      <c r="M866" s="47"/>
      <c r="N866" s="37" t="s">
        <v>29</v>
      </c>
      <c r="O866" s="43"/>
      <c r="P866" s="37" t="s">
        <v>45</v>
      </c>
      <c r="Q866" s="43"/>
      <c r="R866" s="289">
        <f>YEAR(K866)</f>
        <v>2020</v>
      </c>
      <c r="S866" s="44">
        <f>IF($F866="CO",SUMIFS($M:$M,$A:$A,$A866)/COUNTIFS($A:$A,$A866,$F:$F,"CO"),0)</f>
        <v>0</v>
      </c>
    </row>
    <row r="867" spans="1:19" ht="51">
      <c r="A867" s="348" t="s">
        <v>3506</v>
      </c>
      <c r="B867" s="395">
        <v>44658</v>
      </c>
      <c r="C867" s="352" t="s">
        <v>3507</v>
      </c>
      <c r="D867" s="355"/>
      <c r="E867" s="355"/>
      <c r="F867" s="355"/>
      <c r="G867" s="355" t="s">
        <v>33</v>
      </c>
      <c r="H867" s="355" t="s">
        <v>1025</v>
      </c>
      <c r="I867" s="348" t="s">
        <v>3508</v>
      </c>
      <c r="J867" s="352" t="s">
        <v>36</v>
      </c>
      <c r="K867" s="396">
        <v>44771</v>
      </c>
      <c r="L867" s="396">
        <v>46597</v>
      </c>
      <c r="M867" s="355"/>
      <c r="N867" s="355" t="s">
        <v>3346</v>
      </c>
      <c r="O867" s="355"/>
      <c r="P867" s="355" t="s">
        <v>38</v>
      </c>
      <c r="Q867" s="355" t="s">
        <v>3509</v>
      </c>
      <c r="R867" s="355"/>
      <c r="S867" s="359"/>
    </row>
    <row r="868" spans="1:19" s="339" customFormat="1" ht="38.25">
      <c r="A868" s="37" t="s">
        <v>2628</v>
      </c>
      <c r="B868" s="38">
        <v>43311</v>
      </c>
      <c r="C868" s="46" t="s">
        <v>2629</v>
      </c>
      <c r="D868" s="37" t="s">
        <v>2630</v>
      </c>
      <c r="E868" s="289"/>
      <c r="F868" s="37" t="s">
        <v>24</v>
      </c>
      <c r="G868" s="37" t="s">
        <v>71</v>
      </c>
      <c r="H868" s="40" t="s">
        <v>2631</v>
      </c>
      <c r="I868" s="37" t="s">
        <v>100</v>
      </c>
      <c r="J868" s="55" t="s">
        <v>73</v>
      </c>
      <c r="K868" s="38">
        <v>43334</v>
      </c>
      <c r="L868" s="38">
        <v>45160</v>
      </c>
      <c r="M868" s="42"/>
      <c r="N868" s="37" t="s">
        <v>29</v>
      </c>
      <c r="O868" s="43"/>
      <c r="P868" s="37" t="s">
        <v>30</v>
      </c>
      <c r="Q868" s="43"/>
      <c r="R868" s="89"/>
      <c r="S868" s="89"/>
    </row>
    <row r="869" spans="1:19" s="339" customFormat="1" ht="38.25">
      <c r="A869" s="37" t="s">
        <v>3826</v>
      </c>
      <c r="B869" s="38">
        <v>43964</v>
      </c>
      <c r="C869" s="64" t="s">
        <v>2629</v>
      </c>
      <c r="D869" s="37" t="s">
        <v>2630</v>
      </c>
      <c r="E869" s="43"/>
      <c r="F869" s="37" t="s">
        <v>24</v>
      </c>
      <c r="G869" s="289" t="s">
        <v>338</v>
      </c>
      <c r="H869" s="54" t="s">
        <v>1708</v>
      </c>
      <c r="I869" s="37" t="s">
        <v>64</v>
      </c>
      <c r="J869" s="81" t="s">
        <v>3827</v>
      </c>
      <c r="K869" s="38">
        <v>44126</v>
      </c>
      <c r="L869" s="38">
        <v>44491</v>
      </c>
      <c r="M869" s="47"/>
      <c r="N869" s="37" t="s">
        <v>3828</v>
      </c>
      <c r="O869" s="43"/>
      <c r="P869" s="37" t="s">
        <v>30</v>
      </c>
      <c r="Q869" s="43"/>
      <c r="R869" s="289">
        <v>2020</v>
      </c>
      <c r="S869" s="44">
        <v>0</v>
      </c>
    </row>
    <row r="870" spans="1:19" s="339" customFormat="1" ht="51" customHeight="1">
      <c r="A870" s="308" t="s">
        <v>3826</v>
      </c>
      <c r="B870" s="302">
        <v>43964</v>
      </c>
      <c r="C870" s="333" t="s">
        <v>2629</v>
      </c>
      <c r="D870" s="295" t="s">
        <v>2630</v>
      </c>
      <c r="E870" s="297"/>
      <c r="F870" s="295" t="s">
        <v>990</v>
      </c>
      <c r="G870" s="311" t="s">
        <v>338</v>
      </c>
      <c r="H870" s="334" t="s">
        <v>1708</v>
      </c>
      <c r="I870" s="295" t="s">
        <v>64</v>
      </c>
      <c r="J870" s="335" t="s">
        <v>3963</v>
      </c>
      <c r="K870" s="302">
        <v>44490</v>
      </c>
      <c r="L870" s="302">
        <v>45221</v>
      </c>
      <c r="M870" s="303"/>
      <c r="N870" s="295" t="s">
        <v>3828</v>
      </c>
      <c r="O870" s="297"/>
      <c r="P870" s="295" t="s">
        <v>30</v>
      </c>
      <c r="Q870" s="297"/>
      <c r="R870" s="455"/>
      <c r="S870" s="44"/>
    </row>
    <row r="871" spans="1:19" s="339" customFormat="1" ht="51">
      <c r="A871" s="37" t="s">
        <v>2632</v>
      </c>
      <c r="B871" s="38">
        <v>43635</v>
      </c>
      <c r="C871" s="56" t="s">
        <v>2633</v>
      </c>
      <c r="D871" s="37" t="s">
        <v>2634</v>
      </c>
      <c r="E871" s="289"/>
      <c r="F871" s="37" t="s">
        <v>24</v>
      </c>
      <c r="G871" s="37" t="s">
        <v>49</v>
      </c>
      <c r="H871" s="37" t="s">
        <v>355</v>
      </c>
      <c r="I871" s="37" t="s">
        <v>100</v>
      </c>
      <c r="J871" s="82" t="s">
        <v>190</v>
      </c>
      <c r="K871" s="38">
        <v>43662</v>
      </c>
      <c r="L871" s="38">
        <v>45489</v>
      </c>
      <c r="M871" s="42"/>
      <c r="N871" s="37" t="s">
        <v>102</v>
      </c>
      <c r="O871" s="43"/>
      <c r="P871" s="37" t="s">
        <v>225</v>
      </c>
      <c r="Q871" s="43"/>
      <c r="R871" s="289">
        <f>YEAR(K871)</f>
        <v>2019</v>
      </c>
      <c r="S871" s="44">
        <f>IF($F871="CO",SUMIFS($M:$M,$A:$A,$A871)/COUNTIFS($A:$A,$A871,$F:$F,"CO"),0)</f>
        <v>0</v>
      </c>
    </row>
    <row r="872" spans="1:19" s="339" customFormat="1" ht="38.25">
      <c r="A872" s="37" t="s">
        <v>2635</v>
      </c>
      <c r="B872" s="38">
        <v>43012</v>
      </c>
      <c r="C872" s="56" t="s">
        <v>2636</v>
      </c>
      <c r="D872" s="37" t="s">
        <v>2637</v>
      </c>
      <c r="E872" s="289"/>
      <c r="F872" s="37" t="s">
        <v>24</v>
      </c>
      <c r="G872" s="37" t="s">
        <v>71</v>
      </c>
      <c r="H872" s="40" t="s">
        <v>2638</v>
      </c>
      <c r="I872" s="37" t="s">
        <v>100</v>
      </c>
      <c r="J872" s="55" t="s">
        <v>73</v>
      </c>
      <c r="K872" s="38">
        <v>43045</v>
      </c>
      <c r="L872" s="38">
        <v>44871</v>
      </c>
      <c r="M872" s="42"/>
      <c r="N872" s="40" t="s">
        <v>232</v>
      </c>
      <c r="O872" s="43"/>
      <c r="P872" s="37" t="s">
        <v>30</v>
      </c>
      <c r="Q872" s="43"/>
      <c r="R872" s="43"/>
      <c r="S872" s="43"/>
    </row>
    <row r="873" spans="1:19" s="339" customFormat="1" ht="38.25">
      <c r="A873" s="37" t="s">
        <v>2639</v>
      </c>
      <c r="B873" s="38">
        <v>43082</v>
      </c>
      <c r="C873" s="56" t="s">
        <v>2640</v>
      </c>
      <c r="D873" s="37" t="s">
        <v>2641</v>
      </c>
      <c r="E873" s="289"/>
      <c r="F873" s="289" t="s">
        <v>24</v>
      </c>
      <c r="G873" s="37" t="s">
        <v>42</v>
      </c>
      <c r="H873" s="40" t="s">
        <v>163</v>
      </c>
      <c r="I873" s="37" t="s">
        <v>27</v>
      </c>
      <c r="J873" s="55" t="s">
        <v>73</v>
      </c>
      <c r="K873" s="38">
        <v>43108</v>
      </c>
      <c r="L873" s="38">
        <v>44934</v>
      </c>
      <c r="M873" s="47"/>
      <c r="N873" s="40" t="s">
        <v>29</v>
      </c>
      <c r="O873" s="289"/>
      <c r="P873" s="37" t="s">
        <v>30</v>
      </c>
      <c r="Q873" s="43"/>
      <c r="R873" s="289">
        <f>YEAR(K873)</f>
        <v>2018</v>
      </c>
      <c r="S873" s="44">
        <f>IF($F873="CO",SUMIFS($M:$M,$A:$A,$A873)/COUNTIFS($A:$A,$A873,$F:$F,"CO"),0)</f>
        <v>0</v>
      </c>
    </row>
    <row r="874" spans="1:19" s="339" customFormat="1" ht="38.25">
      <c r="A874" s="37" t="s">
        <v>2642</v>
      </c>
      <c r="B874" s="38">
        <v>43644</v>
      </c>
      <c r="C874" s="56" t="s">
        <v>2643</v>
      </c>
      <c r="D874" s="37" t="s">
        <v>2644</v>
      </c>
      <c r="E874" s="289"/>
      <c r="F874" s="37" t="s">
        <v>24</v>
      </c>
      <c r="G874" s="37" t="s">
        <v>49</v>
      </c>
      <c r="H874" s="40" t="s">
        <v>2645</v>
      </c>
      <c r="I874" s="37" t="s">
        <v>100</v>
      </c>
      <c r="J874" s="101" t="s">
        <v>2646</v>
      </c>
      <c r="K874" s="38">
        <v>43672</v>
      </c>
      <c r="L874" s="38">
        <v>45499</v>
      </c>
      <c r="M874" s="42"/>
      <c r="N874" s="40" t="s">
        <v>29</v>
      </c>
      <c r="O874" s="43"/>
      <c r="P874" s="40" t="s">
        <v>225</v>
      </c>
      <c r="Q874" s="43"/>
      <c r="R874" s="289">
        <f>YEAR(K874)</f>
        <v>2019</v>
      </c>
      <c r="S874" s="44">
        <f>IF($F874="CO",SUMIFS($M:$M,$A:$A,$A874)/COUNTIFS($A:$A,$A874,$F:$F,"CO"),0)</f>
        <v>0</v>
      </c>
    </row>
    <row r="875" spans="1:19" s="339" customFormat="1" ht="38.25">
      <c r="A875" s="45" t="s">
        <v>2647</v>
      </c>
      <c r="B875" s="38">
        <v>44130</v>
      </c>
      <c r="C875" s="98" t="s">
        <v>2648</v>
      </c>
      <c r="D875" s="289" t="s">
        <v>2649</v>
      </c>
      <c r="E875" s="43"/>
      <c r="F875" s="37" t="s">
        <v>24</v>
      </c>
      <c r="G875" s="289" t="s">
        <v>42</v>
      </c>
      <c r="H875" s="289" t="s">
        <v>163</v>
      </c>
      <c r="I875" s="40" t="s">
        <v>27</v>
      </c>
      <c r="J875" s="41" t="s">
        <v>28</v>
      </c>
      <c r="K875" s="38">
        <v>44300</v>
      </c>
      <c r="L875" s="38">
        <v>46126</v>
      </c>
      <c r="M875" s="43"/>
      <c r="N875" s="37" t="s">
        <v>29</v>
      </c>
      <c r="O875" s="43"/>
      <c r="P875" s="37" t="s">
        <v>30</v>
      </c>
      <c r="Q875" s="43"/>
      <c r="R875" s="43"/>
      <c r="S875" s="43"/>
    </row>
    <row r="876" spans="1:19" ht="89.25">
      <c r="A876" s="347" t="s">
        <v>3724</v>
      </c>
      <c r="B876" s="413">
        <v>44805</v>
      </c>
      <c r="C876" s="424" t="s">
        <v>3725</v>
      </c>
      <c r="D876" s="347" t="s">
        <v>3726</v>
      </c>
      <c r="E876" s="347"/>
      <c r="F876" s="347" t="s">
        <v>2715</v>
      </c>
      <c r="G876" s="347" t="s">
        <v>49</v>
      </c>
      <c r="H876" s="347" t="s">
        <v>3727</v>
      </c>
      <c r="I876" s="340" t="s">
        <v>51</v>
      </c>
      <c r="J876" s="424" t="s">
        <v>3728</v>
      </c>
      <c r="K876" s="413">
        <v>44825</v>
      </c>
      <c r="L876" s="413">
        <v>46651</v>
      </c>
      <c r="M876" s="347"/>
      <c r="N876" s="347" t="s">
        <v>102</v>
      </c>
      <c r="O876" s="347"/>
      <c r="P876" s="347"/>
      <c r="Q876" s="347" t="s">
        <v>45</v>
      </c>
      <c r="R876" s="347"/>
      <c r="S876" s="544"/>
    </row>
    <row r="877" spans="1:19" s="339" customFormat="1" ht="51">
      <c r="A877" s="348" t="s">
        <v>3476</v>
      </c>
      <c r="B877" s="341">
        <v>44720</v>
      </c>
      <c r="C877" s="342" t="s">
        <v>3477</v>
      </c>
      <c r="D877" s="348" t="s">
        <v>3478</v>
      </c>
      <c r="E877" s="359"/>
      <c r="F877" s="343" t="s">
        <v>24</v>
      </c>
      <c r="G877" s="343" t="s">
        <v>2085</v>
      </c>
      <c r="H877" s="343" t="s">
        <v>3479</v>
      </c>
      <c r="I877" s="350" t="s">
        <v>3384</v>
      </c>
      <c r="J877" s="352" t="s">
        <v>3389</v>
      </c>
      <c r="K877" s="341">
        <v>44736</v>
      </c>
      <c r="L877" s="341">
        <v>46562</v>
      </c>
      <c r="M877" s="359"/>
      <c r="N877" s="350" t="s">
        <v>168</v>
      </c>
      <c r="O877" s="359"/>
      <c r="P877" s="343" t="s">
        <v>53</v>
      </c>
      <c r="Q877" s="359"/>
      <c r="R877" s="359"/>
      <c r="S877" s="359"/>
    </row>
    <row r="878" spans="1:19" s="339" customFormat="1" ht="38.25">
      <c r="A878" s="37" t="s">
        <v>2650</v>
      </c>
      <c r="B878" s="38">
        <v>43286</v>
      </c>
      <c r="C878" s="46" t="s">
        <v>2651</v>
      </c>
      <c r="D878" s="37" t="s">
        <v>2652</v>
      </c>
      <c r="E878" s="289"/>
      <c r="F878" s="37" t="s">
        <v>24</v>
      </c>
      <c r="G878" s="37" t="s">
        <v>42</v>
      </c>
      <c r="H878" s="37" t="s">
        <v>2653</v>
      </c>
      <c r="I878" s="37" t="s">
        <v>100</v>
      </c>
      <c r="J878" s="55" t="s">
        <v>73</v>
      </c>
      <c r="K878" s="38">
        <v>43378</v>
      </c>
      <c r="L878" s="38">
        <v>45204</v>
      </c>
      <c r="M878" s="42"/>
      <c r="N878" s="37" t="s">
        <v>29</v>
      </c>
      <c r="O878" s="43"/>
      <c r="P878" s="37" t="s">
        <v>53</v>
      </c>
      <c r="Q878" s="43"/>
      <c r="R878" s="289">
        <f>YEAR(K878)</f>
        <v>2018</v>
      </c>
      <c r="S878" s="44">
        <f>IF($F878="CO",SUMIFS($M:$M,$A:$A,$A878)/COUNTIFS($A:$A,$A878,$F:$F,"CO"),0)</f>
        <v>0</v>
      </c>
    </row>
    <row r="879" spans="1:19" s="339" customFormat="1" ht="76.5">
      <c r="A879" s="37" t="s">
        <v>2654</v>
      </c>
      <c r="B879" s="38">
        <v>43551</v>
      </c>
      <c r="C879" s="64" t="s">
        <v>2655</v>
      </c>
      <c r="D879" s="37" t="s">
        <v>2656</v>
      </c>
      <c r="E879" s="43"/>
      <c r="F879" s="37" t="s">
        <v>24</v>
      </c>
      <c r="G879" s="289" t="s">
        <v>552</v>
      </c>
      <c r="H879" s="54" t="s">
        <v>912</v>
      </c>
      <c r="I879" s="40" t="s">
        <v>2657</v>
      </c>
      <c r="J879" s="81" t="s">
        <v>2658</v>
      </c>
      <c r="K879" s="38">
        <v>44153</v>
      </c>
      <c r="L879" s="38">
        <v>44883</v>
      </c>
      <c r="M879" s="47"/>
      <c r="N879" s="37" t="s">
        <v>912</v>
      </c>
      <c r="O879" s="43"/>
      <c r="P879" s="37" t="s">
        <v>53</v>
      </c>
      <c r="Q879" s="43"/>
      <c r="R879" s="78">
        <f>YEAR(K879)</f>
        <v>2020</v>
      </c>
      <c r="S879" s="79">
        <f>IF($F879="CO",SUMIFS($M:$M,$A:$A,$A879)/COUNTIFS($A:$A,$A879,$F:$F,"CO"),0)</f>
        <v>0</v>
      </c>
    </row>
    <row r="880" spans="1:19" s="339" customFormat="1" ht="38.25">
      <c r="A880" s="37" t="s">
        <v>2659</v>
      </c>
      <c r="B880" s="38">
        <v>43347</v>
      </c>
      <c r="C880" s="46" t="s">
        <v>2660</v>
      </c>
      <c r="D880" s="37" t="s">
        <v>2661</v>
      </c>
      <c r="E880" s="289"/>
      <c r="F880" s="37" t="s">
        <v>24</v>
      </c>
      <c r="G880" s="37" t="s">
        <v>42</v>
      </c>
      <c r="H880" s="37" t="s">
        <v>163</v>
      </c>
      <c r="I880" s="37" t="s">
        <v>100</v>
      </c>
      <c r="J880" s="41" t="s">
        <v>28</v>
      </c>
      <c r="K880" s="38">
        <v>43367</v>
      </c>
      <c r="L880" s="38">
        <v>45193</v>
      </c>
      <c r="M880" s="42"/>
      <c r="N880" s="37" t="s">
        <v>29</v>
      </c>
      <c r="O880" s="43"/>
      <c r="P880" s="37" t="s">
        <v>30</v>
      </c>
      <c r="Q880" s="43"/>
      <c r="R880" s="289">
        <f>YEAR(K880)</f>
        <v>2018</v>
      </c>
      <c r="S880" s="44">
        <f>IF($F880="CO",SUMIFS($M:$M,$A:$A,$A880)/COUNTIFS($A:$A,$A880,$F:$F,"CO"),0)</f>
        <v>0</v>
      </c>
    </row>
    <row r="881" spans="1:20" s="339" customFormat="1" ht="38.25">
      <c r="A881" s="305" t="s">
        <v>3870</v>
      </c>
      <c r="B881" s="38">
        <v>44349</v>
      </c>
      <c r="C881" s="309" t="s">
        <v>3871</v>
      </c>
      <c r="D881" s="37" t="s">
        <v>3872</v>
      </c>
      <c r="E881" s="43"/>
      <c r="F881" s="298" t="s">
        <v>24</v>
      </c>
      <c r="G881" s="298" t="s">
        <v>360</v>
      </c>
      <c r="H881" s="308" t="s">
        <v>153</v>
      </c>
      <c r="I881" s="300" t="s">
        <v>27</v>
      </c>
      <c r="J881" s="48" t="s">
        <v>2783</v>
      </c>
      <c r="K881" s="38">
        <v>44430</v>
      </c>
      <c r="L881" s="38">
        <v>46256</v>
      </c>
      <c r="M881" s="47"/>
      <c r="N881" s="295" t="s">
        <v>29</v>
      </c>
      <c r="O881" s="43"/>
      <c r="P881" s="298" t="s">
        <v>30</v>
      </c>
      <c r="Q881" s="43"/>
      <c r="R881" s="43"/>
      <c r="S881" s="43"/>
    </row>
    <row r="882" spans="1:20" s="339" customFormat="1" ht="51">
      <c r="A882" s="40" t="s">
        <v>2662</v>
      </c>
      <c r="B882" s="59">
        <v>43180</v>
      </c>
      <c r="C882" s="41" t="s">
        <v>2663</v>
      </c>
      <c r="D882" s="37" t="s">
        <v>2664</v>
      </c>
      <c r="E882" s="43"/>
      <c r="F882" s="40" t="s">
        <v>24</v>
      </c>
      <c r="G882" s="40" t="s">
        <v>71</v>
      </c>
      <c r="H882" s="40" t="s">
        <v>1359</v>
      </c>
      <c r="I882" s="59" t="s">
        <v>27</v>
      </c>
      <c r="J882" s="41" t="s">
        <v>129</v>
      </c>
      <c r="K882" s="59">
        <v>43178</v>
      </c>
      <c r="L882" s="59">
        <v>45004</v>
      </c>
      <c r="M882" s="60"/>
      <c r="N882" s="40" t="s">
        <v>29</v>
      </c>
      <c r="O882" s="61"/>
      <c r="P882" s="40" t="s">
        <v>53</v>
      </c>
      <c r="Q882" s="40"/>
      <c r="R882" s="289">
        <f>YEAR(K882)</f>
        <v>2018</v>
      </c>
      <c r="S882" s="44">
        <f>IF($F882="CO",SUMIFS($M:$M,$A:$A,$A882)/COUNTIFS($A:$A,$A882,$F:$F,"CO"),0)</f>
        <v>0</v>
      </c>
    </row>
    <row r="883" spans="1:20" s="339" customFormat="1" ht="63.75">
      <c r="A883" s="37" t="s">
        <v>2665</v>
      </c>
      <c r="B883" s="38">
        <v>43591</v>
      </c>
      <c r="C883" s="489" t="s">
        <v>2666</v>
      </c>
      <c r="D883" s="289"/>
      <c r="E883" s="43"/>
      <c r="F883" s="289" t="s">
        <v>24</v>
      </c>
      <c r="G883" s="289" t="s">
        <v>42</v>
      </c>
      <c r="H883" s="289" t="s">
        <v>2667</v>
      </c>
      <c r="I883" s="289" t="s">
        <v>1092</v>
      </c>
      <c r="J883" s="81" t="s">
        <v>2668</v>
      </c>
      <c r="K883" s="38">
        <v>43704</v>
      </c>
      <c r="L883" s="38">
        <v>45531</v>
      </c>
      <c r="M883" s="47"/>
      <c r="N883" s="289" t="s">
        <v>2669</v>
      </c>
      <c r="O883" s="43"/>
      <c r="P883" s="289"/>
      <c r="Q883" s="43"/>
      <c r="R883" s="289">
        <f>YEAR(K883)</f>
        <v>2019</v>
      </c>
      <c r="S883" s="44">
        <f>IF($F883="CO",SUMIFS($M:$M,$A:$A,$A883)/COUNTIFS($A:$A,$A883,$F:$F,"CO"),0)</f>
        <v>0</v>
      </c>
    </row>
    <row r="884" spans="1:20" s="339" customFormat="1" ht="51">
      <c r="A884" s="40" t="s">
        <v>2670</v>
      </c>
      <c r="B884" s="59">
        <v>43693</v>
      </c>
      <c r="C884" s="41" t="s">
        <v>2671</v>
      </c>
      <c r="D884" s="37"/>
      <c r="E884" s="43"/>
      <c r="F884" s="40" t="s">
        <v>24</v>
      </c>
      <c r="G884" s="40" t="s">
        <v>2672</v>
      </c>
      <c r="H884" s="40" t="s">
        <v>2673</v>
      </c>
      <c r="I884" s="59" t="s">
        <v>2674</v>
      </c>
      <c r="J884" s="52" t="s">
        <v>1756</v>
      </c>
      <c r="K884" s="59">
        <v>43706</v>
      </c>
      <c r="L884" s="59">
        <v>45533</v>
      </c>
      <c r="M884" s="60"/>
      <c r="N884" s="40" t="s">
        <v>2675</v>
      </c>
      <c r="O884" s="61"/>
      <c r="P884" s="40" t="s">
        <v>506</v>
      </c>
      <c r="Q884" s="40" t="s">
        <v>2676</v>
      </c>
      <c r="R884" s="289">
        <v>2017</v>
      </c>
      <c r="S884" s="44">
        <f>IF($F884="CO",SUMIFS($M:$M,$A:$A,$A884)/COUNTIFS($A:$A,$A884,$F:$F,"CO"),0)</f>
        <v>0</v>
      </c>
    </row>
    <row r="885" spans="1:20" s="339" customFormat="1" ht="76.5">
      <c r="A885" s="70" t="s">
        <v>2677</v>
      </c>
      <c r="B885" s="67">
        <v>42493</v>
      </c>
      <c r="C885" s="121" t="s">
        <v>2678</v>
      </c>
      <c r="D885" s="71" t="s">
        <v>2679</v>
      </c>
      <c r="E885" s="69"/>
      <c r="F885" s="70" t="s">
        <v>990</v>
      </c>
      <c r="G885" s="72" t="s">
        <v>2680</v>
      </c>
      <c r="H885" s="72" t="s">
        <v>2680</v>
      </c>
      <c r="I885" s="70" t="s">
        <v>144</v>
      </c>
      <c r="J885" s="241" t="s">
        <v>2681</v>
      </c>
      <c r="K885" s="67">
        <v>43214</v>
      </c>
      <c r="L885" s="67">
        <v>43830</v>
      </c>
      <c r="M885" s="74">
        <v>5401051.0099999998</v>
      </c>
      <c r="N885" s="123" t="s">
        <v>2682</v>
      </c>
      <c r="O885" s="69"/>
      <c r="P885" s="71" t="s">
        <v>389</v>
      </c>
      <c r="Q885" s="71" t="s">
        <v>170</v>
      </c>
      <c r="R885" s="71">
        <f>YEAR(K885)</f>
        <v>2018</v>
      </c>
      <c r="S885" s="76">
        <f>IF($F885="CO",SUMIFS($M:$M,$A:$A,$A885)/COUNTIFS($A:$A,$A885,$F:$F,"CO"),0)</f>
        <v>0</v>
      </c>
    </row>
    <row r="886" spans="1:20" ht="38.25">
      <c r="A886" s="37" t="s">
        <v>2683</v>
      </c>
      <c r="B886" s="38">
        <v>44104</v>
      </c>
      <c r="C886" s="64" t="s">
        <v>2684</v>
      </c>
      <c r="D886" s="43"/>
      <c r="E886" s="43"/>
      <c r="F886" s="37" t="s">
        <v>144</v>
      </c>
      <c r="G886" s="289" t="s">
        <v>293</v>
      </c>
      <c r="H886" s="54" t="s">
        <v>2022</v>
      </c>
      <c r="I886" s="40" t="s">
        <v>146</v>
      </c>
      <c r="J886" s="81" t="s">
        <v>2685</v>
      </c>
      <c r="K886" s="38">
        <v>44124</v>
      </c>
      <c r="L886" s="38">
        <v>45950</v>
      </c>
      <c r="M886" s="47">
        <v>304850</v>
      </c>
      <c r="N886" s="37" t="s">
        <v>2686</v>
      </c>
      <c r="O886" s="43"/>
      <c r="P886" s="37" t="s">
        <v>149</v>
      </c>
      <c r="Q886" s="43"/>
      <c r="R886" s="289">
        <v>2019</v>
      </c>
      <c r="S886" s="58"/>
    </row>
    <row r="887" spans="1:20" ht="38.25">
      <c r="A887" s="37" t="s">
        <v>2687</v>
      </c>
      <c r="B887" s="38">
        <v>44096</v>
      </c>
      <c r="C887" s="55" t="s">
        <v>2688</v>
      </c>
      <c r="D887" s="43"/>
      <c r="E887" s="43"/>
      <c r="F887" s="37" t="s">
        <v>144</v>
      </c>
      <c r="G887" s="289" t="s">
        <v>98</v>
      </c>
      <c r="H887" s="54" t="s">
        <v>2689</v>
      </c>
      <c r="I887" s="40" t="s">
        <v>146</v>
      </c>
      <c r="J887" s="81" t="s">
        <v>2690</v>
      </c>
      <c r="K887" s="38">
        <v>44153</v>
      </c>
      <c r="L887" s="38">
        <v>44883</v>
      </c>
      <c r="M887" s="47">
        <v>314255.2</v>
      </c>
      <c r="N887" s="37" t="s">
        <v>1487</v>
      </c>
      <c r="O887" s="43"/>
      <c r="P887" s="37" t="s">
        <v>149</v>
      </c>
      <c r="Q887" s="43"/>
      <c r="R887" s="43"/>
      <c r="S887" s="43"/>
    </row>
    <row r="888" spans="1:20" ht="25.5">
      <c r="A888" s="45" t="s">
        <v>2691</v>
      </c>
      <c r="B888" s="38">
        <v>44186</v>
      </c>
      <c r="C888" s="98" t="s">
        <v>2692</v>
      </c>
      <c r="D888" s="43"/>
      <c r="E888" s="43"/>
      <c r="F888" s="37" t="s">
        <v>144</v>
      </c>
      <c r="G888" s="289" t="s">
        <v>42</v>
      </c>
      <c r="H888" s="242" t="s">
        <v>2693</v>
      </c>
      <c r="I888" s="242" t="s">
        <v>146</v>
      </c>
      <c r="J888" s="98" t="s">
        <v>2694</v>
      </c>
      <c r="K888" s="38">
        <v>44193</v>
      </c>
      <c r="L888" s="38">
        <v>45111</v>
      </c>
      <c r="M888" s="43"/>
      <c r="N888" s="40" t="s">
        <v>2695</v>
      </c>
      <c r="O888" s="43"/>
      <c r="P888" s="37" t="s">
        <v>149</v>
      </c>
      <c r="Q888" s="43"/>
      <c r="R888" s="289">
        <v>2019</v>
      </c>
      <c r="S888" s="43"/>
    </row>
    <row r="889" spans="1:20" ht="38.25">
      <c r="A889" s="305" t="s">
        <v>3846</v>
      </c>
      <c r="B889" s="38">
        <v>44370</v>
      </c>
      <c r="C889" s="46" t="s">
        <v>3847</v>
      </c>
      <c r="D889" s="37" t="s">
        <v>3848</v>
      </c>
      <c r="E889" s="43"/>
      <c r="F889" s="298" t="s">
        <v>24</v>
      </c>
      <c r="G889" s="298" t="s">
        <v>49</v>
      </c>
      <c r="H889" s="306" t="s">
        <v>3849</v>
      </c>
      <c r="I889" s="300" t="s">
        <v>27</v>
      </c>
      <c r="J889" s="307" t="s">
        <v>73</v>
      </c>
      <c r="K889" s="38">
        <v>44441</v>
      </c>
      <c r="L889" s="38">
        <v>46267</v>
      </c>
      <c r="M889" s="47"/>
      <c r="N889" s="295" t="s">
        <v>29</v>
      </c>
      <c r="O889" s="43"/>
      <c r="P889" s="298" t="s">
        <v>53</v>
      </c>
      <c r="Q889" s="43"/>
      <c r="R889" s="43"/>
      <c r="S889" s="297"/>
    </row>
    <row r="890" spans="1:20" ht="38.25">
      <c r="A890" s="37" t="s">
        <v>2696</v>
      </c>
      <c r="B890" s="38">
        <v>44141</v>
      </c>
      <c r="C890" s="64" t="s">
        <v>2697</v>
      </c>
      <c r="D890" s="289" t="s">
        <v>2698</v>
      </c>
      <c r="E890" s="43"/>
      <c r="F890" s="289" t="s">
        <v>24</v>
      </c>
      <c r="G890" s="289" t="s">
        <v>49</v>
      </c>
      <c r="H890" s="54" t="s">
        <v>2699</v>
      </c>
      <c r="I890" s="37" t="s">
        <v>27</v>
      </c>
      <c r="J890" s="55" t="s">
        <v>73</v>
      </c>
      <c r="K890" s="38">
        <v>44167</v>
      </c>
      <c r="L890" s="38">
        <v>45993</v>
      </c>
      <c r="M890" s="47"/>
      <c r="N890" s="37" t="s">
        <v>29</v>
      </c>
      <c r="O890" s="43"/>
      <c r="P890" s="37" t="s">
        <v>53</v>
      </c>
      <c r="Q890" s="43"/>
      <c r="R890" s="289">
        <f>YEAR(K890)</f>
        <v>2020</v>
      </c>
      <c r="S890" s="44">
        <f>IF($F890="CO",SUMIFS($M:$M,$A:$A,$A890)/COUNTIFS($A:$A,$A890,$F:$F,"CO"),0)</f>
        <v>0</v>
      </c>
    </row>
    <row r="891" spans="1:20" ht="51">
      <c r="A891" s="37" t="s">
        <v>2700</v>
      </c>
      <c r="B891" s="38">
        <v>43642</v>
      </c>
      <c r="C891" s="56" t="s">
        <v>2701</v>
      </c>
      <c r="D891" s="37" t="s">
        <v>2702</v>
      </c>
      <c r="E891" s="289"/>
      <c r="F891" s="37" t="s">
        <v>24</v>
      </c>
      <c r="G891" s="37" t="s">
        <v>71</v>
      </c>
      <c r="H891" s="40" t="s">
        <v>1053</v>
      </c>
      <c r="I891" s="37" t="s">
        <v>100</v>
      </c>
      <c r="J891" s="82" t="s">
        <v>190</v>
      </c>
      <c r="K891" s="38">
        <v>43632</v>
      </c>
      <c r="L891" s="38">
        <v>45459</v>
      </c>
      <c r="M891" s="42"/>
      <c r="N891" s="37" t="s">
        <v>102</v>
      </c>
      <c r="O891" s="43"/>
      <c r="P891" s="37" t="s">
        <v>103</v>
      </c>
      <c r="Q891" s="43"/>
      <c r="R891" s="289">
        <f>YEAR(K891)</f>
        <v>2019</v>
      </c>
      <c r="S891" s="44">
        <f>IF($F891="CO",SUMIFS($M:$M,$A:$A,$A891)/COUNTIFS($A:$A,$A891,$F:$F,"CO"),0)</f>
        <v>0</v>
      </c>
    </row>
    <row r="892" spans="1:20" ht="51">
      <c r="A892" s="72" t="s">
        <v>2703</v>
      </c>
      <c r="B892" s="243">
        <v>44530</v>
      </c>
      <c r="C892" s="244" t="s">
        <v>2704</v>
      </c>
      <c r="D892" s="245"/>
      <c r="E892" s="245"/>
      <c r="F892" s="70" t="s">
        <v>144</v>
      </c>
      <c r="G892" s="246" t="s">
        <v>2705</v>
      </c>
      <c r="H892" s="247" t="s">
        <v>2706</v>
      </c>
      <c r="I892" s="248" t="s">
        <v>144</v>
      </c>
      <c r="J892" s="249" t="s">
        <v>2707</v>
      </c>
      <c r="K892" s="243">
        <v>44617</v>
      </c>
      <c r="L892" s="243">
        <v>45056</v>
      </c>
      <c r="M892" s="250">
        <v>186751.9</v>
      </c>
      <c r="N892" s="72" t="s">
        <v>540</v>
      </c>
      <c r="O892" s="245"/>
      <c r="P892" s="70" t="s">
        <v>149</v>
      </c>
      <c r="Q892" s="245"/>
      <c r="R892" s="245"/>
      <c r="S892" s="245"/>
    </row>
    <row r="893" spans="1:20" ht="38.25">
      <c r="A893" s="37" t="s">
        <v>4050</v>
      </c>
      <c r="B893" s="369">
        <v>44503</v>
      </c>
      <c r="C893" s="56" t="s">
        <v>4051</v>
      </c>
      <c r="D893" s="37" t="s">
        <v>4052</v>
      </c>
      <c r="E893" s="43"/>
      <c r="F893" s="289" t="s">
        <v>24</v>
      </c>
      <c r="G893" s="289" t="s">
        <v>98</v>
      </c>
      <c r="H893" s="289" t="s">
        <v>2101</v>
      </c>
      <c r="I893" s="289" t="s">
        <v>3421</v>
      </c>
      <c r="J893" s="52" t="s">
        <v>3703</v>
      </c>
      <c r="K893" s="369">
        <v>44683</v>
      </c>
      <c r="L893" s="369">
        <v>46509</v>
      </c>
      <c r="M893" s="58"/>
      <c r="N893" s="289" t="s">
        <v>168</v>
      </c>
      <c r="O893" s="43"/>
      <c r="P893" s="289" t="s">
        <v>124</v>
      </c>
      <c r="Q893" s="43"/>
      <c r="R893" s="43"/>
      <c r="S893" s="43"/>
    </row>
    <row r="894" spans="1:20" ht="51">
      <c r="A894" s="37" t="s">
        <v>2708</v>
      </c>
      <c r="B894" s="38">
        <v>43382</v>
      </c>
      <c r="C894" s="46" t="s">
        <v>2709</v>
      </c>
      <c r="D894" s="40"/>
      <c r="E894" s="289"/>
      <c r="F894" s="40" t="s">
        <v>24</v>
      </c>
      <c r="G894" s="37" t="s">
        <v>71</v>
      </c>
      <c r="H894" s="40" t="s">
        <v>2710</v>
      </c>
      <c r="I894" s="40" t="s">
        <v>115</v>
      </c>
      <c r="J894" s="48" t="s">
        <v>1756</v>
      </c>
      <c r="K894" s="38">
        <v>43472</v>
      </c>
      <c r="L894" s="38">
        <v>45298</v>
      </c>
      <c r="M894" s="47"/>
      <c r="N894" s="37" t="s">
        <v>2711</v>
      </c>
      <c r="O894" s="289"/>
      <c r="P894" s="37" t="s">
        <v>506</v>
      </c>
      <c r="Q894" s="289"/>
      <c r="R894" s="289">
        <f>YEAR(K894)</f>
        <v>2019</v>
      </c>
      <c r="S894" s="44">
        <f>IF($F894="CO",SUMIFS($M:$M,$A:$A,$A894)/COUNTIFS($A:$A,$A894,$F:$F,"CO"),0)</f>
        <v>0</v>
      </c>
      <c r="T894" s="339"/>
    </row>
    <row r="895" spans="1:20" ht="51">
      <c r="A895" s="37" t="s">
        <v>2712</v>
      </c>
      <c r="B895" s="38">
        <v>43633</v>
      </c>
      <c r="C895" s="56" t="s">
        <v>2713</v>
      </c>
      <c r="D895" s="37" t="s">
        <v>2714</v>
      </c>
      <c r="E895" s="289"/>
      <c r="F895" s="37" t="s">
        <v>2715</v>
      </c>
      <c r="G895" s="37" t="s">
        <v>98</v>
      </c>
      <c r="H895" s="40" t="s">
        <v>99</v>
      </c>
      <c r="I895" s="37" t="s">
        <v>100</v>
      </c>
      <c r="J895" s="82" t="s">
        <v>190</v>
      </c>
      <c r="K895" s="38">
        <v>43656</v>
      </c>
      <c r="L895" s="94">
        <v>45483</v>
      </c>
      <c r="M895" s="42"/>
      <c r="N895" s="37" t="s">
        <v>102</v>
      </c>
      <c r="O895" s="43"/>
      <c r="P895" s="37" t="s">
        <v>225</v>
      </c>
      <c r="Q895" s="43"/>
      <c r="R895" s="289">
        <v>2019</v>
      </c>
      <c r="S895" s="43"/>
      <c r="T895" s="339"/>
    </row>
    <row r="896" spans="1:20" ht="38.25">
      <c r="A896" s="289" t="s">
        <v>2716</v>
      </c>
      <c r="B896" s="38">
        <v>43812</v>
      </c>
      <c r="C896" s="58" t="s">
        <v>2717</v>
      </c>
      <c r="D896" s="37" t="s">
        <v>2718</v>
      </c>
      <c r="E896" s="289"/>
      <c r="F896" s="289" t="s">
        <v>24</v>
      </c>
      <c r="G896" s="37" t="s">
        <v>360</v>
      </c>
      <c r="H896" s="37" t="s">
        <v>1440</v>
      </c>
      <c r="I896" s="289" t="s">
        <v>27</v>
      </c>
      <c r="J896" s="63" t="s">
        <v>73</v>
      </c>
      <c r="K896" s="38">
        <v>43826</v>
      </c>
      <c r="L896" s="38">
        <v>45653</v>
      </c>
      <c r="M896" s="42"/>
      <c r="N896" s="37" t="s">
        <v>135</v>
      </c>
      <c r="O896" s="43"/>
      <c r="P896" s="37" t="s">
        <v>45</v>
      </c>
      <c r="Q896" s="43"/>
      <c r="R896" s="43"/>
      <c r="S896" s="43"/>
      <c r="T896" s="339"/>
    </row>
    <row r="897" spans="1:20" ht="38.25">
      <c r="A897" s="37" t="s">
        <v>2719</v>
      </c>
      <c r="B897" s="38">
        <v>42996</v>
      </c>
      <c r="C897" s="56" t="s">
        <v>2720</v>
      </c>
      <c r="D897" s="37" t="s">
        <v>2721</v>
      </c>
      <c r="E897" s="289"/>
      <c r="F897" s="289" t="s">
        <v>24</v>
      </c>
      <c r="G897" s="37" t="s">
        <v>49</v>
      </c>
      <c r="H897" s="37" t="s">
        <v>355</v>
      </c>
      <c r="I897" s="37" t="s">
        <v>27</v>
      </c>
      <c r="J897" s="55" t="s">
        <v>73</v>
      </c>
      <c r="K897" s="38">
        <v>43108</v>
      </c>
      <c r="L897" s="38">
        <v>44934</v>
      </c>
      <c r="M897" s="47"/>
      <c r="N897" s="40" t="s">
        <v>29</v>
      </c>
      <c r="O897" s="289"/>
      <c r="P897" s="289" t="s">
        <v>30</v>
      </c>
      <c r="Q897" s="43"/>
      <c r="R897" s="43"/>
      <c r="S897" s="43"/>
      <c r="T897" s="339"/>
    </row>
    <row r="898" spans="1:20" ht="63.75" customHeight="1">
      <c r="A898" s="269" t="s">
        <v>3322</v>
      </c>
      <c r="B898" s="270">
        <v>44579</v>
      </c>
      <c r="C898" s="271" t="s">
        <v>3323</v>
      </c>
      <c r="D898" s="272" t="s">
        <v>2357</v>
      </c>
      <c r="E898" s="273"/>
      <c r="F898" s="272" t="s">
        <v>24</v>
      </c>
      <c r="G898" s="272" t="s">
        <v>25</v>
      </c>
      <c r="H898" s="274" t="s">
        <v>3324</v>
      </c>
      <c r="I898" s="272" t="s">
        <v>64</v>
      </c>
      <c r="J898" s="275" t="s">
        <v>3325</v>
      </c>
      <c r="K898" s="270">
        <v>44676</v>
      </c>
      <c r="L898" s="270">
        <v>45409</v>
      </c>
      <c r="M898" s="276"/>
      <c r="N898" s="277" t="s">
        <v>3326</v>
      </c>
      <c r="O898" s="273"/>
      <c r="P898" s="272" t="s">
        <v>793</v>
      </c>
      <c r="Q898" s="273"/>
      <c r="R898" s="273"/>
      <c r="S898" s="273"/>
      <c r="T898" s="339"/>
    </row>
    <row r="899" spans="1:20" ht="76.5">
      <c r="A899" s="37" t="s">
        <v>2722</v>
      </c>
      <c r="B899" s="94">
        <v>43131</v>
      </c>
      <c r="C899" s="46" t="s">
        <v>2723</v>
      </c>
      <c r="D899" s="37" t="s">
        <v>2724</v>
      </c>
      <c r="E899" s="289"/>
      <c r="F899" s="289" t="s">
        <v>24</v>
      </c>
      <c r="G899" s="37" t="s">
        <v>767</v>
      </c>
      <c r="H899" s="37" t="s">
        <v>767</v>
      </c>
      <c r="I899" s="37" t="s">
        <v>386</v>
      </c>
      <c r="J899" s="52" t="s">
        <v>2725</v>
      </c>
      <c r="K899" s="38">
        <v>43222</v>
      </c>
      <c r="L899" s="38">
        <v>45048</v>
      </c>
      <c r="M899" s="42"/>
      <c r="N899" s="37" t="s">
        <v>767</v>
      </c>
      <c r="O899" s="43"/>
      <c r="P899" s="37" t="s">
        <v>793</v>
      </c>
      <c r="Q899" s="43"/>
      <c r="R899" s="43"/>
      <c r="S899" s="43"/>
      <c r="T899" s="339"/>
    </row>
    <row r="900" spans="1:20" ht="25.5">
      <c r="A900" s="401" t="s">
        <v>4157</v>
      </c>
      <c r="B900" s="402">
        <v>43763</v>
      </c>
      <c r="C900" s="403" t="s">
        <v>4158</v>
      </c>
      <c r="D900" s="384"/>
      <c r="E900" s="384"/>
      <c r="F900" s="384" t="s">
        <v>24</v>
      </c>
      <c r="G900" s="384" t="s">
        <v>42</v>
      </c>
      <c r="H900" s="401" t="s">
        <v>3829</v>
      </c>
      <c r="I900" s="401" t="s">
        <v>4159</v>
      </c>
      <c r="J900" s="404" t="s">
        <v>4160</v>
      </c>
      <c r="K900" s="402">
        <v>44372</v>
      </c>
      <c r="L900" s="405">
        <v>46563</v>
      </c>
      <c r="M900" s="384"/>
      <c r="N900" s="401" t="s">
        <v>4161</v>
      </c>
      <c r="O900" s="384"/>
      <c r="P900" s="384" t="s">
        <v>38</v>
      </c>
      <c r="Q900" s="384" t="s">
        <v>3831</v>
      </c>
      <c r="R900" s="297"/>
      <c r="S900" s="297"/>
      <c r="T900" s="339"/>
    </row>
    <row r="901" spans="1:20" ht="38.25">
      <c r="A901" s="37" t="s">
        <v>2726</v>
      </c>
      <c r="B901" s="38">
        <v>44048</v>
      </c>
      <c r="C901" s="64" t="s">
        <v>2727</v>
      </c>
      <c r="D901" s="289" t="s">
        <v>2728</v>
      </c>
      <c r="E901" s="43"/>
      <c r="F901" s="37" t="s">
        <v>24</v>
      </c>
      <c r="G901" s="289" t="s">
        <v>42</v>
      </c>
      <c r="H901" s="54" t="s">
        <v>163</v>
      </c>
      <c r="I901" s="37" t="s">
        <v>27</v>
      </c>
      <c r="J901" s="41" t="s">
        <v>28</v>
      </c>
      <c r="K901" s="38">
        <v>44183</v>
      </c>
      <c r="L901" s="38">
        <v>46009</v>
      </c>
      <c r="M901" s="47"/>
      <c r="N901" s="37" t="s">
        <v>29</v>
      </c>
      <c r="O901" s="43"/>
      <c r="P901" s="37" t="s">
        <v>45</v>
      </c>
      <c r="Q901" s="43"/>
      <c r="R901" s="289">
        <f>YEAR(K901)</f>
        <v>2020</v>
      </c>
      <c r="S901" s="44">
        <f>IF($F901="CO",SUMIFS($M:$M,$A:$A,$A901)/COUNTIFS($A:$A,$A901,$F:$F,"CO"),0)</f>
        <v>0</v>
      </c>
      <c r="T901" s="339"/>
    </row>
    <row r="902" spans="1:20" ht="38.25">
      <c r="A902" s="37" t="s">
        <v>2729</v>
      </c>
      <c r="B902" s="38">
        <v>43004</v>
      </c>
      <c r="C902" s="56" t="s">
        <v>2730</v>
      </c>
      <c r="D902" s="37" t="s">
        <v>2731</v>
      </c>
      <c r="E902" s="289"/>
      <c r="F902" s="37" t="s">
        <v>24</v>
      </c>
      <c r="G902" s="37" t="s">
        <v>2732</v>
      </c>
      <c r="H902" s="37" t="s">
        <v>2733</v>
      </c>
      <c r="I902" s="37" t="s">
        <v>100</v>
      </c>
      <c r="J902" s="41" t="s">
        <v>28</v>
      </c>
      <c r="K902" s="38">
        <v>43017</v>
      </c>
      <c r="L902" s="38">
        <v>44843</v>
      </c>
      <c r="M902" s="42"/>
      <c r="N902" s="40" t="s">
        <v>232</v>
      </c>
      <c r="O902" s="43"/>
      <c r="P902" s="37" t="s">
        <v>494</v>
      </c>
      <c r="Q902" s="43"/>
      <c r="R902" s="43"/>
      <c r="S902" s="43"/>
      <c r="T902" s="339"/>
    </row>
    <row r="903" spans="1:20" ht="38.25">
      <c r="A903" s="37" t="s">
        <v>2734</v>
      </c>
      <c r="B903" s="38">
        <v>43543</v>
      </c>
      <c r="C903" s="58" t="s">
        <v>2735</v>
      </c>
      <c r="D903" s="289" t="s">
        <v>2736</v>
      </c>
      <c r="E903" s="289"/>
      <c r="F903" s="289" t="s">
        <v>24</v>
      </c>
      <c r="G903" s="289" t="s">
        <v>660</v>
      </c>
      <c r="H903" s="54" t="s">
        <v>1494</v>
      </c>
      <c r="I903" s="289" t="s">
        <v>27</v>
      </c>
      <c r="J903" s="41" t="s">
        <v>28</v>
      </c>
      <c r="K903" s="38">
        <v>43559</v>
      </c>
      <c r="L903" s="38">
        <v>45386</v>
      </c>
      <c r="M903" s="42"/>
      <c r="N903" s="289" t="s">
        <v>29</v>
      </c>
      <c r="O903" s="43"/>
      <c r="P903" s="289" t="s">
        <v>178</v>
      </c>
      <c r="Q903" s="43"/>
      <c r="R903" s="78">
        <f>YEAR(K903)</f>
        <v>2019</v>
      </c>
      <c r="S903" s="79">
        <f>IF($F903="CO",SUMIFS($M:$M,$A:$A,$A903)/COUNTIFS($A:$A,$A903,$F:$F,"CO"),0)</f>
        <v>0</v>
      </c>
      <c r="T903" s="339"/>
    </row>
    <row r="904" spans="1:20" ht="51">
      <c r="A904" s="348" t="s">
        <v>3450</v>
      </c>
      <c r="B904" s="341">
        <v>44713</v>
      </c>
      <c r="C904" s="345" t="s">
        <v>3451</v>
      </c>
      <c r="D904" s="348" t="s">
        <v>3452</v>
      </c>
      <c r="E904" s="359"/>
      <c r="F904" s="350" t="s">
        <v>24</v>
      </c>
      <c r="G904" s="350" t="s">
        <v>42</v>
      </c>
      <c r="H904" s="349" t="s">
        <v>3453</v>
      </c>
      <c r="I904" s="350" t="s">
        <v>3384</v>
      </c>
      <c r="J904" s="352" t="s">
        <v>3454</v>
      </c>
      <c r="K904" s="341">
        <v>44746</v>
      </c>
      <c r="L904" s="341">
        <v>46572</v>
      </c>
      <c r="M904" s="359"/>
      <c r="N904" s="350" t="s">
        <v>168</v>
      </c>
      <c r="O904" s="359"/>
      <c r="P904" s="343" t="s">
        <v>45</v>
      </c>
      <c r="Q904" s="359"/>
      <c r="R904" s="359"/>
      <c r="S904" s="359"/>
      <c r="T904" s="339"/>
    </row>
    <row r="905" spans="1:20" ht="63.75">
      <c r="A905" s="45" t="s">
        <v>2737</v>
      </c>
      <c r="B905" s="38">
        <v>44447</v>
      </c>
      <c r="C905" s="51" t="s">
        <v>2738</v>
      </c>
      <c r="D905" s="37" t="s">
        <v>1470</v>
      </c>
      <c r="E905" s="43"/>
      <c r="F905" s="37" t="s">
        <v>24</v>
      </c>
      <c r="G905" s="289" t="s">
        <v>157</v>
      </c>
      <c r="H905" s="54" t="s">
        <v>2739</v>
      </c>
      <c r="I905" s="37" t="s">
        <v>2740</v>
      </c>
      <c r="J905" s="99" t="s">
        <v>2741</v>
      </c>
      <c r="K905" s="38">
        <v>44313</v>
      </c>
      <c r="L905" s="38">
        <v>45409</v>
      </c>
      <c r="M905" s="47"/>
      <c r="N905" s="37" t="s">
        <v>2742</v>
      </c>
      <c r="O905" s="43"/>
      <c r="P905" s="37" t="s">
        <v>149</v>
      </c>
      <c r="Q905" s="43"/>
      <c r="R905" s="43"/>
      <c r="S905" s="43"/>
      <c r="T905" s="339"/>
    </row>
    <row r="906" spans="1:20" ht="63.75">
      <c r="A906" s="340" t="s">
        <v>3588</v>
      </c>
      <c r="B906" s="413">
        <v>44692</v>
      </c>
      <c r="C906" s="414" t="s">
        <v>3589</v>
      </c>
      <c r="D906" s="347" t="s">
        <v>3590</v>
      </c>
      <c r="E906" s="415"/>
      <c r="F906" s="347" t="s">
        <v>24</v>
      </c>
      <c r="G906" s="347" t="s">
        <v>85</v>
      </c>
      <c r="H906" s="347" t="s">
        <v>1159</v>
      </c>
      <c r="I906" s="415"/>
      <c r="J906" s="416" t="s">
        <v>3591</v>
      </c>
      <c r="K906" s="413">
        <v>44792</v>
      </c>
      <c r="L906" s="413">
        <v>48445</v>
      </c>
      <c r="M906" s="415"/>
      <c r="N906" s="340" t="s">
        <v>29</v>
      </c>
      <c r="O906" s="415"/>
      <c r="P906" s="347" t="s">
        <v>3592</v>
      </c>
      <c r="Q906" s="415"/>
      <c r="R906" s="355"/>
      <c r="S906" s="359"/>
      <c r="T906" s="339"/>
    </row>
    <row r="907" spans="1:20" ht="140.25">
      <c r="A907" s="37" t="s">
        <v>2743</v>
      </c>
      <c r="B907" s="38">
        <v>43963</v>
      </c>
      <c r="C907" s="55" t="s">
        <v>2744</v>
      </c>
      <c r="D907" s="37" t="s">
        <v>2745</v>
      </c>
      <c r="E907" s="43"/>
      <c r="F907" s="37" t="s">
        <v>24</v>
      </c>
      <c r="G907" s="289" t="s">
        <v>85</v>
      </c>
      <c r="H907" s="54" t="s">
        <v>2746</v>
      </c>
      <c r="I907" s="40" t="s">
        <v>64</v>
      </c>
      <c r="J907" s="81" t="s">
        <v>2747</v>
      </c>
      <c r="K907" s="38">
        <v>44140</v>
      </c>
      <c r="L907" s="38">
        <v>45966</v>
      </c>
      <c r="M907" s="47"/>
      <c r="N907" s="37" t="s">
        <v>2748</v>
      </c>
      <c r="O907" s="43"/>
      <c r="P907" s="37" t="s">
        <v>793</v>
      </c>
      <c r="Q907" s="43"/>
      <c r="R907" s="289">
        <f>YEAR(K907)</f>
        <v>2020</v>
      </c>
      <c r="S907" s="44">
        <f>IF($F907="CO",SUMIFS($M:$M,$A:$A,$A907)/COUNTIFS($A:$A,$A907,$F:$F,"CO"),0)</f>
        <v>0</v>
      </c>
      <c r="T907" s="339"/>
    </row>
    <row r="908" spans="1:20" ht="76.5">
      <c r="A908" s="37" t="s">
        <v>2749</v>
      </c>
      <c r="B908" s="38">
        <v>43648</v>
      </c>
      <c r="C908" s="56" t="s">
        <v>2750</v>
      </c>
      <c r="D908" s="289"/>
      <c r="E908" s="289"/>
      <c r="F908" s="37" t="s">
        <v>24</v>
      </c>
      <c r="G908" s="37" t="s">
        <v>366</v>
      </c>
      <c r="H908" s="37" t="s">
        <v>1667</v>
      </c>
      <c r="I908" s="37" t="s">
        <v>2751</v>
      </c>
      <c r="J908" s="99" t="s">
        <v>2752</v>
      </c>
      <c r="K908" s="38">
        <v>43655</v>
      </c>
      <c r="L908" s="38">
        <v>45116</v>
      </c>
      <c r="M908" s="289"/>
      <c r="N908" s="37" t="s">
        <v>2753</v>
      </c>
      <c r="O908" s="289"/>
      <c r="P908" s="289"/>
      <c r="Q908" s="289"/>
      <c r="R908" s="43"/>
      <c r="S908" s="43"/>
      <c r="T908" s="339"/>
    </row>
    <row r="909" spans="1:20" ht="267.75">
      <c r="A909" s="406" t="s">
        <v>4162</v>
      </c>
      <c r="B909" s="410">
        <v>44466</v>
      </c>
      <c r="C909" s="407" t="s">
        <v>4163</v>
      </c>
      <c r="D909" s="408" t="s">
        <v>3834</v>
      </c>
      <c r="E909" s="408"/>
      <c r="F909" s="408" t="s">
        <v>24</v>
      </c>
      <c r="G909" s="408" t="s">
        <v>366</v>
      </c>
      <c r="H909" s="408" t="s">
        <v>367</v>
      </c>
      <c r="I909" s="406" t="s">
        <v>3401</v>
      </c>
      <c r="J909" s="409" t="s">
        <v>4164</v>
      </c>
      <c r="K909" s="410">
        <v>44477</v>
      </c>
      <c r="L909" s="410">
        <v>44842</v>
      </c>
      <c r="M909" s="408"/>
      <c r="N909" s="408" t="s">
        <v>367</v>
      </c>
      <c r="O909" s="408"/>
      <c r="P909" s="408" t="s">
        <v>149</v>
      </c>
      <c r="Q909" s="408"/>
      <c r="R909" s="297"/>
      <c r="S909" s="297"/>
      <c r="T909" s="339"/>
    </row>
    <row r="910" spans="1:20" ht="38.25">
      <c r="A910" s="37" t="s">
        <v>2754</v>
      </c>
      <c r="B910" s="38">
        <v>43601</v>
      </c>
      <c r="C910" s="56" t="s">
        <v>2755</v>
      </c>
      <c r="D910" s="37" t="s">
        <v>2756</v>
      </c>
      <c r="E910" s="289"/>
      <c r="F910" s="37" t="s">
        <v>24</v>
      </c>
      <c r="G910" s="37" t="s">
        <v>42</v>
      </c>
      <c r="H910" s="40" t="s">
        <v>2757</v>
      </c>
      <c r="I910" s="37" t="s">
        <v>100</v>
      </c>
      <c r="J910" s="52" t="s">
        <v>2758</v>
      </c>
      <c r="K910" s="38">
        <v>43628</v>
      </c>
      <c r="L910" s="38">
        <v>45455</v>
      </c>
      <c r="M910" s="42"/>
      <c r="N910" s="37" t="s">
        <v>102</v>
      </c>
      <c r="O910" s="43"/>
      <c r="P910" s="37" t="s">
        <v>178</v>
      </c>
      <c r="Q910" s="289"/>
      <c r="R910" s="289">
        <f>YEAR(K910)</f>
        <v>2019</v>
      </c>
      <c r="S910" s="44">
        <f>IF($F910="CO",SUMIFS($M:$M,$A:$A,$A910)/COUNTIFS($A:$A,$A910,$F:$F,"CO"),0)</f>
        <v>0</v>
      </c>
      <c r="T910" s="339"/>
    </row>
    <row r="911" spans="1:20" ht="63.75">
      <c r="A911" s="289" t="s">
        <v>2759</v>
      </c>
      <c r="B911" s="38">
        <v>43257</v>
      </c>
      <c r="C911" s="64" t="s">
        <v>2760</v>
      </c>
      <c r="D911" s="289" t="s">
        <v>2761</v>
      </c>
      <c r="E911" s="289"/>
      <c r="F911" s="37" t="s">
        <v>24</v>
      </c>
      <c r="G911" s="54" t="s">
        <v>2762</v>
      </c>
      <c r="H911" s="54" t="s">
        <v>2763</v>
      </c>
      <c r="I911" s="289" t="s">
        <v>2764</v>
      </c>
      <c r="J911" s="41" t="s">
        <v>2765</v>
      </c>
      <c r="K911" s="38">
        <v>43482</v>
      </c>
      <c r="L911" s="38">
        <v>45308</v>
      </c>
      <c r="M911" s="47"/>
      <c r="N911" s="54" t="s">
        <v>2763</v>
      </c>
      <c r="O911" s="289"/>
      <c r="P911" s="289" t="s">
        <v>389</v>
      </c>
      <c r="Q911" s="289"/>
      <c r="R911" s="251">
        <f>YEAR(K911)</f>
        <v>2019</v>
      </c>
      <c r="S911" s="252">
        <f>IF($F911="CO",SUMIFS($M:$M,$A:$A,$A911)/COUNTIFS($A:$A,$A911,$F:$F,"CO"),0)</f>
        <v>0</v>
      </c>
      <c r="T911" s="339"/>
    </row>
    <row r="912" spans="1:20" ht="51">
      <c r="A912" s="37" t="s">
        <v>2766</v>
      </c>
      <c r="B912" s="38">
        <v>43703</v>
      </c>
      <c r="C912" s="64" t="s">
        <v>2767</v>
      </c>
      <c r="D912" s="289" t="s">
        <v>2768</v>
      </c>
      <c r="E912" s="43"/>
      <c r="F912" s="289" t="s">
        <v>24</v>
      </c>
      <c r="G912" s="289" t="s">
        <v>42</v>
      </c>
      <c r="H912" s="54" t="s">
        <v>2769</v>
      </c>
      <c r="I912" s="289" t="s">
        <v>27</v>
      </c>
      <c r="J912" s="55" t="s">
        <v>2770</v>
      </c>
      <c r="K912" s="38">
        <v>43717</v>
      </c>
      <c r="L912" s="38">
        <v>45544</v>
      </c>
      <c r="M912" s="47"/>
      <c r="N912" s="40" t="s">
        <v>29</v>
      </c>
      <c r="O912" s="43"/>
      <c r="P912" s="289" t="s">
        <v>45</v>
      </c>
      <c r="Q912" s="43"/>
      <c r="R912" s="289">
        <f>YEAR(K912)</f>
        <v>2019</v>
      </c>
      <c r="S912" s="44">
        <f>IF($F912="CO",SUMIFS($M:$M,$A:$A,$A912)/COUNTIFS($A:$A,$A912,$F:$F,"CO"),0)</f>
        <v>0</v>
      </c>
      <c r="T912" s="339"/>
    </row>
    <row r="913" spans="1:20" ht="51">
      <c r="A913" s="348" t="s">
        <v>3445</v>
      </c>
      <c r="B913" s="341">
        <v>44600</v>
      </c>
      <c r="C913" s="488" t="s">
        <v>3446</v>
      </c>
      <c r="D913" s="348" t="s">
        <v>3447</v>
      </c>
      <c r="E913" s="359"/>
      <c r="F913" s="350" t="s">
        <v>24</v>
      </c>
      <c r="G913" s="350" t="s">
        <v>42</v>
      </c>
      <c r="H913" s="349" t="s">
        <v>3448</v>
      </c>
      <c r="I913" s="350" t="s">
        <v>3384</v>
      </c>
      <c r="J913" s="352" t="s">
        <v>3449</v>
      </c>
      <c r="K913" s="341">
        <v>44706</v>
      </c>
      <c r="L913" s="341">
        <v>46532</v>
      </c>
      <c r="M913" s="359"/>
      <c r="N913" s="350" t="s">
        <v>168</v>
      </c>
      <c r="O913" s="359"/>
      <c r="P913" s="343" t="s">
        <v>30</v>
      </c>
      <c r="Q913" s="359"/>
      <c r="R913" s="359"/>
      <c r="S913" s="359"/>
      <c r="T913" s="339"/>
    </row>
    <row r="914" spans="1:20" ht="76.5">
      <c r="A914" s="181" t="s">
        <v>2771</v>
      </c>
      <c r="B914" s="182">
        <v>43643</v>
      </c>
      <c r="C914" s="191" t="s">
        <v>2772</v>
      </c>
      <c r="D914" s="185"/>
      <c r="E914" s="183"/>
      <c r="F914" s="181" t="s">
        <v>24</v>
      </c>
      <c r="G914" s="183" t="s">
        <v>157</v>
      </c>
      <c r="H914" s="181" t="s">
        <v>2739</v>
      </c>
      <c r="I914" s="184" t="s">
        <v>35</v>
      </c>
      <c r="J914" s="506" t="s">
        <v>2773</v>
      </c>
      <c r="K914" s="182">
        <v>43839</v>
      </c>
      <c r="L914" s="182">
        <v>45666</v>
      </c>
      <c r="M914" s="192"/>
      <c r="N914" s="181" t="s">
        <v>2774</v>
      </c>
      <c r="O914" s="185"/>
      <c r="P914" s="181" t="s">
        <v>506</v>
      </c>
      <c r="Q914" s="181" t="s">
        <v>2775</v>
      </c>
      <c r="R914" s="289">
        <f>YEAR(K914)</f>
        <v>2020</v>
      </c>
      <c r="S914" s="44">
        <f>IF($F914="CO",SUMIFS($M:$M,$A:$A,$A914)/COUNTIFS($A:$A,$A914,$F:$F,"CO"),0)</f>
        <v>0</v>
      </c>
      <c r="T914" s="339"/>
    </row>
    <row r="915" spans="1:20" ht="38.25">
      <c r="A915" s="289" t="s">
        <v>2776</v>
      </c>
      <c r="B915" s="38">
        <v>43119</v>
      </c>
      <c r="C915" s="58" t="s">
        <v>2777</v>
      </c>
      <c r="D915" s="289" t="s">
        <v>2778</v>
      </c>
      <c r="E915" s="289"/>
      <c r="F915" s="37" t="s">
        <v>24</v>
      </c>
      <c r="G915" s="289" t="s">
        <v>49</v>
      </c>
      <c r="H915" s="54" t="s">
        <v>2779</v>
      </c>
      <c r="I915" s="289" t="s">
        <v>100</v>
      </c>
      <c r="J915" s="55" t="s">
        <v>73</v>
      </c>
      <c r="K915" s="38">
        <v>43175</v>
      </c>
      <c r="L915" s="38">
        <v>45001</v>
      </c>
      <c r="M915" s="42"/>
      <c r="N915" s="40" t="s">
        <v>29</v>
      </c>
      <c r="O915" s="43"/>
      <c r="P915" s="37" t="s">
        <v>30</v>
      </c>
      <c r="Q915" s="43"/>
      <c r="R915" s="43"/>
      <c r="S915" s="43"/>
    </row>
    <row r="916" spans="1:20" s="102" customFormat="1" ht="38.25">
      <c r="A916" s="40" t="s">
        <v>2780</v>
      </c>
      <c r="B916" s="84">
        <v>44526</v>
      </c>
      <c r="C916" s="46" t="s">
        <v>2781</v>
      </c>
      <c r="D916" s="83" t="s">
        <v>2778</v>
      </c>
      <c r="E916" s="85"/>
      <c r="F916" s="83" t="s">
        <v>24</v>
      </c>
      <c r="G916" s="83" t="s">
        <v>293</v>
      </c>
      <c r="H916" s="86" t="s">
        <v>2782</v>
      </c>
      <c r="I916" s="83" t="s">
        <v>27</v>
      </c>
      <c r="J916" s="48" t="s">
        <v>2783</v>
      </c>
      <c r="K916" s="84">
        <v>44538</v>
      </c>
      <c r="L916" s="84">
        <v>46364</v>
      </c>
      <c r="M916" s="85"/>
      <c r="N916" s="37" t="s">
        <v>29</v>
      </c>
      <c r="O916" s="85"/>
      <c r="P916" s="37" t="s">
        <v>30</v>
      </c>
      <c r="Q916" s="85"/>
      <c r="R916" s="85"/>
      <c r="S916" s="85"/>
    </row>
    <row r="917" spans="1:20" ht="51">
      <c r="A917" s="40" t="s">
        <v>2784</v>
      </c>
      <c r="B917" s="38">
        <v>43553</v>
      </c>
      <c r="C917" s="56" t="s">
        <v>2785</v>
      </c>
      <c r="D917" s="289"/>
      <c r="E917" s="289"/>
      <c r="F917" s="40" t="s">
        <v>24</v>
      </c>
      <c r="G917" s="54" t="s">
        <v>49</v>
      </c>
      <c r="H917" s="40" t="s">
        <v>2786</v>
      </c>
      <c r="I917" s="40" t="s">
        <v>35</v>
      </c>
      <c r="J917" s="55" t="s">
        <v>36</v>
      </c>
      <c r="K917" s="38">
        <v>43622</v>
      </c>
      <c r="L917" s="38">
        <v>45449</v>
      </c>
      <c r="M917" s="47"/>
      <c r="N917" s="40" t="s">
        <v>2787</v>
      </c>
      <c r="O917" s="289"/>
      <c r="P917" s="54" t="s">
        <v>38</v>
      </c>
      <c r="Q917" s="37" t="s">
        <v>656</v>
      </c>
      <c r="R917" s="289">
        <v>2019</v>
      </c>
      <c r="S917" s="44">
        <f>IF($F917="CO",SUMIFS($M:$M,$A:$A,$A917)/COUNTIFS($A:$A,$A917,$F:$F,"CO"),0)</f>
        <v>0</v>
      </c>
    </row>
    <row r="918" spans="1:20" ht="51">
      <c r="A918" s="37" t="s">
        <v>2788</v>
      </c>
      <c r="B918" s="38">
        <v>43980</v>
      </c>
      <c r="C918" s="56" t="s">
        <v>2789</v>
      </c>
      <c r="D918" s="43"/>
      <c r="E918" s="43"/>
      <c r="F918" s="289" t="s">
        <v>24</v>
      </c>
      <c r="G918" s="37" t="s">
        <v>85</v>
      </c>
      <c r="H918" s="40" t="s">
        <v>2790</v>
      </c>
      <c r="I918" s="40" t="s">
        <v>35</v>
      </c>
      <c r="J918" s="101" t="s">
        <v>36</v>
      </c>
      <c r="K918" s="38">
        <v>44083</v>
      </c>
      <c r="L918" s="38">
        <v>45909</v>
      </c>
      <c r="M918" s="47"/>
      <c r="N918" s="37" t="s">
        <v>2791</v>
      </c>
      <c r="O918" s="43"/>
      <c r="P918" s="37" t="s">
        <v>38</v>
      </c>
      <c r="Q918" s="37" t="s">
        <v>715</v>
      </c>
      <c r="R918" s="289"/>
      <c r="S918" s="44">
        <f>IF($F918="CO",SUMIFS($M:$M,$A:$A,$A918)/COUNTIFS($A:$A,$A918,$F:$F,"CO"),0)</f>
        <v>0</v>
      </c>
    </row>
    <row r="919" spans="1:20" ht="51">
      <c r="A919" s="45" t="s">
        <v>2792</v>
      </c>
      <c r="B919" s="38">
        <v>43866</v>
      </c>
      <c r="C919" s="98" t="s">
        <v>2793</v>
      </c>
      <c r="D919" s="43"/>
      <c r="E919" s="43"/>
      <c r="F919" s="37" t="s">
        <v>24</v>
      </c>
      <c r="G919" s="289" t="s">
        <v>33</v>
      </c>
      <c r="H919" s="98" t="s">
        <v>1025</v>
      </c>
      <c r="I919" s="40" t="s">
        <v>35</v>
      </c>
      <c r="J919" s="41" t="s">
        <v>36</v>
      </c>
      <c r="K919" s="38">
        <v>44242</v>
      </c>
      <c r="L919" s="38">
        <v>46068</v>
      </c>
      <c r="M919" s="43"/>
      <c r="N919" s="37" t="s">
        <v>37</v>
      </c>
      <c r="O919" s="43"/>
      <c r="P919" s="37" t="s">
        <v>38</v>
      </c>
      <c r="Q919" s="58" t="s">
        <v>715</v>
      </c>
      <c r="R919" s="43"/>
      <c r="S919" s="43"/>
    </row>
    <row r="920" spans="1:20" ht="51">
      <c r="A920" s="45" t="s">
        <v>2794</v>
      </c>
      <c r="B920" s="38">
        <v>43873</v>
      </c>
      <c r="C920" s="56" t="s">
        <v>2795</v>
      </c>
      <c r="D920" s="43"/>
      <c r="E920" s="43"/>
      <c r="F920" s="37" t="s">
        <v>24</v>
      </c>
      <c r="G920" s="289" t="s">
        <v>139</v>
      </c>
      <c r="H920" s="40" t="s">
        <v>2796</v>
      </c>
      <c r="I920" s="40" t="s">
        <v>35</v>
      </c>
      <c r="J920" s="48" t="s">
        <v>1756</v>
      </c>
      <c r="K920" s="38">
        <v>44123</v>
      </c>
      <c r="L920" s="38">
        <v>45949</v>
      </c>
      <c r="M920" s="47"/>
      <c r="N920" s="37" t="s">
        <v>2797</v>
      </c>
      <c r="O920" s="43"/>
      <c r="P920" s="37" t="s">
        <v>38</v>
      </c>
      <c r="Q920" s="37" t="s">
        <v>2798</v>
      </c>
      <c r="R920" s="289">
        <f>YEAR(K920)</f>
        <v>2020</v>
      </c>
      <c r="S920" s="44">
        <f>IF($F920="CO",SUMIFS($M:$M,$A:$A,$A920)/COUNTIFS($A:$A,$A920,$F:$F,"CO"),0)</f>
        <v>0</v>
      </c>
    </row>
    <row r="921" spans="1:20" ht="51">
      <c r="A921" s="45" t="s">
        <v>3356</v>
      </c>
      <c r="B921" s="38">
        <v>44320</v>
      </c>
      <c r="C921" s="52" t="s">
        <v>3357</v>
      </c>
      <c r="D921" s="43"/>
      <c r="E921" s="43"/>
      <c r="F921" s="279" t="s">
        <v>24</v>
      </c>
      <c r="G921" s="279" t="s">
        <v>49</v>
      </c>
      <c r="H921" s="280" t="s">
        <v>3358</v>
      </c>
      <c r="I921" s="280" t="s">
        <v>35</v>
      </c>
      <c r="J921" s="41" t="s">
        <v>36</v>
      </c>
      <c r="K921" s="38">
        <v>44518</v>
      </c>
      <c r="L921" s="38">
        <v>46344</v>
      </c>
      <c r="M921" s="43"/>
      <c r="N921" s="54" t="s">
        <v>3359</v>
      </c>
      <c r="O921" s="43"/>
      <c r="P921" s="279" t="s">
        <v>38</v>
      </c>
      <c r="Q921" s="289" t="s">
        <v>1790</v>
      </c>
      <c r="R921" s="43"/>
      <c r="S921" s="43"/>
    </row>
    <row r="922" spans="1:20" ht="51">
      <c r="A922" s="40" t="s">
        <v>2799</v>
      </c>
      <c r="B922" s="57">
        <v>41682</v>
      </c>
      <c r="C922" s="104" t="s">
        <v>2800</v>
      </c>
      <c r="D922" s="57"/>
      <c r="E922" s="289"/>
      <c r="F922" s="289" t="s">
        <v>24</v>
      </c>
      <c r="G922" s="289" t="s">
        <v>366</v>
      </c>
      <c r="H922" s="57" t="s">
        <v>385</v>
      </c>
      <c r="I922" s="57" t="s">
        <v>35</v>
      </c>
      <c r="J922" s="41" t="s">
        <v>2801</v>
      </c>
      <c r="K922" s="57">
        <v>33792</v>
      </c>
      <c r="L922" s="40" t="s">
        <v>599</v>
      </c>
      <c r="M922" s="47"/>
      <c r="N922" s="40" t="s">
        <v>2802</v>
      </c>
      <c r="O922" s="289"/>
      <c r="P922" s="57" t="s">
        <v>38</v>
      </c>
      <c r="Q922" s="40" t="s">
        <v>2803</v>
      </c>
      <c r="R922" s="43"/>
      <c r="S922" s="43"/>
    </row>
    <row r="923" spans="1:20" ht="38.25">
      <c r="A923" s="45" t="s">
        <v>3327</v>
      </c>
      <c r="B923" s="38">
        <v>44466</v>
      </c>
      <c r="C923" s="77" t="s">
        <v>3328</v>
      </c>
      <c r="D923" s="43"/>
      <c r="E923" s="43"/>
      <c r="F923" s="37" t="s">
        <v>24</v>
      </c>
      <c r="G923" s="289" t="s">
        <v>49</v>
      </c>
      <c r="H923" s="40" t="s">
        <v>3329</v>
      </c>
      <c r="I923" s="40" t="s">
        <v>35</v>
      </c>
      <c r="J923" s="99" t="s">
        <v>3330</v>
      </c>
      <c r="K923" s="38">
        <v>44609</v>
      </c>
      <c r="L923" s="38">
        <v>44974</v>
      </c>
      <c r="M923" s="47"/>
      <c r="N923" s="37" t="s">
        <v>3331</v>
      </c>
      <c r="O923" s="43"/>
      <c r="P923" s="37" t="s">
        <v>38</v>
      </c>
      <c r="Q923" s="37" t="s">
        <v>715</v>
      </c>
      <c r="R923" s="43"/>
      <c r="S923" s="43"/>
    </row>
    <row r="924" spans="1:20" ht="38.25">
      <c r="A924" s="37" t="s">
        <v>2804</v>
      </c>
      <c r="B924" s="38">
        <v>43621</v>
      </c>
      <c r="C924" s="56" t="s">
        <v>2805</v>
      </c>
      <c r="D924" s="43"/>
      <c r="E924" s="43"/>
      <c r="F924" s="289" t="s">
        <v>24</v>
      </c>
      <c r="G924" s="37" t="s">
        <v>71</v>
      </c>
      <c r="H924" s="37" t="s">
        <v>2806</v>
      </c>
      <c r="I924" s="40" t="s">
        <v>2807</v>
      </c>
      <c r="J924" s="52" t="s">
        <v>2808</v>
      </c>
      <c r="K924" s="38">
        <v>43739</v>
      </c>
      <c r="L924" s="38">
        <v>45566</v>
      </c>
      <c r="M924" s="47"/>
      <c r="N924" s="37" t="s">
        <v>2809</v>
      </c>
      <c r="O924" s="43"/>
      <c r="P924" s="40" t="s">
        <v>506</v>
      </c>
      <c r="Q924" s="37" t="s">
        <v>1790</v>
      </c>
      <c r="R924" s="289">
        <f>YEAR(K924)</f>
        <v>2019</v>
      </c>
      <c r="S924" s="44">
        <f t="shared" ref="S924:S933" si="13">IF($F924="CO",SUMIFS($M:$M,$A:$A,$A924)/COUNTIFS($A:$A,$A924,$F:$F,"CO"),0)</f>
        <v>0</v>
      </c>
    </row>
    <row r="925" spans="1:20" ht="51">
      <c r="A925" s="37" t="s">
        <v>2810</v>
      </c>
      <c r="B925" s="38">
        <v>43031</v>
      </c>
      <c r="C925" s="56" t="s">
        <v>2811</v>
      </c>
      <c r="D925" s="43"/>
      <c r="E925" s="289"/>
      <c r="F925" s="289" t="s">
        <v>24</v>
      </c>
      <c r="G925" s="37" t="s">
        <v>49</v>
      </c>
      <c r="H925" s="40" t="s">
        <v>2812</v>
      </c>
      <c r="I925" s="40" t="s">
        <v>35</v>
      </c>
      <c r="J925" s="52" t="s">
        <v>36</v>
      </c>
      <c r="K925" s="38">
        <v>43344</v>
      </c>
      <c r="L925" s="38">
        <v>45170</v>
      </c>
      <c r="M925" s="42"/>
      <c r="N925" s="37" t="s">
        <v>1667</v>
      </c>
      <c r="O925" s="289"/>
      <c r="P925" s="37" t="s">
        <v>38</v>
      </c>
      <c r="Q925" s="289"/>
      <c r="R925" s="289"/>
      <c r="S925" s="44">
        <f t="shared" si="13"/>
        <v>0</v>
      </c>
    </row>
    <row r="926" spans="1:20" ht="63.75">
      <c r="A926" s="54" t="s">
        <v>2813</v>
      </c>
      <c r="B926" s="59">
        <v>37414</v>
      </c>
      <c r="C926" s="104" t="s">
        <v>2814</v>
      </c>
      <c r="D926" s="57"/>
      <c r="E926" s="289"/>
      <c r="F926" s="289" t="s">
        <v>24</v>
      </c>
      <c r="G926" s="289" t="s">
        <v>366</v>
      </c>
      <c r="H926" s="289" t="s">
        <v>385</v>
      </c>
      <c r="I926" s="57" t="s">
        <v>35</v>
      </c>
      <c r="J926" s="41" t="s">
        <v>2815</v>
      </c>
      <c r="K926" s="57">
        <v>37385</v>
      </c>
      <c r="L926" s="40" t="s">
        <v>599</v>
      </c>
      <c r="M926" s="188"/>
      <c r="N926" s="40" t="s">
        <v>2816</v>
      </c>
      <c r="O926" s="54"/>
      <c r="P926" s="54" t="s">
        <v>38</v>
      </c>
      <c r="Q926" s="40" t="s">
        <v>2817</v>
      </c>
      <c r="R926" s="289">
        <f>YEAR(K926)</f>
        <v>2002</v>
      </c>
      <c r="S926" s="44">
        <f t="shared" si="13"/>
        <v>0</v>
      </c>
    </row>
    <row r="927" spans="1:20" ht="51">
      <c r="A927" s="37" t="s">
        <v>2818</v>
      </c>
      <c r="B927" s="38">
        <v>43259</v>
      </c>
      <c r="C927" s="46" t="s">
        <v>2819</v>
      </c>
      <c r="D927" s="43"/>
      <c r="E927" s="289"/>
      <c r="F927" s="37" t="s">
        <v>24</v>
      </c>
      <c r="G927" s="37" t="s">
        <v>71</v>
      </c>
      <c r="H927" s="40" t="s">
        <v>2820</v>
      </c>
      <c r="I927" s="37" t="s">
        <v>756</v>
      </c>
      <c r="J927" s="52" t="s">
        <v>1756</v>
      </c>
      <c r="K927" s="38">
        <v>43293</v>
      </c>
      <c r="L927" s="38">
        <v>45119</v>
      </c>
      <c r="M927" s="42"/>
      <c r="N927" s="40" t="s">
        <v>2821</v>
      </c>
      <c r="O927" s="43"/>
      <c r="P927" s="37" t="s">
        <v>506</v>
      </c>
      <c r="Q927" s="43"/>
      <c r="R927" s="289">
        <f>YEAR(K927)</f>
        <v>2018</v>
      </c>
      <c r="S927" s="44">
        <f t="shared" si="13"/>
        <v>0</v>
      </c>
    </row>
    <row r="928" spans="1:20" ht="76.5">
      <c r="A928" s="59" t="s">
        <v>2822</v>
      </c>
      <c r="B928" s="59">
        <v>41214</v>
      </c>
      <c r="C928" s="41" t="s">
        <v>2823</v>
      </c>
      <c r="D928" s="37"/>
      <c r="E928" s="53"/>
      <c r="F928" s="40" t="s">
        <v>24</v>
      </c>
      <c r="G928" s="40" t="s">
        <v>366</v>
      </c>
      <c r="H928" s="40" t="s">
        <v>1667</v>
      </c>
      <c r="I928" s="59" t="s">
        <v>35</v>
      </c>
      <c r="J928" s="41" t="s">
        <v>2824</v>
      </c>
      <c r="K928" s="59">
        <v>41325</v>
      </c>
      <c r="L928" s="59" t="s">
        <v>599</v>
      </c>
      <c r="M928" s="60"/>
      <c r="N928" s="40" t="s">
        <v>1667</v>
      </c>
      <c r="O928" s="40"/>
      <c r="P928" s="40" t="s">
        <v>38</v>
      </c>
      <c r="Q928" s="40" t="s">
        <v>656</v>
      </c>
      <c r="R928" s="253">
        <v>2019</v>
      </c>
      <c r="S928" s="254">
        <f t="shared" si="13"/>
        <v>0</v>
      </c>
    </row>
    <row r="929" spans="1:19" ht="51">
      <c r="A929" s="37" t="s">
        <v>2825</v>
      </c>
      <c r="B929" s="38">
        <v>43553</v>
      </c>
      <c r="C929" s="56" t="s">
        <v>2826</v>
      </c>
      <c r="D929" s="37" t="s">
        <v>2827</v>
      </c>
      <c r="E929" s="43"/>
      <c r="F929" s="37" t="s">
        <v>24</v>
      </c>
      <c r="G929" s="37" t="s">
        <v>660</v>
      </c>
      <c r="H929" s="40" t="s">
        <v>1494</v>
      </c>
      <c r="I929" s="37" t="s">
        <v>100</v>
      </c>
      <c r="J929" s="41" t="s">
        <v>271</v>
      </c>
      <c r="K929" s="38">
        <v>43579</v>
      </c>
      <c r="L929" s="38">
        <v>45406</v>
      </c>
      <c r="M929" s="42"/>
      <c r="N929" s="37" t="s">
        <v>102</v>
      </c>
      <c r="O929" s="43"/>
      <c r="P929" s="37" t="s">
        <v>178</v>
      </c>
      <c r="Q929" s="40"/>
      <c r="R929" s="289">
        <f>YEAR(K929)</f>
        <v>2019</v>
      </c>
      <c r="S929" s="44">
        <f t="shared" si="13"/>
        <v>0</v>
      </c>
    </row>
    <row r="930" spans="1:19" ht="102">
      <c r="A930" s="37" t="s">
        <v>2828</v>
      </c>
      <c r="B930" s="38">
        <v>43454</v>
      </c>
      <c r="C930" s="46" t="s">
        <v>2826</v>
      </c>
      <c r="D930" s="37" t="s">
        <v>2827</v>
      </c>
      <c r="E930" s="43"/>
      <c r="F930" s="37" t="s">
        <v>24</v>
      </c>
      <c r="G930" s="37" t="s">
        <v>49</v>
      </c>
      <c r="H930" s="40" t="s">
        <v>2829</v>
      </c>
      <c r="I930" s="37" t="s">
        <v>79</v>
      </c>
      <c r="J930" s="255" t="s">
        <v>2830</v>
      </c>
      <c r="K930" s="59">
        <v>43564</v>
      </c>
      <c r="L930" s="59">
        <v>45391</v>
      </c>
      <c r="M930" s="60"/>
      <c r="N930" s="40" t="s">
        <v>2831</v>
      </c>
      <c r="O930" s="43"/>
      <c r="P930" s="37" t="s">
        <v>178</v>
      </c>
      <c r="Q930" s="40"/>
      <c r="R930" s="289">
        <f>YEAR(K930)</f>
        <v>2019</v>
      </c>
      <c r="S930" s="43">
        <f t="shared" si="13"/>
        <v>0</v>
      </c>
    </row>
    <row r="931" spans="1:19" ht="38.25">
      <c r="A931" s="40" t="s">
        <v>2832</v>
      </c>
      <c r="B931" s="59">
        <v>41674</v>
      </c>
      <c r="C931" s="41" t="s">
        <v>2833</v>
      </c>
      <c r="D931" s="289"/>
      <c r="E931" s="43"/>
      <c r="F931" s="40" t="s">
        <v>24</v>
      </c>
      <c r="G931" s="40" t="s">
        <v>49</v>
      </c>
      <c r="H931" s="40" t="s">
        <v>2834</v>
      </c>
      <c r="I931" s="40" t="s">
        <v>35</v>
      </c>
      <c r="J931" s="41" t="s">
        <v>2835</v>
      </c>
      <c r="K931" s="59">
        <v>41787</v>
      </c>
      <c r="L931" s="59" t="s">
        <v>599</v>
      </c>
      <c r="M931" s="60"/>
      <c r="N931" s="40" t="s">
        <v>2836</v>
      </c>
      <c r="O931" s="61"/>
      <c r="P931" s="40" t="s">
        <v>38</v>
      </c>
      <c r="Q931" s="40" t="s">
        <v>1801</v>
      </c>
      <c r="R931" s="289">
        <v>2019</v>
      </c>
      <c r="S931" s="44">
        <f t="shared" si="13"/>
        <v>0</v>
      </c>
    </row>
    <row r="932" spans="1:19" ht="76.5">
      <c r="A932" s="37" t="s">
        <v>2837</v>
      </c>
      <c r="B932" s="38">
        <v>43454</v>
      </c>
      <c r="C932" s="56" t="s">
        <v>2838</v>
      </c>
      <c r="D932" s="37"/>
      <c r="E932" s="289"/>
      <c r="F932" s="37" t="s">
        <v>24</v>
      </c>
      <c r="G932" s="40" t="s">
        <v>1667</v>
      </c>
      <c r="H932" s="40" t="s">
        <v>1212</v>
      </c>
      <c r="I932" s="40" t="s">
        <v>115</v>
      </c>
      <c r="J932" s="52" t="s">
        <v>2839</v>
      </c>
      <c r="K932" s="38">
        <v>43515</v>
      </c>
      <c r="L932" s="38">
        <v>45341</v>
      </c>
      <c r="M932" s="42"/>
      <c r="N932" s="37" t="s">
        <v>2840</v>
      </c>
      <c r="O932" s="43"/>
      <c r="P932" s="37" t="s">
        <v>506</v>
      </c>
      <c r="Q932" s="43"/>
      <c r="R932" s="289">
        <f>YEAR(K932)</f>
        <v>2019</v>
      </c>
      <c r="S932" s="44">
        <f t="shared" si="13"/>
        <v>0</v>
      </c>
    </row>
    <row r="933" spans="1:19" ht="63.75">
      <c r="A933" s="37" t="s">
        <v>2841</v>
      </c>
      <c r="B933" s="38">
        <v>43410</v>
      </c>
      <c r="C933" s="52" t="s">
        <v>2842</v>
      </c>
      <c r="D933" s="37"/>
      <c r="E933" s="289"/>
      <c r="F933" s="37" t="s">
        <v>24</v>
      </c>
      <c r="G933" s="37" t="s">
        <v>33</v>
      </c>
      <c r="H933" s="40" t="s">
        <v>2843</v>
      </c>
      <c r="I933" s="40" t="s">
        <v>2844</v>
      </c>
      <c r="J933" s="41" t="s">
        <v>2845</v>
      </c>
      <c r="K933" s="38">
        <v>43381</v>
      </c>
      <c r="L933" s="38">
        <v>45207</v>
      </c>
      <c r="M933" s="42"/>
      <c r="N933" s="40" t="s">
        <v>2846</v>
      </c>
      <c r="O933" s="43"/>
      <c r="P933" s="40" t="s">
        <v>506</v>
      </c>
      <c r="Q933" s="43"/>
      <c r="R933" s="289">
        <v>2019</v>
      </c>
      <c r="S933" s="44">
        <f t="shared" si="13"/>
        <v>0</v>
      </c>
    </row>
    <row r="934" spans="1:19" ht="51">
      <c r="A934" s="45" t="s">
        <v>3332</v>
      </c>
      <c r="B934" s="38">
        <v>43763</v>
      </c>
      <c r="C934" s="77" t="s">
        <v>3333</v>
      </c>
      <c r="D934" s="43"/>
      <c r="E934" s="43"/>
      <c r="F934" s="37" t="s">
        <v>24</v>
      </c>
      <c r="G934" s="289" t="s">
        <v>85</v>
      </c>
      <c r="H934" s="40" t="s">
        <v>3334</v>
      </c>
      <c r="I934" s="40" t="s">
        <v>35</v>
      </c>
      <c r="J934" s="99" t="s">
        <v>3335</v>
      </c>
      <c r="K934" s="38">
        <v>43990</v>
      </c>
      <c r="L934" s="38">
        <v>45451</v>
      </c>
      <c r="M934" s="47"/>
      <c r="N934" s="37" t="s">
        <v>3336</v>
      </c>
      <c r="O934" s="43"/>
      <c r="P934" s="37" t="s">
        <v>38</v>
      </c>
      <c r="Q934" s="37" t="s">
        <v>1670</v>
      </c>
      <c r="R934" s="43"/>
      <c r="S934" s="43"/>
    </row>
    <row r="935" spans="1:19" ht="25.5">
      <c r="A935" s="40" t="s">
        <v>2847</v>
      </c>
      <c r="B935" s="59">
        <v>40058</v>
      </c>
      <c r="C935" s="41" t="s">
        <v>2848</v>
      </c>
      <c r="D935" s="289"/>
      <c r="E935" s="53"/>
      <c r="F935" s="59" t="s">
        <v>24</v>
      </c>
      <c r="G935" s="40" t="s">
        <v>85</v>
      </c>
      <c r="H935" s="59" t="s">
        <v>2849</v>
      </c>
      <c r="I935" s="59" t="s">
        <v>35</v>
      </c>
      <c r="J935" s="41" t="s">
        <v>2850</v>
      </c>
      <c r="K935" s="59">
        <v>40119</v>
      </c>
      <c r="L935" s="40" t="s">
        <v>599</v>
      </c>
      <c r="M935" s="103"/>
      <c r="N935" s="40" t="s">
        <v>2851</v>
      </c>
      <c r="O935" s="53"/>
      <c r="P935" s="40" t="s">
        <v>38</v>
      </c>
      <c r="Q935" s="40" t="s">
        <v>2852</v>
      </c>
      <c r="R935" s="289">
        <f>YEAR(K935)</f>
        <v>2009</v>
      </c>
      <c r="S935" s="44">
        <f>IF($F935="CO",SUMIFS($M:$M,$A:$A,$A935)/COUNTIFS($A:$A,$A935,$F:$F,"CO"),0)</f>
        <v>0</v>
      </c>
    </row>
    <row r="936" spans="1:19" ht="51">
      <c r="A936" s="45" t="s">
        <v>3353</v>
      </c>
      <c r="B936" s="38">
        <v>43837</v>
      </c>
      <c r="C936" s="46" t="s">
        <v>3354</v>
      </c>
      <c r="D936" s="43"/>
      <c r="E936" s="43"/>
      <c r="F936" s="37" t="s">
        <v>24</v>
      </c>
      <c r="G936" s="289" t="s">
        <v>33</v>
      </c>
      <c r="H936" s="54" t="s">
        <v>3237</v>
      </c>
      <c r="I936" s="40" t="s">
        <v>35</v>
      </c>
      <c r="J936" s="63" t="s">
        <v>36</v>
      </c>
      <c r="K936" s="38">
        <v>44553</v>
      </c>
      <c r="L936" s="38">
        <v>46379</v>
      </c>
      <c r="M936" s="47"/>
      <c r="N936" s="37" t="s">
        <v>3355</v>
      </c>
      <c r="O936" s="43"/>
      <c r="P936" s="37" t="s">
        <v>506</v>
      </c>
      <c r="Q936" s="289" t="s">
        <v>1790</v>
      </c>
      <c r="R936" s="43"/>
      <c r="S936" s="43"/>
    </row>
    <row r="937" spans="1:19" ht="51">
      <c r="A937" s="278" t="s">
        <v>3348</v>
      </c>
      <c r="B937" s="38">
        <v>44300</v>
      </c>
      <c r="C937" s="48" t="s">
        <v>3349</v>
      </c>
      <c r="D937" s="43"/>
      <c r="E937" s="43"/>
      <c r="F937" s="37" t="s">
        <v>24</v>
      </c>
      <c r="G937" s="289" t="s">
        <v>33</v>
      </c>
      <c r="H937" s="54" t="s">
        <v>3350</v>
      </c>
      <c r="I937" s="40" t="s">
        <v>35</v>
      </c>
      <c r="J937" s="63" t="s">
        <v>36</v>
      </c>
      <c r="K937" s="38">
        <v>44545</v>
      </c>
      <c r="L937" s="38">
        <v>46371</v>
      </c>
      <c r="M937" s="43"/>
      <c r="N937" s="54" t="s">
        <v>3351</v>
      </c>
      <c r="O937" s="43"/>
      <c r="P937" s="37" t="s">
        <v>38</v>
      </c>
      <c r="Q937" s="54" t="s">
        <v>3352</v>
      </c>
      <c r="R937" s="43"/>
      <c r="S937" s="43"/>
    </row>
    <row r="938" spans="1:19" ht="38.25">
      <c r="A938" s="256" t="s">
        <v>2853</v>
      </c>
      <c r="B938" s="38">
        <v>43089</v>
      </c>
      <c r="C938" s="46" t="s">
        <v>2854</v>
      </c>
      <c r="D938" s="289"/>
      <c r="E938" s="43"/>
      <c r="F938" s="37" t="s">
        <v>24</v>
      </c>
      <c r="G938" s="37" t="s">
        <v>85</v>
      </c>
      <c r="H938" s="40" t="s">
        <v>2855</v>
      </c>
      <c r="I938" s="40" t="s">
        <v>2856</v>
      </c>
      <c r="J938" s="48" t="s">
        <v>2857</v>
      </c>
      <c r="K938" s="38">
        <v>43454</v>
      </c>
      <c r="L938" s="38">
        <v>44915</v>
      </c>
      <c r="M938" s="42"/>
      <c r="N938" s="37" t="s">
        <v>1667</v>
      </c>
      <c r="O938" s="43"/>
      <c r="P938" s="37" t="s">
        <v>38</v>
      </c>
      <c r="Q938" s="40"/>
      <c r="R938" s="43"/>
      <c r="S938" s="43"/>
    </row>
    <row r="939" spans="1:19" ht="25.5">
      <c r="A939" s="40" t="s">
        <v>2858</v>
      </c>
      <c r="B939" s="59">
        <v>43010</v>
      </c>
      <c r="C939" s="41" t="s">
        <v>2859</v>
      </c>
      <c r="D939" s="289"/>
      <c r="E939" s="37"/>
      <c r="F939" s="40" t="s">
        <v>24</v>
      </c>
      <c r="G939" s="40" t="s">
        <v>42</v>
      </c>
      <c r="H939" s="40" t="s">
        <v>2860</v>
      </c>
      <c r="I939" s="59" t="s">
        <v>2861</v>
      </c>
      <c r="J939" s="41" t="s">
        <v>2862</v>
      </c>
      <c r="K939" s="59">
        <v>43018</v>
      </c>
      <c r="L939" s="59">
        <v>44844</v>
      </c>
      <c r="M939" s="60"/>
      <c r="N939" s="40" t="s">
        <v>1667</v>
      </c>
      <c r="O939" s="61"/>
      <c r="P939" s="40" t="s">
        <v>38</v>
      </c>
      <c r="Q939" s="40" t="s">
        <v>2863</v>
      </c>
      <c r="R939" s="43"/>
      <c r="S939" s="43"/>
    </row>
    <row r="940" spans="1:19" ht="38.25">
      <c r="A940" s="40" t="s">
        <v>2864</v>
      </c>
      <c r="B940" s="57">
        <v>41682</v>
      </c>
      <c r="C940" s="104" t="s">
        <v>2865</v>
      </c>
      <c r="D940" s="57"/>
      <c r="E940" s="63"/>
      <c r="F940" s="54" t="s">
        <v>24</v>
      </c>
      <c r="G940" s="54" t="s">
        <v>384</v>
      </c>
      <c r="H940" s="59" t="s">
        <v>1667</v>
      </c>
      <c r="I940" s="54" t="s">
        <v>35</v>
      </c>
      <c r="J940" s="41" t="s">
        <v>2866</v>
      </c>
      <c r="K940" s="57">
        <v>39902</v>
      </c>
      <c r="L940" s="40" t="s">
        <v>599</v>
      </c>
      <c r="M940" s="188"/>
      <c r="N940" s="40" t="s">
        <v>2867</v>
      </c>
      <c r="O940" s="54"/>
      <c r="P940" s="54" t="s">
        <v>38</v>
      </c>
      <c r="Q940" s="40" t="s">
        <v>601</v>
      </c>
      <c r="R940" s="289">
        <f>YEAR(K940)</f>
        <v>2009</v>
      </c>
      <c r="S940" s="44"/>
    </row>
    <row r="941" spans="1:19" ht="38.25">
      <c r="A941" s="40" t="s">
        <v>2868</v>
      </c>
      <c r="B941" s="38">
        <v>41682</v>
      </c>
      <c r="C941" s="41" t="s">
        <v>2869</v>
      </c>
      <c r="D941" s="43"/>
      <c r="E941" s="43"/>
      <c r="F941" s="40" t="s">
        <v>24</v>
      </c>
      <c r="G941" s="40" t="s">
        <v>366</v>
      </c>
      <c r="H941" s="40" t="s">
        <v>1667</v>
      </c>
      <c r="I941" s="40" t="s">
        <v>35</v>
      </c>
      <c r="J941" s="41" t="s">
        <v>2870</v>
      </c>
      <c r="K941" s="38">
        <v>38946</v>
      </c>
      <c r="L941" s="59" t="s">
        <v>965</v>
      </c>
      <c r="M941" s="60"/>
      <c r="N941" s="40" t="s">
        <v>1805</v>
      </c>
      <c r="O941" s="61"/>
      <c r="P941" s="40" t="s">
        <v>38</v>
      </c>
      <c r="Q941" s="40" t="s">
        <v>1801</v>
      </c>
      <c r="R941" s="289">
        <f>YEAR(K941)</f>
        <v>2006</v>
      </c>
      <c r="S941" s="44">
        <f>IF($F941="CO",SUMIFS($M:$M,$A:$A,$A941)/COUNTIFS($A:$A,$A941,$F:$F,"CO"),0)</f>
        <v>0</v>
      </c>
    </row>
    <row r="942" spans="1:19" ht="25.5">
      <c r="A942" s="40" t="s">
        <v>2868</v>
      </c>
      <c r="B942" s="38">
        <v>41682</v>
      </c>
      <c r="C942" s="41" t="s">
        <v>2869</v>
      </c>
      <c r="D942" s="43"/>
      <c r="E942" s="43"/>
      <c r="F942" s="40" t="s">
        <v>990</v>
      </c>
      <c r="G942" s="40" t="s">
        <v>366</v>
      </c>
      <c r="H942" s="40" t="s">
        <v>1667</v>
      </c>
      <c r="I942" s="40" t="s">
        <v>35</v>
      </c>
      <c r="J942" s="41" t="s">
        <v>2871</v>
      </c>
      <c r="K942" s="38">
        <v>40759</v>
      </c>
      <c r="L942" s="59" t="s">
        <v>965</v>
      </c>
      <c r="M942" s="60"/>
      <c r="N942" s="40" t="s">
        <v>1805</v>
      </c>
      <c r="O942" s="61"/>
      <c r="P942" s="40" t="s">
        <v>38</v>
      </c>
      <c r="Q942" s="40" t="s">
        <v>1801</v>
      </c>
      <c r="R942" s="78">
        <f>YEAR(K942)</f>
        <v>2011</v>
      </c>
      <c r="S942" s="79">
        <f>IF($F942="CO",SUMIFS($M:$M,$A:$A,$A942)/COUNTIFS($A:$A,$A942,$F:$F,"CO"),0)</f>
        <v>0</v>
      </c>
    </row>
    <row r="943" spans="1:19" ht="51">
      <c r="A943" s="40" t="s">
        <v>2868</v>
      </c>
      <c r="B943" s="38">
        <v>41682</v>
      </c>
      <c r="C943" s="41" t="s">
        <v>2869</v>
      </c>
      <c r="D943" s="43"/>
      <c r="E943" s="43"/>
      <c r="F943" s="40" t="s">
        <v>992</v>
      </c>
      <c r="G943" s="40" t="s">
        <v>366</v>
      </c>
      <c r="H943" s="40" t="s">
        <v>1667</v>
      </c>
      <c r="I943" s="40" t="s">
        <v>35</v>
      </c>
      <c r="J943" s="41" t="s">
        <v>2872</v>
      </c>
      <c r="K943" s="38">
        <v>42398</v>
      </c>
      <c r="L943" s="59" t="s">
        <v>599</v>
      </c>
      <c r="M943" s="60"/>
      <c r="N943" s="40" t="s">
        <v>1805</v>
      </c>
      <c r="O943" s="61"/>
      <c r="P943" s="40" t="s">
        <v>38</v>
      </c>
      <c r="Q943" s="40" t="s">
        <v>1801</v>
      </c>
      <c r="R943" s="289">
        <v>2019</v>
      </c>
      <c r="S943" s="44">
        <f>IF($F943="CO",SUMIFS($M:$M,$A:$A,$A943)/COUNTIFS($A:$A,$A943,$F:$F,"CO"),0)</f>
        <v>0</v>
      </c>
    </row>
    <row r="944" spans="1:19" ht="50.1" customHeight="1">
      <c r="A944" s="37" t="s">
        <v>2873</v>
      </c>
      <c r="B944" s="38">
        <v>43595</v>
      </c>
      <c r="C944" s="56" t="s">
        <v>2874</v>
      </c>
      <c r="D944" s="43"/>
      <c r="E944" s="43"/>
      <c r="F944" s="289" t="s">
        <v>24</v>
      </c>
      <c r="G944" s="37" t="s">
        <v>157</v>
      </c>
      <c r="H944" s="37" t="s">
        <v>2875</v>
      </c>
      <c r="I944" s="37" t="s">
        <v>2876</v>
      </c>
      <c r="J944" s="52" t="s">
        <v>2877</v>
      </c>
      <c r="K944" s="38">
        <v>43740</v>
      </c>
      <c r="L944" s="38">
        <v>44836</v>
      </c>
      <c r="M944" s="47"/>
      <c r="N944" s="37" t="s">
        <v>2878</v>
      </c>
      <c r="O944" s="43"/>
      <c r="P944" s="289" t="s">
        <v>506</v>
      </c>
      <c r="Q944" s="37" t="s">
        <v>601</v>
      </c>
      <c r="R944" s="289">
        <v>2019</v>
      </c>
      <c r="S944" s="44">
        <f>IF($F944="CO",SUMIFS($M:$M,$A:$A,$A944)/COUNTIFS($A:$A,$A944,$F:$F,"CO"),0)</f>
        <v>0</v>
      </c>
    </row>
    <row r="945" spans="1:20" ht="25.5">
      <c r="A945" s="40" t="s">
        <v>2879</v>
      </c>
      <c r="B945" s="59">
        <v>41460</v>
      </c>
      <c r="C945" s="41" t="s">
        <v>2880</v>
      </c>
      <c r="D945" s="289"/>
      <c r="E945" s="289"/>
      <c r="F945" s="40" t="s">
        <v>24</v>
      </c>
      <c r="G945" s="54" t="s">
        <v>42</v>
      </c>
      <c r="H945" s="59" t="s">
        <v>2881</v>
      </c>
      <c r="I945" s="59" t="s">
        <v>35</v>
      </c>
      <c r="J945" s="41" t="s">
        <v>2882</v>
      </c>
      <c r="K945" s="59">
        <v>41619</v>
      </c>
      <c r="L945" s="59" t="s">
        <v>599</v>
      </c>
      <c r="M945" s="60"/>
      <c r="N945" s="40" t="s">
        <v>2883</v>
      </c>
      <c r="O945" s="59"/>
      <c r="P945" s="54" t="s">
        <v>38</v>
      </c>
      <c r="Q945" s="40" t="s">
        <v>601</v>
      </c>
      <c r="R945" s="289">
        <f>YEAR(K945)</f>
        <v>2013</v>
      </c>
      <c r="S945" s="44"/>
    </row>
    <row r="946" spans="1:20" ht="51">
      <c r="A946" s="37" t="s">
        <v>2884</v>
      </c>
      <c r="B946" s="38">
        <v>43409</v>
      </c>
      <c r="C946" s="46" t="s">
        <v>2885</v>
      </c>
      <c r="D946" s="37" t="s">
        <v>2886</v>
      </c>
      <c r="E946" s="289"/>
      <c r="F946" s="37" t="s">
        <v>24</v>
      </c>
      <c r="G946" s="37" t="s">
        <v>42</v>
      </c>
      <c r="H946" s="40" t="s">
        <v>43</v>
      </c>
      <c r="I946" s="37" t="s">
        <v>100</v>
      </c>
      <c r="J946" s="48" t="s">
        <v>2887</v>
      </c>
      <c r="K946" s="38">
        <v>43524</v>
      </c>
      <c r="L946" s="38">
        <v>45350</v>
      </c>
      <c r="M946" s="42"/>
      <c r="N946" s="37" t="s">
        <v>29</v>
      </c>
      <c r="O946" s="43"/>
      <c r="P946" s="54" t="s">
        <v>149</v>
      </c>
      <c r="Q946" s="43"/>
      <c r="R946" s="289">
        <f>YEAR(K946)</f>
        <v>2019</v>
      </c>
      <c r="S946" s="44">
        <f>IF($F946="CO",SUMIFS($M:$M,$A:$A,$A946)/COUNTIFS($A:$A,$A946,$F:$F,"CO"),0)</f>
        <v>0</v>
      </c>
    </row>
    <row r="947" spans="1:20" ht="63.75">
      <c r="A947" s="40" t="s">
        <v>2888</v>
      </c>
      <c r="B947" s="94">
        <v>38512</v>
      </c>
      <c r="C947" s="104" t="s">
        <v>2889</v>
      </c>
      <c r="D947" s="57"/>
      <c r="E947" s="289"/>
      <c r="F947" s="289" t="s">
        <v>24</v>
      </c>
      <c r="G947" s="289" t="s">
        <v>98</v>
      </c>
      <c r="H947" s="289" t="s">
        <v>2890</v>
      </c>
      <c r="I947" s="57" t="s">
        <v>35</v>
      </c>
      <c r="J947" s="41" t="s">
        <v>2891</v>
      </c>
      <c r="K947" s="57">
        <v>38625</v>
      </c>
      <c r="L947" s="40" t="s">
        <v>599</v>
      </c>
      <c r="M947" s="188"/>
      <c r="N947" s="59" t="s">
        <v>2892</v>
      </c>
      <c r="O947" s="54"/>
      <c r="P947" s="54" t="s">
        <v>38</v>
      </c>
      <c r="Q947" s="40" t="s">
        <v>1670</v>
      </c>
      <c r="R947" s="289">
        <f>YEAR(K947)</f>
        <v>2005</v>
      </c>
      <c r="S947" s="44">
        <f>IF($F947="CO",SUMIFS($M:$M,$A:$A,$A947)/COUNTIFS($A:$A,$A947,$F:$F,"CO"),0)</f>
        <v>0</v>
      </c>
    </row>
    <row r="948" spans="1:20" ht="76.5">
      <c r="A948" s="40" t="s">
        <v>2893</v>
      </c>
      <c r="B948" s="94">
        <v>42171</v>
      </c>
      <c r="C948" s="56" t="s">
        <v>2894</v>
      </c>
      <c r="D948" s="46"/>
      <c r="E948" s="40"/>
      <c r="F948" s="40" t="s">
        <v>24</v>
      </c>
      <c r="G948" s="40" t="s">
        <v>49</v>
      </c>
      <c r="H948" s="40" t="s">
        <v>804</v>
      </c>
      <c r="I948" s="40" t="s">
        <v>2895</v>
      </c>
      <c r="J948" s="52" t="s">
        <v>2896</v>
      </c>
      <c r="K948" s="94">
        <v>42347</v>
      </c>
      <c r="L948" s="94" t="s">
        <v>599</v>
      </c>
      <c r="M948" s="40"/>
      <c r="N948" s="40" t="s">
        <v>2897</v>
      </c>
      <c r="O948" s="37"/>
      <c r="P948" s="289" t="s">
        <v>38</v>
      </c>
      <c r="Q948" s="37" t="s">
        <v>1801</v>
      </c>
      <c r="R948" s="289">
        <v>2019</v>
      </c>
      <c r="S948" s="43"/>
    </row>
    <row r="949" spans="1:20" ht="25.5">
      <c r="A949" s="40" t="s">
        <v>2898</v>
      </c>
      <c r="B949" s="38">
        <v>39435</v>
      </c>
      <c r="C949" s="104" t="s">
        <v>2899</v>
      </c>
      <c r="D949" s="57"/>
      <c r="E949" s="43"/>
      <c r="F949" s="57" t="s">
        <v>24</v>
      </c>
      <c r="G949" s="57" t="s">
        <v>366</v>
      </c>
      <c r="H949" s="57" t="s">
        <v>385</v>
      </c>
      <c r="I949" s="57" t="s">
        <v>35</v>
      </c>
      <c r="J949" s="41" t="s">
        <v>2900</v>
      </c>
      <c r="K949" s="57">
        <v>39727</v>
      </c>
      <c r="L949" s="40" t="s">
        <v>599</v>
      </c>
      <c r="M949" s="47"/>
      <c r="N949" s="40" t="s">
        <v>2901</v>
      </c>
      <c r="O949" s="43"/>
      <c r="P949" s="54" t="s">
        <v>38</v>
      </c>
      <c r="Q949" s="40" t="s">
        <v>1670</v>
      </c>
      <c r="R949" s="78">
        <f>YEAR(K949)</f>
        <v>2008</v>
      </c>
      <c r="S949" s="79">
        <f>IF($F949="CO",SUMIFS($M:$M,$A:$A,$A949)/COUNTIFS($A:$A,$A949,$F:$F,"CO"),0)</f>
        <v>0</v>
      </c>
    </row>
    <row r="950" spans="1:20" ht="25.5">
      <c r="A950" s="37" t="s">
        <v>2902</v>
      </c>
      <c r="B950" s="38">
        <v>43055</v>
      </c>
      <c r="C950" s="46" t="s">
        <v>2903</v>
      </c>
      <c r="D950" s="43"/>
      <c r="E950" s="43"/>
      <c r="F950" s="40" t="s">
        <v>24</v>
      </c>
      <c r="G950" s="37" t="s">
        <v>139</v>
      </c>
      <c r="H950" s="40" t="s">
        <v>2904</v>
      </c>
      <c r="I950" s="40" t="s">
        <v>2905</v>
      </c>
      <c r="J950" s="48" t="s">
        <v>2906</v>
      </c>
      <c r="K950" s="38">
        <v>43439</v>
      </c>
      <c r="L950" s="38">
        <v>45265</v>
      </c>
      <c r="M950" s="42"/>
      <c r="N950" s="37" t="s">
        <v>2907</v>
      </c>
      <c r="O950" s="43"/>
      <c r="P950" s="37" t="s">
        <v>506</v>
      </c>
      <c r="Q950" s="40" t="s">
        <v>1670</v>
      </c>
      <c r="R950" s="289">
        <v>2019</v>
      </c>
      <c r="S950" s="44">
        <f>IF($F950="CO",SUMIFS($M:$M,$A:$A,$A950)/COUNTIFS($A:$A,$A950,$F:$F,"CO"),0)</f>
        <v>0</v>
      </c>
      <c r="T950" s="339"/>
    </row>
    <row r="951" spans="1:20" ht="51">
      <c r="A951" s="40" t="s">
        <v>2908</v>
      </c>
      <c r="B951" s="94">
        <v>43138</v>
      </c>
      <c r="C951" s="41" t="s">
        <v>2909</v>
      </c>
      <c r="D951" s="57"/>
      <c r="E951" s="43"/>
      <c r="F951" s="57" t="s">
        <v>24</v>
      </c>
      <c r="G951" s="59" t="s">
        <v>49</v>
      </c>
      <c r="H951" s="59" t="s">
        <v>2910</v>
      </c>
      <c r="I951" s="57" t="s">
        <v>35</v>
      </c>
      <c r="J951" s="52" t="s">
        <v>1756</v>
      </c>
      <c r="K951" s="57">
        <v>43224</v>
      </c>
      <c r="L951" s="59">
        <v>45050</v>
      </c>
      <c r="M951" s="47"/>
      <c r="N951" s="40" t="s">
        <v>2911</v>
      </c>
      <c r="O951" s="43"/>
      <c r="P951" s="54" t="s">
        <v>38</v>
      </c>
      <c r="Q951" s="40" t="s">
        <v>2912</v>
      </c>
      <c r="R951" s="289">
        <f>YEAR(K951)</f>
        <v>2018</v>
      </c>
      <c r="S951" s="44">
        <f>IF($F951="CO",SUMIFS($M:$M,$A:$A,$A951)/COUNTIFS($A:$A,$A951,$F:$F,"CO"),0)</f>
        <v>0</v>
      </c>
    </row>
    <row r="952" spans="1:20" ht="51">
      <c r="A952" s="45" t="s">
        <v>3344</v>
      </c>
      <c r="B952" s="38">
        <v>44495</v>
      </c>
      <c r="C952" s="77" t="s">
        <v>3345</v>
      </c>
      <c r="D952" s="43"/>
      <c r="E952" s="43"/>
      <c r="F952" s="37" t="s">
        <v>24</v>
      </c>
      <c r="G952" s="289" t="s">
        <v>33</v>
      </c>
      <c r="H952" s="54" t="s">
        <v>1025</v>
      </c>
      <c r="I952" s="40" t="s">
        <v>35</v>
      </c>
      <c r="J952" s="63" t="s">
        <v>36</v>
      </c>
      <c r="K952" s="38">
        <v>44516</v>
      </c>
      <c r="L952" s="38">
        <v>46342</v>
      </c>
      <c r="M952" s="47"/>
      <c r="N952" s="37" t="s">
        <v>3346</v>
      </c>
      <c r="O952" s="43"/>
      <c r="P952" s="37" t="s">
        <v>506</v>
      </c>
      <c r="Q952" s="289" t="s">
        <v>3347</v>
      </c>
      <c r="R952" s="43"/>
      <c r="S952" s="43"/>
    </row>
    <row r="953" spans="1:20" ht="76.5">
      <c r="A953" s="40" t="s">
        <v>2913</v>
      </c>
      <c r="B953" s="59">
        <v>34957</v>
      </c>
      <c r="C953" s="104" t="s">
        <v>2914</v>
      </c>
      <c r="D953" s="57"/>
      <c r="E953" s="57"/>
      <c r="F953" s="57" t="s">
        <v>24</v>
      </c>
      <c r="G953" s="57" t="s">
        <v>42</v>
      </c>
      <c r="H953" s="59" t="s">
        <v>2915</v>
      </c>
      <c r="I953" s="57" t="s">
        <v>35</v>
      </c>
      <c r="J953" s="41" t="s">
        <v>2916</v>
      </c>
      <c r="K953" s="57">
        <v>34939</v>
      </c>
      <c r="L953" s="40" t="s">
        <v>599</v>
      </c>
      <c r="M953" s="47"/>
      <c r="N953" s="59" t="s">
        <v>2917</v>
      </c>
      <c r="O953" s="289"/>
      <c r="P953" s="57" t="s">
        <v>38</v>
      </c>
      <c r="Q953" s="40" t="s">
        <v>2775</v>
      </c>
      <c r="R953" s="289">
        <f>YEAR(K953)</f>
        <v>1995</v>
      </c>
      <c r="S953" s="44">
        <f>IF($F953="CO",SUMIFS($M:$M,$A:$A,$A953)/COUNTIFS($A:$A,$A953,$F:$F,"CO"),0)</f>
        <v>0</v>
      </c>
    </row>
    <row r="954" spans="1:20" ht="89.25">
      <c r="A954" s="40" t="s">
        <v>2918</v>
      </c>
      <c r="B954" s="57">
        <v>41661</v>
      </c>
      <c r="C954" s="104" t="s">
        <v>2919</v>
      </c>
      <c r="D954" s="57"/>
      <c r="E954" s="63"/>
      <c r="F954" s="54" t="s">
        <v>24</v>
      </c>
      <c r="G954" s="54" t="s">
        <v>384</v>
      </c>
      <c r="H954" s="54" t="s">
        <v>388</v>
      </c>
      <c r="I954" s="54" t="s">
        <v>35</v>
      </c>
      <c r="J954" s="41" t="s">
        <v>2920</v>
      </c>
      <c r="K954" s="57">
        <v>38233</v>
      </c>
      <c r="L954" s="40" t="s">
        <v>599</v>
      </c>
      <c r="M954" s="188"/>
      <c r="N954" s="40" t="s">
        <v>2921</v>
      </c>
      <c r="O954" s="289"/>
      <c r="P954" s="54" t="s">
        <v>38</v>
      </c>
      <c r="Q954" s="40" t="s">
        <v>2922</v>
      </c>
      <c r="R954" s="43"/>
      <c r="S954" s="43"/>
    </row>
    <row r="955" spans="1:20" ht="127.5">
      <c r="A955" s="37" t="s">
        <v>2923</v>
      </c>
      <c r="B955" s="38">
        <v>43151</v>
      </c>
      <c r="C955" s="46" t="s">
        <v>2924</v>
      </c>
      <c r="D955" s="43"/>
      <c r="E955" s="289"/>
      <c r="F955" s="37" t="s">
        <v>24</v>
      </c>
      <c r="G955" s="37" t="s">
        <v>71</v>
      </c>
      <c r="H955" s="40" t="s">
        <v>2925</v>
      </c>
      <c r="I955" s="37" t="s">
        <v>2926</v>
      </c>
      <c r="J955" s="48" t="s">
        <v>2927</v>
      </c>
      <c r="K955" s="38">
        <v>43276</v>
      </c>
      <c r="L955" s="38">
        <v>45102</v>
      </c>
      <c r="M955" s="42"/>
      <c r="N955" s="37" t="s">
        <v>2928</v>
      </c>
      <c r="O955" s="43"/>
      <c r="P955" s="37" t="s">
        <v>506</v>
      </c>
      <c r="Q955" s="43"/>
      <c r="R955" s="289">
        <f>YEAR(K955)</f>
        <v>2018</v>
      </c>
      <c r="S955" s="44">
        <f>IF($F955="CO",SUMIFS($M:$M,$A:$A,$A955)/COUNTIFS($A:$A,$A955,$F:$F,"CO"),0)</f>
        <v>0</v>
      </c>
    </row>
    <row r="956" spans="1:20" ht="76.5">
      <c r="A956" s="40" t="s">
        <v>2929</v>
      </c>
      <c r="B956" s="57">
        <v>41029</v>
      </c>
      <c r="C956" s="104" t="s">
        <v>2930</v>
      </c>
      <c r="D956" s="289"/>
      <c r="E956" s="289"/>
      <c r="F956" s="289" t="s">
        <v>24</v>
      </c>
      <c r="G956" s="40" t="s">
        <v>366</v>
      </c>
      <c r="H956" s="59" t="s">
        <v>1667</v>
      </c>
      <c r="I956" s="54" t="s">
        <v>35</v>
      </c>
      <c r="J956" s="41" t="s">
        <v>2931</v>
      </c>
      <c r="K956" s="59">
        <v>41072</v>
      </c>
      <c r="L956" s="40" t="s">
        <v>599</v>
      </c>
      <c r="M956" s="47"/>
      <c r="N956" s="40" t="s">
        <v>2883</v>
      </c>
      <c r="O956" s="43"/>
      <c r="P956" s="54" t="s">
        <v>38</v>
      </c>
      <c r="Q956" s="37" t="s">
        <v>2932</v>
      </c>
      <c r="R956" s="289">
        <f>YEAR(K956)</f>
        <v>2012</v>
      </c>
      <c r="S956" s="44">
        <f>IF($F956="CO",SUMIFS($M:$M,$A:$A,$A956)/COUNTIFS($A:$A,$A956,$F:$F,"CO"),0)</f>
        <v>0</v>
      </c>
    </row>
    <row r="957" spans="1:20" ht="120" customHeight="1">
      <c r="A957" s="37" t="s">
        <v>2933</v>
      </c>
      <c r="B957" s="38">
        <v>43539</v>
      </c>
      <c r="C957" s="56" t="s">
        <v>2934</v>
      </c>
      <c r="D957" s="43"/>
      <c r="E957" s="289"/>
      <c r="F957" s="37" t="s">
        <v>24</v>
      </c>
      <c r="G957" s="37" t="s">
        <v>935</v>
      </c>
      <c r="H957" s="37" t="s">
        <v>2935</v>
      </c>
      <c r="I957" s="40" t="s">
        <v>1668</v>
      </c>
      <c r="J957" s="48" t="s">
        <v>36</v>
      </c>
      <c r="K957" s="38">
        <v>43628</v>
      </c>
      <c r="L957" s="38">
        <v>45455</v>
      </c>
      <c r="M957" s="42"/>
      <c r="N957" s="37" t="s">
        <v>2936</v>
      </c>
      <c r="O957" s="43"/>
      <c r="P957" s="37" t="s">
        <v>506</v>
      </c>
      <c r="Q957" s="37" t="s">
        <v>2932</v>
      </c>
      <c r="R957" s="289">
        <v>2019</v>
      </c>
      <c r="S957" s="44">
        <f>IF($F957="CO",SUMIFS($M:$M,$A:$A,$A957)/COUNTIFS($A:$A,$A957,$F:$F,"CO"),0)</f>
        <v>0</v>
      </c>
    </row>
    <row r="958" spans="1:20" ht="76.5">
      <c r="A958" s="37" t="s">
        <v>2937</v>
      </c>
      <c r="B958" s="38">
        <v>43714</v>
      </c>
      <c r="C958" s="64" t="s">
        <v>2938</v>
      </c>
      <c r="D958" s="289" t="s">
        <v>2939</v>
      </c>
      <c r="E958" s="289"/>
      <c r="F958" s="289" t="s">
        <v>24</v>
      </c>
      <c r="G958" s="289" t="s">
        <v>1254</v>
      </c>
      <c r="H958" s="54" t="s">
        <v>2940</v>
      </c>
      <c r="I958" s="289" t="s">
        <v>27</v>
      </c>
      <c r="J958" s="98" t="s">
        <v>2941</v>
      </c>
      <c r="K958" s="38">
        <v>43781</v>
      </c>
      <c r="L958" s="38">
        <v>45608</v>
      </c>
      <c r="M958" s="144"/>
      <c r="N958" s="289" t="s">
        <v>1254</v>
      </c>
      <c r="O958" s="43"/>
      <c r="P958" s="289" t="s">
        <v>793</v>
      </c>
      <c r="Q958" s="289" t="s">
        <v>170</v>
      </c>
      <c r="R958" s="289">
        <v>2019</v>
      </c>
      <c r="S958" s="43"/>
    </row>
    <row r="959" spans="1:20" ht="38.25">
      <c r="A959" s="37" t="s">
        <v>2942</v>
      </c>
      <c r="B959" s="38">
        <v>43705</v>
      </c>
      <c r="C959" s="64" t="s">
        <v>2938</v>
      </c>
      <c r="D959" s="289" t="s">
        <v>2943</v>
      </c>
      <c r="E959" s="43"/>
      <c r="F959" s="289" t="s">
        <v>24</v>
      </c>
      <c r="G959" s="289" t="s">
        <v>49</v>
      </c>
      <c r="H959" s="289" t="s">
        <v>1159</v>
      </c>
      <c r="I959" s="289" t="s">
        <v>27</v>
      </c>
      <c r="J959" s="98" t="s">
        <v>2944</v>
      </c>
      <c r="K959" s="38">
        <v>43719</v>
      </c>
      <c r="L959" s="38">
        <v>45546</v>
      </c>
      <c r="M959" s="144"/>
      <c r="N959" s="289" t="s">
        <v>168</v>
      </c>
      <c r="O959" s="43"/>
      <c r="P959" s="289" t="s">
        <v>793</v>
      </c>
      <c r="Q959" s="289" t="s">
        <v>170</v>
      </c>
      <c r="R959" s="289">
        <f>YEAR(K959)</f>
        <v>2019</v>
      </c>
      <c r="S959" s="44">
        <f>IF($F959="CO",SUMIFS($M:$M,$A:$A,$A959)/COUNTIFS($A:$A,$A959,$F:$F,"CO"),0)</f>
        <v>0</v>
      </c>
    </row>
    <row r="960" spans="1:20" ht="51">
      <c r="A960" s="37" t="s">
        <v>2945</v>
      </c>
      <c r="B960" s="38">
        <v>43236</v>
      </c>
      <c r="C960" s="46" t="s">
        <v>2946</v>
      </c>
      <c r="D960" s="43"/>
      <c r="E960" s="289"/>
      <c r="F960" s="37" t="s">
        <v>24</v>
      </c>
      <c r="G960" s="37" t="s">
        <v>33</v>
      </c>
      <c r="H960" s="37" t="s">
        <v>2947</v>
      </c>
      <c r="I960" s="37" t="s">
        <v>100</v>
      </c>
      <c r="J960" s="48" t="s">
        <v>2948</v>
      </c>
      <c r="K960" s="38">
        <v>43374</v>
      </c>
      <c r="L960" s="38">
        <v>45139</v>
      </c>
      <c r="M960" s="42"/>
      <c r="N960" s="37" t="s">
        <v>2949</v>
      </c>
      <c r="O960" s="43"/>
      <c r="P960" s="37" t="s">
        <v>506</v>
      </c>
      <c r="Q960" s="43"/>
      <c r="R960" s="78">
        <f>YEAR(K960)</f>
        <v>2018</v>
      </c>
      <c r="S960" s="79">
        <f>IF($F960="CO",SUMIFS($M:$M,$A:$A,$A960)/COUNTIFS($A:$A,$A960,$F:$F,"CO"),0)</f>
        <v>0</v>
      </c>
    </row>
    <row r="961" spans="1:19" ht="63.75">
      <c r="A961" s="289" t="s">
        <v>2950</v>
      </c>
      <c r="B961" s="38">
        <v>33477</v>
      </c>
      <c r="C961" s="64" t="s">
        <v>2951</v>
      </c>
      <c r="D961" s="37"/>
      <c r="E961" s="289"/>
      <c r="F961" s="40" t="s">
        <v>24</v>
      </c>
      <c r="G961" s="289" t="s">
        <v>384</v>
      </c>
      <c r="H961" s="289" t="s">
        <v>385</v>
      </c>
      <c r="I961" s="54" t="s">
        <v>115</v>
      </c>
      <c r="J961" s="98" t="s">
        <v>2952</v>
      </c>
      <c r="K961" s="38">
        <v>33478</v>
      </c>
      <c r="L961" s="54" t="s">
        <v>2953</v>
      </c>
      <c r="M961" s="42"/>
      <c r="N961" s="40" t="s">
        <v>388</v>
      </c>
      <c r="O961" s="43"/>
      <c r="P961" s="37" t="s">
        <v>506</v>
      </c>
      <c r="Q961" s="43"/>
      <c r="R961" s="289">
        <f>YEAR(K961)</f>
        <v>1991</v>
      </c>
      <c r="S961" s="44">
        <f>IF($F961="CO",SUMIFS($M:$M,$A:$A,$A961)/COUNTIFS($A:$A,$A961,$F:$F,"CO"),0)</f>
        <v>0</v>
      </c>
    </row>
    <row r="962" spans="1:19" ht="38.25">
      <c r="A962" s="37" t="s">
        <v>2954</v>
      </c>
      <c r="B962" s="38">
        <v>43705</v>
      </c>
      <c r="C962" s="56" t="s">
        <v>2955</v>
      </c>
      <c r="D962" s="37" t="s">
        <v>2943</v>
      </c>
      <c r="E962" s="43"/>
      <c r="F962" s="289" t="s">
        <v>24</v>
      </c>
      <c r="G962" s="37" t="s">
        <v>85</v>
      </c>
      <c r="H962" s="37" t="s">
        <v>1159</v>
      </c>
      <c r="I962" s="37" t="s">
        <v>27</v>
      </c>
      <c r="J962" s="98" t="s">
        <v>1592</v>
      </c>
      <c r="K962" s="38">
        <v>43719</v>
      </c>
      <c r="L962" s="38">
        <v>45546</v>
      </c>
      <c r="M962" s="47"/>
      <c r="N962" s="289" t="s">
        <v>102</v>
      </c>
      <c r="O962" s="43"/>
      <c r="P962" s="37" t="s">
        <v>30</v>
      </c>
      <c r="Q962" s="43"/>
      <c r="R962" s="289">
        <f>YEAR(K962)</f>
        <v>2019</v>
      </c>
      <c r="S962" s="44">
        <f>IF($F962="CO",SUMIFS($M:$M,$A:$A,$A962)/COUNTIFS($A:$A,$A962,$F:$F,"CO"),0)</f>
        <v>0</v>
      </c>
    </row>
    <row r="963" spans="1:19" ht="63.75">
      <c r="A963" s="45" t="s">
        <v>2956</v>
      </c>
      <c r="B963" s="38">
        <v>44169</v>
      </c>
      <c r="C963" s="46" t="s">
        <v>2957</v>
      </c>
      <c r="D963" s="37" t="s">
        <v>2943</v>
      </c>
      <c r="E963" s="43"/>
      <c r="F963" s="37" t="s">
        <v>24</v>
      </c>
      <c r="G963" s="289" t="s">
        <v>2958</v>
      </c>
      <c r="H963" s="37" t="s">
        <v>2959</v>
      </c>
      <c r="I963" s="40" t="s">
        <v>27</v>
      </c>
      <c r="J963" s="53" t="s">
        <v>2960</v>
      </c>
      <c r="K963" s="38">
        <v>44305</v>
      </c>
      <c r="L963" s="38">
        <v>45035</v>
      </c>
      <c r="M963" s="47"/>
      <c r="N963" s="37" t="s">
        <v>2959</v>
      </c>
      <c r="O963" s="43"/>
      <c r="P963" s="37" t="s">
        <v>30</v>
      </c>
      <c r="Q963" s="43"/>
      <c r="R963" s="43"/>
      <c r="S963" s="43"/>
    </row>
    <row r="964" spans="1:19" ht="51">
      <c r="A964" s="45" t="s">
        <v>2961</v>
      </c>
      <c r="B964" s="38">
        <v>44039</v>
      </c>
      <c r="C964" s="48" t="s">
        <v>2962</v>
      </c>
      <c r="D964" s="289" t="s">
        <v>2963</v>
      </c>
      <c r="E964" s="43"/>
      <c r="F964" s="37" t="s">
        <v>24</v>
      </c>
      <c r="G964" s="54" t="s">
        <v>360</v>
      </c>
      <c r="H964" s="54" t="s">
        <v>2964</v>
      </c>
      <c r="I964" s="54" t="s">
        <v>64</v>
      </c>
      <c r="J964" s="55" t="s">
        <v>2965</v>
      </c>
      <c r="K964" s="38">
        <v>44216</v>
      </c>
      <c r="L964" s="38">
        <v>44946</v>
      </c>
      <c r="M964" s="43"/>
      <c r="N964" s="40" t="s">
        <v>2966</v>
      </c>
      <c r="O964" s="43"/>
      <c r="P964" s="37" t="s">
        <v>149</v>
      </c>
      <c r="Q964" s="43"/>
      <c r="R964" s="43"/>
      <c r="S964" s="43"/>
    </row>
    <row r="965" spans="1:19" ht="63.75">
      <c r="A965" s="348" t="s">
        <v>3510</v>
      </c>
      <c r="B965" s="395">
        <v>43879</v>
      </c>
      <c r="C965" s="352" t="s">
        <v>3511</v>
      </c>
      <c r="D965" s="355" t="s">
        <v>419</v>
      </c>
      <c r="E965" s="355"/>
      <c r="F965" s="355" t="s">
        <v>24</v>
      </c>
      <c r="G965" s="348" t="s">
        <v>360</v>
      </c>
      <c r="H965" s="355" t="s">
        <v>850</v>
      </c>
      <c r="I965" s="355" t="s">
        <v>3384</v>
      </c>
      <c r="J965" s="352" t="s">
        <v>3512</v>
      </c>
      <c r="K965" s="396">
        <v>44686</v>
      </c>
      <c r="L965" s="397">
        <v>46512</v>
      </c>
      <c r="M965" s="355"/>
      <c r="N965" s="355" t="s">
        <v>168</v>
      </c>
      <c r="O965" s="355"/>
      <c r="P965" s="355" t="s">
        <v>67</v>
      </c>
      <c r="Q965" s="355"/>
      <c r="R965" s="355"/>
      <c r="S965" s="359"/>
    </row>
    <row r="966" spans="1:19" ht="76.5">
      <c r="A966" s="37" t="s">
        <v>2967</v>
      </c>
      <c r="B966" s="38">
        <v>43151</v>
      </c>
      <c r="C966" s="46" t="s">
        <v>2968</v>
      </c>
      <c r="D966" s="37" t="s">
        <v>2963</v>
      </c>
      <c r="E966" s="289"/>
      <c r="F966" s="289" t="s">
        <v>24</v>
      </c>
      <c r="G966" s="37" t="s">
        <v>85</v>
      </c>
      <c r="H966" s="289" t="s">
        <v>2969</v>
      </c>
      <c r="I966" s="37" t="s">
        <v>100</v>
      </c>
      <c r="J966" s="48" t="s">
        <v>2970</v>
      </c>
      <c r="K966" s="38">
        <v>43222</v>
      </c>
      <c r="L966" s="38">
        <v>45048</v>
      </c>
      <c r="M966" s="42"/>
      <c r="N966" s="37" t="s">
        <v>29</v>
      </c>
      <c r="O966" s="43"/>
      <c r="P966" s="37" t="s">
        <v>793</v>
      </c>
      <c r="Q966" s="43"/>
      <c r="R966" s="89"/>
      <c r="S966" s="89"/>
    </row>
    <row r="967" spans="1:19" ht="63.75">
      <c r="A967" s="37" t="s">
        <v>2971</v>
      </c>
      <c r="B967" s="38">
        <v>43714</v>
      </c>
      <c r="C967" s="64" t="s">
        <v>2972</v>
      </c>
      <c r="D967" s="289" t="s">
        <v>2963</v>
      </c>
      <c r="E967" s="43"/>
      <c r="F967" s="289" t="s">
        <v>24</v>
      </c>
      <c r="G967" s="289" t="s">
        <v>42</v>
      </c>
      <c r="H967" s="289" t="s">
        <v>43</v>
      </c>
      <c r="I967" s="289" t="s">
        <v>27</v>
      </c>
      <c r="J967" s="98" t="s">
        <v>2973</v>
      </c>
      <c r="K967" s="38">
        <v>43739</v>
      </c>
      <c r="L967" s="38">
        <v>45566</v>
      </c>
      <c r="M967" s="144"/>
      <c r="N967" s="289" t="s">
        <v>102</v>
      </c>
      <c r="O967" s="43"/>
      <c r="P967" s="289" t="s">
        <v>793</v>
      </c>
      <c r="Q967" s="289"/>
      <c r="R967" s="289"/>
      <c r="S967" s="44">
        <f t="shared" ref="S967:S973" si="14">IF($F967="CO",SUMIFS($M:$M,$A:$A,$A967)/COUNTIFS($A:$A,$A967,$F:$F,"CO"),0)</f>
        <v>0</v>
      </c>
    </row>
    <row r="968" spans="1:19" ht="51">
      <c r="A968" s="37" t="s">
        <v>2974</v>
      </c>
      <c r="B968" s="38">
        <v>43994</v>
      </c>
      <c r="C968" s="55" t="s">
        <v>2975</v>
      </c>
      <c r="D968" s="37" t="s">
        <v>2976</v>
      </c>
      <c r="E968" s="43"/>
      <c r="F968" s="37" t="s">
        <v>24</v>
      </c>
      <c r="G968" s="37" t="s">
        <v>42</v>
      </c>
      <c r="H968" s="40" t="s">
        <v>2977</v>
      </c>
      <c r="I968" s="37" t="s">
        <v>27</v>
      </c>
      <c r="J968" s="81" t="s">
        <v>2978</v>
      </c>
      <c r="K968" s="38">
        <v>44096</v>
      </c>
      <c r="L968" s="38">
        <v>45922</v>
      </c>
      <c r="M968" s="47"/>
      <c r="N968" s="40" t="s">
        <v>29</v>
      </c>
      <c r="O968" s="43"/>
      <c r="P968" s="37" t="s">
        <v>67</v>
      </c>
      <c r="Q968" s="43"/>
      <c r="R968" s="289">
        <f t="shared" ref="R968:R973" si="15">YEAR(K968)</f>
        <v>2020</v>
      </c>
      <c r="S968" s="44">
        <f t="shared" si="14"/>
        <v>0</v>
      </c>
    </row>
    <row r="969" spans="1:19" ht="63.75">
      <c r="A969" s="37" t="s">
        <v>2979</v>
      </c>
      <c r="B969" s="38">
        <v>43194</v>
      </c>
      <c r="C969" s="46" t="s">
        <v>2980</v>
      </c>
      <c r="D969" s="37" t="s">
        <v>2963</v>
      </c>
      <c r="E969" s="289"/>
      <c r="F969" s="289" t="s">
        <v>24</v>
      </c>
      <c r="G969" s="37" t="s">
        <v>42</v>
      </c>
      <c r="H969" s="37" t="s">
        <v>177</v>
      </c>
      <c r="I969" s="37" t="s">
        <v>100</v>
      </c>
      <c r="J969" s="48" t="s">
        <v>2981</v>
      </c>
      <c r="K969" s="38">
        <v>43216</v>
      </c>
      <c r="L969" s="38">
        <v>45042</v>
      </c>
      <c r="M969" s="42"/>
      <c r="N969" s="37" t="s">
        <v>29</v>
      </c>
      <c r="O969" s="43"/>
      <c r="P969" s="37" t="s">
        <v>149</v>
      </c>
      <c r="Q969" s="43"/>
      <c r="R969" s="289">
        <f t="shared" si="15"/>
        <v>2018</v>
      </c>
      <c r="S969" s="44">
        <f t="shared" si="14"/>
        <v>0</v>
      </c>
    </row>
    <row r="970" spans="1:19" ht="76.5">
      <c r="A970" s="289" t="s">
        <v>2982</v>
      </c>
      <c r="B970" s="38">
        <v>43608</v>
      </c>
      <c r="C970" s="55" t="s">
        <v>2983</v>
      </c>
      <c r="D970" s="289"/>
      <c r="E970" s="43"/>
      <c r="F970" s="37" t="s">
        <v>24</v>
      </c>
      <c r="G970" s="289" t="s">
        <v>139</v>
      </c>
      <c r="H970" s="54" t="s">
        <v>2904</v>
      </c>
      <c r="I970" s="54" t="s">
        <v>2984</v>
      </c>
      <c r="J970" s="63" t="s">
        <v>2985</v>
      </c>
      <c r="K970" s="38">
        <v>43782</v>
      </c>
      <c r="L970" s="38">
        <v>45243</v>
      </c>
      <c r="M970" s="144"/>
      <c r="N970" s="289" t="s">
        <v>2986</v>
      </c>
      <c r="O970" s="43"/>
      <c r="P970" s="289" t="s">
        <v>38</v>
      </c>
      <c r="Q970" s="289" t="s">
        <v>1670</v>
      </c>
      <c r="R970" s="289">
        <f t="shared" si="15"/>
        <v>2019</v>
      </c>
      <c r="S970" s="44">
        <f t="shared" si="14"/>
        <v>0</v>
      </c>
    </row>
    <row r="971" spans="1:19" ht="69.95" customHeight="1">
      <c r="A971" s="199" t="s">
        <v>2987</v>
      </c>
      <c r="B971" s="235">
        <v>43423</v>
      </c>
      <c r="C971" s="482" t="s">
        <v>2988</v>
      </c>
      <c r="D971" s="236"/>
      <c r="E971" s="197"/>
      <c r="F971" s="199" t="s">
        <v>24</v>
      </c>
      <c r="G971" s="199" t="s">
        <v>85</v>
      </c>
      <c r="H971" s="199" t="s">
        <v>283</v>
      </c>
      <c r="I971" s="180" t="s">
        <v>79</v>
      </c>
      <c r="J971" s="525" t="s">
        <v>36</v>
      </c>
      <c r="K971" s="235">
        <v>43808</v>
      </c>
      <c r="L971" s="235">
        <v>45635</v>
      </c>
      <c r="M971" s="529"/>
      <c r="N971" s="180" t="s">
        <v>2989</v>
      </c>
      <c r="O971" s="236"/>
      <c r="P971" s="199" t="s">
        <v>38</v>
      </c>
      <c r="Q971" s="197" t="s">
        <v>2803</v>
      </c>
      <c r="R971" s="197">
        <f t="shared" si="15"/>
        <v>2019</v>
      </c>
      <c r="S971" s="44">
        <f t="shared" si="14"/>
        <v>0</v>
      </c>
    </row>
    <row r="972" spans="1:19" ht="25.5">
      <c r="A972" s="37" t="s">
        <v>2987</v>
      </c>
      <c r="B972" s="38">
        <v>43423</v>
      </c>
      <c r="C972" s="46" t="s">
        <v>2988</v>
      </c>
      <c r="D972" s="43"/>
      <c r="E972" s="289"/>
      <c r="F972" s="37" t="s">
        <v>2990</v>
      </c>
      <c r="G972" s="37" t="s">
        <v>85</v>
      </c>
      <c r="H972" s="37" t="s">
        <v>283</v>
      </c>
      <c r="I972" s="40" t="s">
        <v>79</v>
      </c>
      <c r="J972" s="53" t="s">
        <v>2991</v>
      </c>
      <c r="K972" s="38">
        <v>43852</v>
      </c>
      <c r="L972" s="38">
        <v>45635</v>
      </c>
      <c r="M972" s="42"/>
      <c r="N972" s="40" t="s">
        <v>2989</v>
      </c>
      <c r="O972" s="43"/>
      <c r="P972" s="37" t="s">
        <v>38</v>
      </c>
      <c r="Q972" s="289" t="s">
        <v>2803</v>
      </c>
      <c r="R972" s="289">
        <f t="shared" si="15"/>
        <v>2020</v>
      </c>
      <c r="S972" s="44">
        <f t="shared" si="14"/>
        <v>0</v>
      </c>
    </row>
    <row r="973" spans="1:19" ht="51" customHeight="1">
      <c r="A973" s="37" t="s">
        <v>2992</v>
      </c>
      <c r="B973" s="38">
        <v>43608</v>
      </c>
      <c r="C973" s="56" t="s">
        <v>2993</v>
      </c>
      <c r="D973" s="43"/>
      <c r="E973" s="43"/>
      <c r="F973" s="289" t="s">
        <v>24</v>
      </c>
      <c r="G973" s="289" t="s">
        <v>71</v>
      </c>
      <c r="H973" s="40" t="s">
        <v>2710</v>
      </c>
      <c r="I973" s="40" t="s">
        <v>35</v>
      </c>
      <c r="J973" s="48" t="s">
        <v>2994</v>
      </c>
      <c r="K973" s="38">
        <v>43852</v>
      </c>
      <c r="L973" s="38">
        <v>45679</v>
      </c>
      <c r="M973" s="47"/>
      <c r="N973" s="37" t="s">
        <v>2995</v>
      </c>
      <c r="O973" s="43"/>
      <c r="P973" s="37" t="s">
        <v>38</v>
      </c>
      <c r="Q973" s="289" t="s">
        <v>956</v>
      </c>
      <c r="R973" s="289">
        <f t="shared" si="15"/>
        <v>2020</v>
      </c>
      <c r="S973" s="44">
        <f t="shared" si="14"/>
        <v>0</v>
      </c>
    </row>
    <row r="974" spans="1:19" ht="51">
      <c r="A974" s="40" t="s">
        <v>3371</v>
      </c>
      <c r="B974" s="59">
        <v>40646</v>
      </c>
      <c r="C974" s="104" t="s">
        <v>3372</v>
      </c>
      <c r="D974" s="289"/>
      <c r="E974" s="289"/>
      <c r="F974" s="289" t="s">
        <v>24</v>
      </c>
      <c r="G974" s="40" t="s">
        <v>366</v>
      </c>
      <c r="H974" s="40" t="s">
        <v>1667</v>
      </c>
      <c r="I974" s="54" t="s">
        <v>35</v>
      </c>
      <c r="J974" s="41" t="s">
        <v>3373</v>
      </c>
      <c r="K974" s="59">
        <v>40674</v>
      </c>
      <c r="L974" s="59" t="s">
        <v>599</v>
      </c>
      <c r="M974" s="47"/>
      <c r="N974" s="40" t="s">
        <v>1667</v>
      </c>
      <c r="O974" s="43"/>
      <c r="P974" s="54" t="s">
        <v>38</v>
      </c>
      <c r="Q974" s="54" t="s">
        <v>2676</v>
      </c>
      <c r="R974" s="43"/>
      <c r="S974" s="61"/>
    </row>
    <row r="975" spans="1:19" ht="50.1" customHeight="1">
      <c r="A975" s="474" t="s">
        <v>2996</v>
      </c>
      <c r="B975" s="479" t="s">
        <v>2997</v>
      </c>
      <c r="C975" s="486" t="s">
        <v>2998</v>
      </c>
      <c r="D975" s="494"/>
      <c r="E975" s="494"/>
      <c r="F975" s="500" t="s">
        <v>24</v>
      </c>
      <c r="G975" s="474" t="s">
        <v>2999</v>
      </c>
      <c r="H975" s="503" t="s">
        <v>3000</v>
      </c>
      <c r="I975" s="474" t="s">
        <v>35</v>
      </c>
      <c r="J975" s="486" t="s">
        <v>3001</v>
      </c>
      <c r="K975" s="503">
        <v>37047</v>
      </c>
      <c r="L975" s="503">
        <v>42526</v>
      </c>
      <c r="M975" s="530"/>
      <c r="N975" s="474" t="s">
        <v>3002</v>
      </c>
      <c r="O975" s="534"/>
      <c r="P975" s="474" t="s">
        <v>38</v>
      </c>
      <c r="Q975" s="474" t="s">
        <v>1670</v>
      </c>
      <c r="R975" s="534"/>
      <c r="S975" s="69"/>
    </row>
    <row r="976" spans="1:19" ht="50.1" customHeight="1">
      <c r="A976" s="72" t="s">
        <v>2996</v>
      </c>
      <c r="B976" s="259" t="s">
        <v>2997</v>
      </c>
      <c r="C976" s="146" t="s">
        <v>2998</v>
      </c>
      <c r="D976" s="71"/>
      <c r="E976" s="71"/>
      <c r="F976" s="70" t="s">
        <v>990</v>
      </c>
      <c r="G976" s="72" t="s">
        <v>2999</v>
      </c>
      <c r="H976" s="117" t="s">
        <v>3003</v>
      </c>
      <c r="I976" s="72" t="s">
        <v>35</v>
      </c>
      <c r="J976" s="118" t="s">
        <v>3004</v>
      </c>
      <c r="K976" s="117">
        <v>41582</v>
      </c>
      <c r="L976" s="117">
        <v>43773</v>
      </c>
      <c r="M976" s="74"/>
      <c r="N976" s="72" t="s">
        <v>3002</v>
      </c>
      <c r="O976" s="69"/>
      <c r="P976" s="72" t="s">
        <v>38</v>
      </c>
      <c r="Q976" s="72" t="s">
        <v>1670</v>
      </c>
      <c r="R976" s="69"/>
      <c r="S976" s="69"/>
    </row>
    <row r="977" spans="1:19" ht="50.1" customHeight="1">
      <c r="A977" s="37" t="s">
        <v>3005</v>
      </c>
      <c r="B977" s="38">
        <v>43326</v>
      </c>
      <c r="C977" s="46" t="s">
        <v>3006</v>
      </c>
      <c r="D977" s="43"/>
      <c r="E977" s="289"/>
      <c r="F977" s="37" t="s">
        <v>24</v>
      </c>
      <c r="G977" s="289" t="s">
        <v>42</v>
      </c>
      <c r="H977" s="289" t="s">
        <v>3007</v>
      </c>
      <c r="I977" s="58" t="s">
        <v>115</v>
      </c>
      <c r="J977" s="55" t="s">
        <v>1756</v>
      </c>
      <c r="K977" s="38">
        <v>43377</v>
      </c>
      <c r="L977" s="38">
        <v>44838</v>
      </c>
      <c r="M977" s="42"/>
      <c r="N977" s="37" t="s">
        <v>3008</v>
      </c>
      <c r="O977" s="43"/>
      <c r="P977" s="289" t="s">
        <v>38</v>
      </c>
      <c r="Q977" s="43"/>
      <c r="R977" s="289">
        <f>YEAR(K977)</f>
        <v>2018</v>
      </c>
      <c r="S977" s="44">
        <f>IF($F977="CO",SUMIFS($M:$M,$A:$A,$A977)/COUNTIFS($A:$A,$A977,$F:$F,"CO"),0)</f>
        <v>0</v>
      </c>
    </row>
    <row r="978" spans="1:19" ht="50.1" customHeight="1">
      <c r="A978" s="348" t="s">
        <v>3538</v>
      </c>
      <c r="B978" s="395">
        <v>44531</v>
      </c>
      <c r="C978" s="352" t="s">
        <v>3539</v>
      </c>
      <c r="D978" s="348"/>
      <c r="E978" s="355"/>
      <c r="F978" s="355" t="s">
        <v>24</v>
      </c>
      <c r="G978" s="355" t="s">
        <v>49</v>
      </c>
      <c r="H978" s="355" t="s">
        <v>3329</v>
      </c>
      <c r="I978" s="348" t="s">
        <v>3508</v>
      </c>
      <c r="J978" s="352" t="s">
        <v>3540</v>
      </c>
      <c r="K978" s="396">
        <v>44720</v>
      </c>
      <c r="L978" s="396">
        <v>45085</v>
      </c>
      <c r="M978" s="355"/>
      <c r="N978" s="399" t="s">
        <v>3541</v>
      </c>
      <c r="O978" s="355"/>
      <c r="P978" s="355" t="s">
        <v>38</v>
      </c>
      <c r="Q978" s="355" t="s">
        <v>2803</v>
      </c>
      <c r="R978" s="355"/>
      <c r="S978" s="359"/>
    </row>
    <row r="979" spans="1:19" ht="50.1" customHeight="1">
      <c r="A979" s="40" t="s">
        <v>3009</v>
      </c>
      <c r="B979" s="57">
        <v>41661</v>
      </c>
      <c r="C979" s="104" t="s">
        <v>3010</v>
      </c>
      <c r="D979" s="57"/>
      <c r="E979" s="54"/>
      <c r="F979" s="54" t="s">
        <v>24</v>
      </c>
      <c r="G979" s="54" t="s">
        <v>384</v>
      </c>
      <c r="H979" s="40" t="s">
        <v>1667</v>
      </c>
      <c r="I979" s="54" t="s">
        <v>35</v>
      </c>
      <c r="J979" s="41" t="s">
        <v>3011</v>
      </c>
      <c r="K979" s="57">
        <v>33948</v>
      </c>
      <c r="L979" s="40" t="s">
        <v>599</v>
      </c>
      <c r="M979" s="47"/>
      <c r="N979" s="40" t="s">
        <v>1667</v>
      </c>
      <c r="O979" s="43"/>
      <c r="P979" s="54" t="s">
        <v>38</v>
      </c>
      <c r="Q979" s="40" t="s">
        <v>1801</v>
      </c>
      <c r="R979" s="289">
        <f>YEAR(K979)</f>
        <v>1992</v>
      </c>
      <c r="S979" s="44">
        <f>IF($F979="CO",SUMIFS($M:$M,$A:$A,$A979)/COUNTIFS($A:$A,$A979,$F:$F,"CO"),0)</f>
        <v>0</v>
      </c>
    </row>
    <row r="980" spans="1:19" ht="50.1" customHeight="1" thickBot="1">
      <c r="A980" s="465" t="s">
        <v>3012</v>
      </c>
      <c r="B980" s="38">
        <v>43700</v>
      </c>
      <c r="C980" s="56" t="s">
        <v>3013</v>
      </c>
      <c r="D980" s="37" t="s">
        <v>3014</v>
      </c>
      <c r="E980" s="43"/>
      <c r="F980" s="37" t="s">
        <v>24</v>
      </c>
      <c r="G980" s="54" t="s">
        <v>49</v>
      </c>
      <c r="H980" s="54" t="s">
        <v>2829</v>
      </c>
      <c r="I980" s="40" t="s">
        <v>64</v>
      </c>
      <c r="J980" s="99" t="s">
        <v>3015</v>
      </c>
      <c r="K980" s="38">
        <v>43990</v>
      </c>
      <c r="L980" s="38">
        <v>45451</v>
      </c>
      <c r="M980" s="47"/>
      <c r="N980" s="37" t="s">
        <v>3016</v>
      </c>
      <c r="O980" s="43"/>
      <c r="P980" s="37" t="s">
        <v>30</v>
      </c>
      <c r="Q980" s="43"/>
      <c r="R980" s="43"/>
      <c r="S980" s="43"/>
    </row>
    <row r="981" spans="1:19" ht="50.1" customHeight="1">
      <c r="A981" s="45" t="s">
        <v>3012</v>
      </c>
      <c r="B981" s="38">
        <v>43700</v>
      </c>
      <c r="C981" s="56" t="s">
        <v>3013</v>
      </c>
      <c r="D981" s="37" t="s">
        <v>3014</v>
      </c>
      <c r="E981" s="43"/>
      <c r="F981" s="37" t="s">
        <v>990</v>
      </c>
      <c r="G981" s="54" t="s">
        <v>49</v>
      </c>
      <c r="H981" s="54" t="s">
        <v>2829</v>
      </c>
      <c r="I981" s="40" t="s">
        <v>64</v>
      </c>
      <c r="J981" s="53" t="s">
        <v>3017</v>
      </c>
      <c r="K981" s="38">
        <v>44715</v>
      </c>
      <c r="L981" s="38">
        <v>46363</v>
      </c>
      <c r="M981" s="47"/>
      <c r="N981" s="37" t="s">
        <v>3016</v>
      </c>
      <c r="O981" s="43"/>
      <c r="P981" s="37" t="s">
        <v>30</v>
      </c>
      <c r="Q981" s="43"/>
      <c r="R981" s="43"/>
      <c r="S981" s="43"/>
    </row>
    <row r="982" spans="1:19" ht="50.1" customHeight="1">
      <c r="A982" s="285" t="s">
        <v>4129</v>
      </c>
      <c r="B982" s="387">
        <v>44623</v>
      </c>
      <c r="C982" s="255" t="s">
        <v>4130</v>
      </c>
      <c r="D982" s="365" t="s">
        <v>1474</v>
      </c>
      <c r="E982" s="388"/>
      <c r="F982" s="365" t="s">
        <v>24</v>
      </c>
      <c r="G982" s="389" t="s">
        <v>4131</v>
      </c>
      <c r="H982" s="285" t="s">
        <v>3122</v>
      </c>
      <c r="I982" s="285" t="s">
        <v>27</v>
      </c>
      <c r="J982" s="374" t="s">
        <v>4132</v>
      </c>
      <c r="K982" s="387">
        <v>44711</v>
      </c>
      <c r="L982" s="387">
        <v>45442</v>
      </c>
      <c r="M982" s="390"/>
      <c r="N982" s="365" t="s">
        <v>3122</v>
      </c>
      <c r="O982" s="388"/>
      <c r="P982" s="43"/>
      <c r="Q982" s="389" t="s">
        <v>30</v>
      </c>
      <c r="R982" s="388"/>
      <c r="S982" s="43"/>
    </row>
    <row r="983" spans="1:19" ht="50.1" customHeight="1">
      <c r="A983" s="37" t="s">
        <v>3018</v>
      </c>
      <c r="B983" s="38">
        <v>43024</v>
      </c>
      <c r="C983" s="56" t="s">
        <v>3019</v>
      </c>
      <c r="D983" s="37" t="s">
        <v>3020</v>
      </c>
      <c r="E983" s="289"/>
      <c r="F983" s="37" t="s">
        <v>24</v>
      </c>
      <c r="G983" s="37" t="s">
        <v>42</v>
      </c>
      <c r="H983" s="40" t="s">
        <v>43</v>
      </c>
      <c r="I983" s="37" t="s">
        <v>100</v>
      </c>
      <c r="J983" s="52" t="s">
        <v>3021</v>
      </c>
      <c r="K983" s="38">
        <v>43066</v>
      </c>
      <c r="L983" s="38">
        <v>44892</v>
      </c>
      <c r="M983" s="42"/>
      <c r="N983" s="40" t="s">
        <v>232</v>
      </c>
      <c r="O983" s="43"/>
      <c r="P983" s="37" t="s">
        <v>67</v>
      </c>
      <c r="Q983" s="43"/>
      <c r="R983" s="289">
        <f>YEAR(K983)</f>
        <v>2017</v>
      </c>
      <c r="S983" s="44">
        <f>IF($F983="CO",SUMIFS($M:$M,$A:$A,$A983)/COUNTIFS($A:$A,$A983,$F:$F,"CO"),0)</f>
        <v>0</v>
      </c>
    </row>
    <row r="984" spans="1:19" ht="50.1" customHeight="1">
      <c r="A984" s="37" t="s">
        <v>3022</v>
      </c>
      <c r="B984" s="38">
        <v>43994</v>
      </c>
      <c r="C984" s="64" t="s">
        <v>3023</v>
      </c>
      <c r="D984" s="289" t="s">
        <v>3024</v>
      </c>
      <c r="E984" s="43"/>
      <c r="F984" s="37" t="s">
        <v>24</v>
      </c>
      <c r="G984" s="289" t="s">
        <v>85</v>
      </c>
      <c r="H984" s="54" t="s">
        <v>1159</v>
      </c>
      <c r="I984" s="37" t="s">
        <v>27</v>
      </c>
      <c r="J984" s="81" t="s">
        <v>3025</v>
      </c>
      <c r="K984" s="38">
        <v>44088</v>
      </c>
      <c r="L984" s="38">
        <v>45914</v>
      </c>
      <c r="M984" s="47"/>
      <c r="N984" s="37" t="s">
        <v>29</v>
      </c>
      <c r="O984" s="43"/>
      <c r="P984" s="37" t="s">
        <v>149</v>
      </c>
      <c r="Q984" s="43"/>
      <c r="R984" s="289">
        <f>YEAR(K984)</f>
        <v>2020</v>
      </c>
      <c r="S984" s="43">
        <f>IF($F984="CO",SUMIFS($M:$M,$A:$A,$A984)/COUNTIFS($A:$A,$A984,$F:$F,"CO"),0)</f>
        <v>0</v>
      </c>
    </row>
    <row r="985" spans="1:19" ht="50.1" customHeight="1">
      <c r="A985" s="37" t="s">
        <v>3026</v>
      </c>
      <c r="B985" s="38">
        <v>43577</v>
      </c>
      <c r="C985" s="48" t="s">
        <v>3027</v>
      </c>
      <c r="D985" s="37" t="s">
        <v>3028</v>
      </c>
      <c r="E985" s="289"/>
      <c r="F985" s="37" t="s">
        <v>24</v>
      </c>
      <c r="G985" s="37" t="s">
        <v>3029</v>
      </c>
      <c r="H985" s="40" t="s">
        <v>1494</v>
      </c>
      <c r="I985" s="37" t="s">
        <v>100</v>
      </c>
      <c r="J985" s="41" t="s">
        <v>271</v>
      </c>
      <c r="K985" s="38">
        <v>43593</v>
      </c>
      <c r="L985" s="38">
        <v>45420</v>
      </c>
      <c r="M985" s="42"/>
      <c r="N985" s="37" t="s">
        <v>102</v>
      </c>
      <c r="O985" s="43"/>
      <c r="P985" s="37" t="s">
        <v>793</v>
      </c>
      <c r="Q985" s="43"/>
      <c r="R985" s="289">
        <v>2019</v>
      </c>
      <c r="S985" s="43"/>
    </row>
    <row r="986" spans="1:19" ht="50.1" customHeight="1">
      <c r="A986" s="37" t="s">
        <v>3030</v>
      </c>
      <c r="B986" s="38">
        <v>43259</v>
      </c>
      <c r="C986" s="56" t="s">
        <v>3031</v>
      </c>
      <c r="D986" s="37" t="s">
        <v>3032</v>
      </c>
      <c r="E986" s="289"/>
      <c r="F986" s="37" t="s">
        <v>24</v>
      </c>
      <c r="G986" s="40" t="s">
        <v>2584</v>
      </c>
      <c r="H986" s="40" t="s">
        <v>2020</v>
      </c>
      <c r="I986" s="40" t="s">
        <v>3033</v>
      </c>
      <c r="J986" s="52" t="s">
        <v>3034</v>
      </c>
      <c r="K986" s="38">
        <v>43377</v>
      </c>
      <c r="L986" s="38">
        <v>45203</v>
      </c>
      <c r="M986" s="42"/>
      <c r="N986" s="37" t="s">
        <v>3035</v>
      </c>
      <c r="O986" s="43"/>
      <c r="P986" s="37" t="s">
        <v>793</v>
      </c>
      <c r="Q986" s="43"/>
      <c r="R986" s="289">
        <f>YEAR(K986)</f>
        <v>2018</v>
      </c>
      <c r="S986" s="44">
        <f>IF($F986="CO",SUMIFS($M:$M,$A:$A,$A986)/COUNTIFS($A:$A,$A986,$F:$F,"CO"),0)</f>
        <v>0</v>
      </c>
    </row>
    <row r="987" spans="1:19" ht="50.1" customHeight="1">
      <c r="A987" s="37" t="s">
        <v>3030</v>
      </c>
      <c r="B987" s="38">
        <v>43259</v>
      </c>
      <c r="C987" s="56" t="s">
        <v>3031</v>
      </c>
      <c r="D987" s="37" t="s">
        <v>3032</v>
      </c>
      <c r="E987" s="289"/>
      <c r="F987" s="37" t="s">
        <v>3036</v>
      </c>
      <c r="G987" s="40" t="s">
        <v>2584</v>
      </c>
      <c r="H987" s="40" t="s">
        <v>2020</v>
      </c>
      <c r="I987" s="40" t="s">
        <v>3033</v>
      </c>
      <c r="J987" s="52" t="s">
        <v>3037</v>
      </c>
      <c r="K987" s="38">
        <v>44154</v>
      </c>
      <c r="L987" s="38">
        <v>45203</v>
      </c>
      <c r="M987" s="42"/>
      <c r="N987" s="37" t="s">
        <v>3035</v>
      </c>
      <c r="O987" s="43"/>
      <c r="P987" s="37" t="s">
        <v>793</v>
      </c>
      <c r="Q987" s="43"/>
      <c r="R987" s="43"/>
      <c r="S987" s="43"/>
    </row>
    <row r="988" spans="1:19" ht="50.1" customHeight="1">
      <c r="A988" s="37" t="s">
        <v>3030</v>
      </c>
      <c r="B988" s="38">
        <v>43259</v>
      </c>
      <c r="C988" s="56" t="s">
        <v>3031</v>
      </c>
      <c r="D988" s="37" t="s">
        <v>3032</v>
      </c>
      <c r="E988" s="289"/>
      <c r="F988" s="37" t="s">
        <v>1031</v>
      </c>
      <c r="G988" s="40" t="s">
        <v>3038</v>
      </c>
      <c r="H988" s="40" t="s">
        <v>3039</v>
      </c>
      <c r="I988" s="40" t="s">
        <v>3033</v>
      </c>
      <c r="J988" s="52" t="s">
        <v>3040</v>
      </c>
      <c r="K988" s="38">
        <v>44246</v>
      </c>
      <c r="L988" s="38">
        <v>45203</v>
      </c>
      <c r="M988" s="42"/>
      <c r="N988" s="37" t="s">
        <v>3041</v>
      </c>
      <c r="O988" s="43"/>
      <c r="P988" s="37" t="s">
        <v>793</v>
      </c>
      <c r="Q988" s="43"/>
      <c r="R988" s="289">
        <f>YEAR(K988)</f>
        <v>2021</v>
      </c>
      <c r="S988" s="44">
        <f>IF($F988="CO",SUMIFS($M:$M,$A:$A,$A988)/COUNTIFS($A:$A,$A988,$F:$F,"CO"),0)</f>
        <v>0</v>
      </c>
    </row>
    <row r="989" spans="1:19" ht="50.1" customHeight="1">
      <c r="A989" s="40" t="s">
        <v>3042</v>
      </c>
      <c r="B989" s="84">
        <v>44376</v>
      </c>
      <c r="C989" s="48" t="s">
        <v>3043</v>
      </c>
      <c r="D989" s="83" t="s">
        <v>3044</v>
      </c>
      <c r="E989" s="85"/>
      <c r="F989" s="83" t="s">
        <v>24</v>
      </c>
      <c r="G989" s="83" t="s">
        <v>1032</v>
      </c>
      <c r="H989" s="86" t="s">
        <v>3045</v>
      </c>
      <c r="I989" s="83" t="s">
        <v>27</v>
      </c>
      <c r="J989" s="41" t="s">
        <v>28</v>
      </c>
      <c r="K989" s="38">
        <v>44543</v>
      </c>
      <c r="L989" s="38">
        <v>46369</v>
      </c>
      <c r="M989" s="83"/>
      <c r="N989" s="37" t="s">
        <v>29</v>
      </c>
      <c r="O989" s="85"/>
      <c r="P989" s="37" t="s">
        <v>149</v>
      </c>
      <c r="Q989" s="85"/>
      <c r="R989" s="85"/>
      <c r="S989" s="85"/>
    </row>
    <row r="990" spans="1:19" ht="50.1" customHeight="1">
      <c r="A990" s="305" t="s">
        <v>3854</v>
      </c>
      <c r="B990" s="38">
        <v>44211</v>
      </c>
      <c r="C990" s="46" t="s">
        <v>3855</v>
      </c>
      <c r="D990" s="37" t="s">
        <v>3856</v>
      </c>
      <c r="E990" s="43"/>
      <c r="F990" s="298" t="s">
        <v>24</v>
      </c>
      <c r="G990" s="298" t="s">
        <v>42</v>
      </c>
      <c r="H990" s="37" t="s">
        <v>221</v>
      </c>
      <c r="I990" s="300" t="s">
        <v>27</v>
      </c>
      <c r="J990" s="307" t="s">
        <v>73</v>
      </c>
      <c r="K990" s="38">
        <v>44414</v>
      </c>
      <c r="L990" s="38">
        <v>46240</v>
      </c>
      <c r="M990" s="47"/>
      <c r="N990" s="295" t="s">
        <v>29</v>
      </c>
      <c r="O990" s="43"/>
      <c r="P990" s="298" t="s">
        <v>149</v>
      </c>
      <c r="Q990" s="43"/>
      <c r="R990" s="43"/>
      <c r="S990" s="43"/>
    </row>
    <row r="991" spans="1:19" ht="50.1" customHeight="1">
      <c r="A991" s="37" t="s">
        <v>3046</v>
      </c>
      <c r="B991" s="38">
        <v>43608</v>
      </c>
      <c r="C991" s="56" t="s">
        <v>3047</v>
      </c>
      <c r="D991" s="37" t="s">
        <v>3048</v>
      </c>
      <c r="E991" s="289"/>
      <c r="F991" s="37" t="s">
        <v>24</v>
      </c>
      <c r="G991" s="37" t="s">
        <v>85</v>
      </c>
      <c r="H991" s="40" t="s">
        <v>3049</v>
      </c>
      <c r="I991" s="37" t="s">
        <v>100</v>
      </c>
      <c r="J991" s="260" t="s">
        <v>334</v>
      </c>
      <c r="K991" s="38">
        <v>43649</v>
      </c>
      <c r="L991" s="38">
        <v>45476</v>
      </c>
      <c r="M991" s="42"/>
      <c r="N991" s="37" t="s">
        <v>102</v>
      </c>
      <c r="O991" s="43"/>
      <c r="P991" s="37" t="s">
        <v>149</v>
      </c>
      <c r="Q991" s="40"/>
      <c r="R991" s="289">
        <f>YEAR(K991)</f>
        <v>2019</v>
      </c>
      <c r="S991" s="44">
        <f>IF($F991="CO",SUMIFS($M:$M,$A:$A,$A991)/COUNTIFS($A:$A,$A991,$F:$F,"CO"),0)</f>
        <v>0</v>
      </c>
    </row>
    <row r="992" spans="1:19" ht="50.1" customHeight="1">
      <c r="A992" s="45" t="s">
        <v>3050</v>
      </c>
      <c r="B992" s="38">
        <v>44208</v>
      </c>
      <c r="C992" s="56" t="s">
        <v>3051</v>
      </c>
      <c r="D992" s="40" t="s">
        <v>3052</v>
      </c>
      <c r="E992" s="43"/>
      <c r="F992" s="37" t="s">
        <v>24</v>
      </c>
      <c r="G992" s="37" t="s">
        <v>139</v>
      </c>
      <c r="H992" s="100" t="s">
        <v>3053</v>
      </c>
      <c r="I992" s="37" t="s">
        <v>64</v>
      </c>
      <c r="J992" s="99" t="s">
        <v>3054</v>
      </c>
      <c r="K992" s="38">
        <v>44278</v>
      </c>
      <c r="L992" s="38">
        <v>45008</v>
      </c>
      <c r="M992" s="47"/>
      <c r="N992" s="37" t="s">
        <v>3055</v>
      </c>
      <c r="O992" s="43"/>
      <c r="P992" s="289" t="s">
        <v>149</v>
      </c>
      <c r="Q992" s="43"/>
      <c r="R992" s="289">
        <f>YEAR(K992)</f>
        <v>2021</v>
      </c>
      <c r="S992" s="44">
        <f>IF($F992="CO",SUMIFS($M:$M,$A:$A,$A992)/COUNTIFS($A:$A,$A992,$F:$F,"CO"),0)</f>
        <v>0</v>
      </c>
    </row>
    <row r="993" spans="1:20" ht="50.1" customHeight="1">
      <c r="A993" s="37" t="s">
        <v>3056</v>
      </c>
      <c r="B993" s="38">
        <v>43689</v>
      </c>
      <c r="C993" s="64" t="s">
        <v>3057</v>
      </c>
      <c r="D993" s="289" t="s">
        <v>3052</v>
      </c>
      <c r="E993" s="43"/>
      <c r="F993" s="289" t="s">
        <v>24</v>
      </c>
      <c r="G993" s="289" t="s">
        <v>42</v>
      </c>
      <c r="H993" s="289" t="s">
        <v>43</v>
      </c>
      <c r="I993" s="40" t="s">
        <v>27</v>
      </c>
      <c r="J993" s="41" t="s">
        <v>3058</v>
      </c>
      <c r="K993" s="38">
        <v>43706</v>
      </c>
      <c r="L993" s="38">
        <v>45533</v>
      </c>
      <c r="M993" s="47"/>
      <c r="N993" s="40" t="s">
        <v>29</v>
      </c>
      <c r="O993" s="43"/>
      <c r="P993" s="289" t="s">
        <v>149</v>
      </c>
      <c r="Q993" s="289"/>
      <c r="R993" s="289"/>
      <c r="S993" s="44"/>
    </row>
    <row r="994" spans="1:20" ht="50.1" customHeight="1">
      <c r="A994" s="37" t="s">
        <v>3059</v>
      </c>
      <c r="B994" s="38">
        <v>43356</v>
      </c>
      <c r="C994" s="46" t="s">
        <v>3060</v>
      </c>
      <c r="D994" s="37" t="s">
        <v>3061</v>
      </c>
      <c r="E994" s="289"/>
      <c r="F994" s="37" t="s">
        <v>24</v>
      </c>
      <c r="G994" s="40" t="s">
        <v>42</v>
      </c>
      <c r="H994" s="40" t="s">
        <v>43</v>
      </c>
      <c r="I994" s="37" t="s">
        <v>100</v>
      </c>
      <c r="J994" s="48" t="s">
        <v>3062</v>
      </c>
      <c r="K994" s="38">
        <v>43392</v>
      </c>
      <c r="L994" s="38">
        <v>45218</v>
      </c>
      <c r="M994" s="42"/>
      <c r="N994" s="37" t="s">
        <v>29</v>
      </c>
      <c r="O994" s="43"/>
      <c r="P994" s="37" t="s">
        <v>389</v>
      </c>
      <c r="Q994" s="43"/>
      <c r="R994" s="289">
        <f>YEAR(K994)</f>
        <v>2018</v>
      </c>
      <c r="S994" s="44">
        <f>IF($F994="CO",SUMIFS($M:$M,$A:$A,$A994)/COUNTIFS($A:$A,$A994,$F:$F,"CO"),0)</f>
        <v>0</v>
      </c>
    </row>
    <row r="995" spans="1:20" ht="50.1" customHeight="1">
      <c r="A995" s="361" t="s">
        <v>3487</v>
      </c>
      <c r="B995" s="341">
        <v>44623</v>
      </c>
      <c r="C995" s="342" t="s">
        <v>3488</v>
      </c>
      <c r="D995" s="348" t="s">
        <v>3489</v>
      </c>
      <c r="E995" s="359"/>
      <c r="F995" s="343" t="s">
        <v>24</v>
      </c>
      <c r="G995" s="343" t="s">
        <v>42</v>
      </c>
      <c r="H995" s="343" t="s">
        <v>43</v>
      </c>
      <c r="I995" s="350" t="s">
        <v>3384</v>
      </c>
      <c r="J995" s="352" t="s">
        <v>3490</v>
      </c>
      <c r="K995" s="341">
        <v>44733</v>
      </c>
      <c r="L995" s="341">
        <v>46559</v>
      </c>
      <c r="M995" s="359"/>
      <c r="N995" s="350" t="s">
        <v>168</v>
      </c>
      <c r="O995" s="359"/>
      <c r="P995" s="343" t="s">
        <v>149</v>
      </c>
      <c r="Q995" s="359"/>
      <c r="R995" s="359"/>
      <c r="S995" s="359"/>
    </row>
    <row r="996" spans="1:20" ht="50.1" customHeight="1">
      <c r="A996" s="37" t="s">
        <v>3063</v>
      </c>
      <c r="B996" s="38">
        <v>42444</v>
      </c>
      <c r="C996" s="56" t="s">
        <v>3064</v>
      </c>
      <c r="D996" s="37" t="s">
        <v>419</v>
      </c>
      <c r="E996" s="289"/>
      <c r="F996" s="40" t="s">
        <v>24</v>
      </c>
      <c r="G996" s="37" t="s">
        <v>42</v>
      </c>
      <c r="H996" s="37" t="s">
        <v>3065</v>
      </c>
      <c r="I996" s="37" t="s">
        <v>420</v>
      </c>
      <c r="J996" s="52" t="s">
        <v>3066</v>
      </c>
      <c r="K996" s="38">
        <v>43378</v>
      </c>
      <c r="L996" s="38">
        <v>45204</v>
      </c>
      <c r="M996" s="42"/>
      <c r="N996" s="37" t="s">
        <v>3067</v>
      </c>
      <c r="O996" s="43"/>
      <c r="P996" s="40" t="s">
        <v>389</v>
      </c>
      <c r="Q996" s="43"/>
      <c r="R996" s="43"/>
      <c r="S996" s="43"/>
    </row>
    <row r="997" spans="1:20" ht="50.1" customHeight="1">
      <c r="A997" s="37" t="s">
        <v>3068</v>
      </c>
      <c r="B997" s="38">
        <v>43342</v>
      </c>
      <c r="C997" s="56" t="s">
        <v>3069</v>
      </c>
      <c r="D997" s="37" t="s">
        <v>3070</v>
      </c>
      <c r="E997" s="289"/>
      <c r="F997" s="37" t="s">
        <v>24</v>
      </c>
      <c r="G997" s="37" t="s">
        <v>42</v>
      </c>
      <c r="H997" s="37" t="s">
        <v>1754</v>
      </c>
      <c r="I997" s="37" t="s">
        <v>3071</v>
      </c>
      <c r="J997" s="48" t="s">
        <v>3072</v>
      </c>
      <c r="K997" s="38">
        <v>43644</v>
      </c>
      <c r="L997" s="38">
        <v>45471</v>
      </c>
      <c r="M997" s="42"/>
      <c r="N997" s="110" t="s">
        <v>3073</v>
      </c>
      <c r="O997" s="43"/>
      <c r="P997" s="37" t="s">
        <v>389</v>
      </c>
      <c r="Q997" s="40"/>
      <c r="R997" s="289">
        <f>YEAR(K997)</f>
        <v>2019</v>
      </c>
      <c r="S997" s="44">
        <f>IF($F997="CO",SUMIFS($M:$M,$A:$A,$A997)/COUNTIFS($A:$A,$A997,$F:$F,"CO"),0)</f>
        <v>0</v>
      </c>
    </row>
    <row r="998" spans="1:20" ht="50.1" customHeight="1">
      <c r="A998" s="37" t="s">
        <v>3074</v>
      </c>
      <c r="B998" s="38">
        <v>43990</v>
      </c>
      <c r="C998" s="64" t="s">
        <v>3075</v>
      </c>
      <c r="D998" s="37" t="s">
        <v>3070</v>
      </c>
      <c r="E998" s="43"/>
      <c r="F998" s="37" t="s">
        <v>24</v>
      </c>
      <c r="G998" s="289" t="s">
        <v>366</v>
      </c>
      <c r="H998" s="54" t="s">
        <v>540</v>
      </c>
      <c r="I998" s="40" t="s">
        <v>64</v>
      </c>
      <c r="J998" s="63" t="s">
        <v>3076</v>
      </c>
      <c r="K998" s="38">
        <v>44145</v>
      </c>
      <c r="L998" s="38">
        <v>45971</v>
      </c>
      <c r="M998" s="43"/>
      <c r="N998" s="37" t="s">
        <v>540</v>
      </c>
      <c r="O998" s="43"/>
      <c r="P998" s="37" t="s">
        <v>149</v>
      </c>
      <c r="Q998" s="43"/>
      <c r="R998" s="289">
        <f>YEAR(K998)</f>
        <v>2020</v>
      </c>
      <c r="S998" s="44">
        <f>IF($F998="CO",SUMIFS($M:$M,$A:$A,$A998)/COUNTIFS($A:$A,$A998,$F:$F,"CO"),0)</f>
        <v>0</v>
      </c>
    </row>
    <row r="999" spans="1:20" ht="50.1" customHeight="1">
      <c r="A999" s="37" t="s">
        <v>3077</v>
      </c>
      <c r="B999" s="37" t="s">
        <v>3078</v>
      </c>
      <c r="C999" s="48" t="s">
        <v>3079</v>
      </c>
      <c r="D999" s="37" t="s">
        <v>3070</v>
      </c>
      <c r="E999" s="289"/>
      <c r="F999" s="289" t="s">
        <v>24</v>
      </c>
      <c r="G999" s="37" t="s">
        <v>42</v>
      </c>
      <c r="H999" s="37" t="s">
        <v>3080</v>
      </c>
      <c r="I999" s="37" t="s">
        <v>64</v>
      </c>
      <c r="J999" s="48" t="s">
        <v>3081</v>
      </c>
      <c r="K999" s="38">
        <v>43035</v>
      </c>
      <c r="L999" s="38">
        <v>44861</v>
      </c>
      <c r="M999" s="47"/>
      <c r="N999" s="37" t="s">
        <v>3082</v>
      </c>
      <c r="O999" s="289"/>
      <c r="P999" s="37" t="s">
        <v>389</v>
      </c>
      <c r="Q999" s="43"/>
      <c r="R999" s="43"/>
      <c r="S999" s="43"/>
    </row>
    <row r="1000" spans="1:20" ht="50.1" customHeight="1">
      <c r="A1000" s="37" t="s">
        <v>3083</v>
      </c>
      <c r="B1000" s="38">
        <v>43389</v>
      </c>
      <c r="C1000" s="46" t="s">
        <v>3084</v>
      </c>
      <c r="D1000" s="37" t="s">
        <v>3085</v>
      </c>
      <c r="E1000" s="289"/>
      <c r="F1000" s="289" t="s">
        <v>24</v>
      </c>
      <c r="G1000" s="37" t="s">
        <v>42</v>
      </c>
      <c r="H1000" s="40" t="s">
        <v>43</v>
      </c>
      <c r="I1000" s="289" t="s">
        <v>27</v>
      </c>
      <c r="J1000" s="41" t="s">
        <v>28</v>
      </c>
      <c r="K1000" s="38">
        <v>43351</v>
      </c>
      <c r="L1000" s="38">
        <v>45177</v>
      </c>
      <c r="M1000" s="42"/>
      <c r="N1000" s="54" t="s">
        <v>29</v>
      </c>
      <c r="O1000" s="43"/>
      <c r="P1000" s="37" t="s">
        <v>149</v>
      </c>
      <c r="Q1000" s="43"/>
      <c r="R1000" s="289">
        <f>YEAR(K1000)</f>
        <v>2018</v>
      </c>
      <c r="S1000" s="44">
        <f>IF($F1000="CO",SUMIFS($M:$M,$A:$A,$A1000)/COUNTIFS($A:$A,$A1000,$F:$F,"CO"),0)</f>
        <v>0</v>
      </c>
    </row>
    <row r="1001" spans="1:20" ht="50.1" customHeight="1">
      <c r="A1001" s="37" t="s">
        <v>3086</v>
      </c>
      <c r="B1001" s="38">
        <v>43056</v>
      </c>
      <c r="C1001" s="46" t="s">
        <v>3087</v>
      </c>
      <c r="D1001" s="37" t="s">
        <v>3088</v>
      </c>
      <c r="E1001" s="289"/>
      <c r="F1001" s="289" t="s">
        <v>24</v>
      </c>
      <c r="G1001" s="37" t="s">
        <v>42</v>
      </c>
      <c r="H1001" s="37" t="s">
        <v>3089</v>
      </c>
      <c r="I1001" s="37" t="s">
        <v>100</v>
      </c>
      <c r="J1001" s="41" t="s">
        <v>3090</v>
      </c>
      <c r="K1001" s="38">
        <v>43201</v>
      </c>
      <c r="L1001" s="38">
        <v>45027</v>
      </c>
      <c r="M1001" s="42"/>
      <c r="N1001" s="37" t="s">
        <v>29</v>
      </c>
      <c r="O1001" s="43"/>
      <c r="P1001" s="37" t="s">
        <v>389</v>
      </c>
      <c r="Q1001" s="43"/>
      <c r="R1001" s="289">
        <f>YEAR(K1001)</f>
        <v>2018</v>
      </c>
      <c r="S1001" s="44">
        <f>IF($F1001="CO",SUMIFS($M:$M,$A:$A,$A1001)/COUNTIFS($A:$A,$A1001,$F:$F,"CO"),0)</f>
        <v>0</v>
      </c>
      <c r="T1001" s="5"/>
    </row>
    <row r="1002" spans="1:20" ht="50.1" customHeight="1">
      <c r="A1002" s="37" t="s">
        <v>3091</v>
      </c>
      <c r="B1002" s="38">
        <v>43654</v>
      </c>
      <c r="C1002" s="64" t="s">
        <v>3092</v>
      </c>
      <c r="D1002" s="289" t="s">
        <v>3093</v>
      </c>
      <c r="E1002" s="289"/>
      <c r="F1002" s="289" t="s">
        <v>24</v>
      </c>
      <c r="G1002" s="289" t="s">
        <v>42</v>
      </c>
      <c r="H1002" s="54" t="s">
        <v>43</v>
      </c>
      <c r="I1002" s="289" t="s">
        <v>100</v>
      </c>
      <c r="J1002" s="98" t="s">
        <v>3094</v>
      </c>
      <c r="K1002" s="38">
        <v>43705</v>
      </c>
      <c r="L1002" s="38">
        <v>45532</v>
      </c>
      <c r="M1002" s="42"/>
      <c r="N1002" s="289" t="s">
        <v>102</v>
      </c>
      <c r="O1002" s="43"/>
      <c r="P1002" s="289" t="s">
        <v>389</v>
      </c>
      <c r="Q1002" s="43"/>
      <c r="R1002" s="289">
        <f>YEAR(K1002)</f>
        <v>2019</v>
      </c>
      <c r="S1002" s="44">
        <f>IF($F1002="CO",SUMIFS($M:$M,$A:$A,$A1002)/COUNTIFS($A:$A,$A1002,$F:$F,"CO"),0)</f>
        <v>0</v>
      </c>
      <c r="T1002" s="5"/>
    </row>
    <row r="1003" spans="1:20" ht="50.1" customHeight="1">
      <c r="A1003" s="37" t="s">
        <v>3091</v>
      </c>
      <c r="B1003" s="38">
        <v>43654</v>
      </c>
      <c r="C1003" s="64" t="s">
        <v>3092</v>
      </c>
      <c r="D1003" s="289" t="s">
        <v>3093</v>
      </c>
      <c r="E1003" s="43"/>
      <c r="F1003" s="289" t="s">
        <v>24</v>
      </c>
      <c r="G1003" s="289" t="s">
        <v>42</v>
      </c>
      <c r="H1003" s="289" t="s">
        <v>43</v>
      </c>
      <c r="I1003" s="289" t="s">
        <v>27</v>
      </c>
      <c r="J1003" s="55" t="s">
        <v>3094</v>
      </c>
      <c r="K1003" s="289" t="s">
        <v>3095</v>
      </c>
      <c r="L1003" s="38">
        <v>45532</v>
      </c>
      <c r="M1003" s="47"/>
      <c r="N1003" s="289" t="s">
        <v>29</v>
      </c>
      <c r="O1003" s="43"/>
      <c r="P1003" s="289" t="s">
        <v>45</v>
      </c>
      <c r="Q1003" s="43"/>
      <c r="R1003" s="289" t="e">
        <f>YEAR(K1003)</f>
        <v>#VALUE!</v>
      </c>
      <c r="S1003" s="44">
        <f>IF($F1003="CO",SUMIFS($M:$M,$A:$A,$A1003)/COUNTIFS($A:$A,$A1003,$F:$F,"CO"),0)</f>
        <v>0</v>
      </c>
      <c r="T1003" s="5"/>
    </row>
    <row r="1004" spans="1:20" ht="50.1" customHeight="1">
      <c r="A1004" s="289" t="s">
        <v>3096</v>
      </c>
      <c r="B1004" s="38">
        <v>43346</v>
      </c>
      <c r="C1004" s="58" t="s">
        <v>3097</v>
      </c>
      <c r="D1004" s="289" t="s">
        <v>3098</v>
      </c>
      <c r="E1004" s="289"/>
      <c r="F1004" s="37" t="s">
        <v>24</v>
      </c>
      <c r="G1004" s="289" t="s">
        <v>660</v>
      </c>
      <c r="H1004" s="289" t="s">
        <v>660</v>
      </c>
      <c r="I1004" s="37" t="s">
        <v>100</v>
      </c>
      <c r="J1004" s="55" t="s">
        <v>3099</v>
      </c>
      <c r="K1004" s="38">
        <v>43370</v>
      </c>
      <c r="L1004" s="38">
        <v>45196</v>
      </c>
      <c r="M1004" s="42"/>
      <c r="N1004" s="37" t="s">
        <v>29</v>
      </c>
      <c r="O1004" s="43"/>
      <c r="P1004" s="289" t="s">
        <v>149</v>
      </c>
      <c r="Q1004" s="43"/>
      <c r="R1004" s="43"/>
      <c r="S1004" s="43"/>
      <c r="T1004" s="5"/>
    </row>
    <row r="1005" spans="1:20" ht="50.1" customHeight="1">
      <c r="A1005" s="37" t="s">
        <v>3100</v>
      </c>
      <c r="B1005" s="38">
        <v>43454</v>
      </c>
      <c r="C1005" s="56" t="s">
        <v>3101</v>
      </c>
      <c r="D1005" s="37" t="s">
        <v>3102</v>
      </c>
      <c r="E1005" s="289"/>
      <c r="F1005" s="37" t="s">
        <v>24</v>
      </c>
      <c r="G1005" s="37" t="s">
        <v>49</v>
      </c>
      <c r="H1005" s="40" t="s">
        <v>2829</v>
      </c>
      <c r="I1005" s="37" t="s">
        <v>79</v>
      </c>
      <c r="J1005" s="52" t="s">
        <v>3103</v>
      </c>
      <c r="K1005" s="38">
        <v>43564</v>
      </c>
      <c r="L1005" s="38">
        <v>45391</v>
      </c>
      <c r="M1005" s="42"/>
      <c r="N1005" s="40" t="s">
        <v>2831</v>
      </c>
      <c r="O1005" s="43"/>
      <c r="P1005" s="37" t="s">
        <v>389</v>
      </c>
      <c r="Q1005" s="43"/>
      <c r="R1005" s="289">
        <f>YEAR(K1005)</f>
        <v>2019</v>
      </c>
      <c r="S1005" s="44">
        <f>IF($F1005="CO",SUMIFS($M:$M,$A:$A,$A1005)/COUNTIFS($A:$A,$A1005,$F:$F,"CO"),0)</f>
        <v>0</v>
      </c>
      <c r="T1005" s="5"/>
    </row>
    <row r="1006" spans="1:20" ht="50.1" customHeight="1">
      <c r="A1006" s="37" t="s">
        <v>3104</v>
      </c>
      <c r="B1006" s="38">
        <v>43390</v>
      </c>
      <c r="C1006" s="46" t="s">
        <v>3105</v>
      </c>
      <c r="D1006" s="37" t="s">
        <v>3106</v>
      </c>
      <c r="E1006" s="289"/>
      <c r="F1006" s="289" t="s">
        <v>24</v>
      </c>
      <c r="G1006" s="37" t="s">
        <v>42</v>
      </c>
      <c r="H1006" s="37" t="s">
        <v>177</v>
      </c>
      <c r="I1006" s="37" t="s">
        <v>27</v>
      </c>
      <c r="J1006" s="55" t="s">
        <v>73</v>
      </c>
      <c r="K1006" s="38">
        <v>43389</v>
      </c>
      <c r="L1006" s="38">
        <v>45215</v>
      </c>
      <c r="M1006" s="42"/>
      <c r="N1006" s="37" t="s">
        <v>29</v>
      </c>
      <c r="O1006" s="43"/>
      <c r="P1006" s="37" t="s">
        <v>389</v>
      </c>
      <c r="Q1006" s="43"/>
      <c r="R1006" s="289">
        <f>YEAR(K1006)</f>
        <v>2018</v>
      </c>
      <c r="S1006" s="44">
        <f>IF($F1006="CO",SUMIFS($M:$M,$A:$A,$A1006)/COUNTIFS($A:$A,$A1006,$F:$F,"CO"),0)</f>
        <v>0</v>
      </c>
      <c r="T1006" s="5"/>
    </row>
    <row r="1007" spans="1:20" ht="50.1" customHeight="1">
      <c r="A1007" s="37" t="s">
        <v>3107</v>
      </c>
      <c r="B1007" s="38">
        <v>43231</v>
      </c>
      <c r="C1007" s="46" t="s">
        <v>3108</v>
      </c>
      <c r="D1007" s="37" t="s">
        <v>2745</v>
      </c>
      <c r="E1007" s="289"/>
      <c r="F1007" s="40" t="s">
        <v>24</v>
      </c>
      <c r="G1007" s="37" t="s">
        <v>49</v>
      </c>
      <c r="H1007" s="37" t="s">
        <v>3109</v>
      </c>
      <c r="I1007" s="37" t="s">
        <v>64</v>
      </c>
      <c r="J1007" s="48" t="s">
        <v>3110</v>
      </c>
      <c r="K1007" s="38">
        <v>43396</v>
      </c>
      <c r="L1007" s="38">
        <v>45222</v>
      </c>
      <c r="M1007" s="42"/>
      <c r="N1007" s="40" t="s">
        <v>3111</v>
      </c>
      <c r="O1007" s="43"/>
      <c r="P1007" s="37" t="s">
        <v>389</v>
      </c>
      <c r="Q1007" s="43"/>
      <c r="R1007" s="289"/>
      <c r="S1007" s="44">
        <f>IF($F1007="CO",SUMIFS($M:$M,$A:$A,$A1007)/COUNTIFS($A:$A,$A1007,$F:$F,"CO"),0)</f>
        <v>0</v>
      </c>
      <c r="T1007" s="5"/>
    </row>
    <row r="1008" spans="1:20" ht="50.1" customHeight="1">
      <c r="A1008" s="37" t="s">
        <v>3112</v>
      </c>
      <c r="B1008" s="38">
        <v>43454</v>
      </c>
      <c r="C1008" s="56" t="s">
        <v>3113</v>
      </c>
      <c r="D1008" s="37" t="s">
        <v>2745</v>
      </c>
      <c r="E1008" s="289"/>
      <c r="F1008" s="37" t="s">
        <v>24</v>
      </c>
      <c r="G1008" s="37" t="s">
        <v>49</v>
      </c>
      <c r="H1008" s="40" t="s">
        <v>2829</v>
      </c>
      <c r="I1008" s="37" t="s">
        <v>756</v>
      </c>
      <c r="J1008" s="261" t="s">
        <v>3114</v>
      </c>
      <c r="K1008" s="38">
        <v>43564</v>
      </c>
      <c r="L1008" s="38">
        <v>45391</v>
      </c>
      <c r="M1008" s="42"/>
      <c r="N1008" s="40" t="s">
        <v>2831</v>
      </c>
      <c r="O1008" s="43"/>
      <c r="P1008" s="37" t="s">
        <v>389</v>
      </c>
      <c r="Q1008" s="43"/>
      <c r="R1008" s="289">
        <f>YEAR(K1008)</f>
        <v>2019</v>
      </c>
      <c r="S1008" s="44">
        <f>IF($F1008="CO",SUMIFS($M:$M,$A:$A,$A1008)/COUNTIFS($A:$A,$A1008,$F:$F,"CO"),0)</f>
        <v>0</v>
      </c>
      <c r="T1008" s="5"/>
    </row>
    <row r="1009" spans="1:20" ht="50.1" customHeight="1">
      <c r="A1009" s="363" t="s">
        <v>4006</v>
      </c>
      <c r="B1009" s="362">
        <v>44279</v>
      </c>
      <c r="C1009" s="255" t="s">
        <v>4007</v>
      </c>
      <c r="D1009" s="365" t="s">
        <v>4008</v>
      </c>
      <c r="E1009" s="372"/>
      <c r="F1009" s="363" t="s">
        <v>24</v>
      </c>
      <c r="G1009" s="363" t="s">
        <v>139</v>
      </c>
      <c r="H1009" s="363" t="s">
        <v>4009</v>
      </c>
      <c r="I1009" s="366" t="s">
        <v>2657</v>
      </c>
      <c r="J1009" s="374" t="s">
        <v>4010</v>
      </c>
      <c r="K1009" s="362">
        <v>44510</v>
      </c>
      <c r="L1009" s="362">
        <v>46336</v>
      </c>
      <c r="M1009" s="372"/>
      <c r="N1009" s="363" t="s">
        <v>139</v>
      </c>
      <c r="O1009" s="372"/>
      <c r="P1009" s="363" t="s">
        <v>149</v>
      </c>
      <c r="Q1009" s="372"/>
      <c r="R1009" s="372"/>
      <c r="S1009" s="44"/>
      <c r="T1009" s="5"/>
    </row>
    <row r="1010" spans="1:20" ht="50.1" customHeight="1">
      <c r="A1010" s="37" t="s">
        <v>3115</v>
      </c>
      <c r="B1010" s="38">
        <v>43776</v>
      </c>
      <c r="C1010" s="98" t="s">
        <v>3116</v>
      </c>
      <c r="D1010" s="37" t="s">
        <v>3117</v>
      </c>
      <c r="E1010" s="43"/>
      <c r="F1010" s="289" t="s">
        <v>24</v>
      </c>
      <c r="G1010" s="54" t="s">
        <v>42</v>
      </c>
      <c r="H1010" s="54" t="s">
        <v>43</v>
      </c>
      <c r="I1010" s="54" t="s">
        <v>27</v>
      </c>
      <c r="J1010" s="262" t="s">
        <v>3118</v>
      </c>
      <c r="K1010" s="38">
        <v>43809</v>
      </c>
      <c r="L1010" s="38">
        <v>45636</v>
      </c>
      <c r="M1010" s="43"/>
      <c r="N1010" s="54" t="s">
        <v>168</v>
      </c>
      <c r="O1010" s="43"/>
      <c r="P1010" s="37" t="s">
        <v>149</v>
      </c>
      <c r="Q1010" s="43"/>
      <c r="R1010" s="289">
        <f>YEAR(K1010)</f>
        <v>2019</v>
      </c>
      <c r="S1010" s="44">
        <f>IF($F1010="CO",SUMIFS($M:$M,$A:$A,$A1010)/COUNTIFS($A:$A,$A1010,$F:$F,"CO"),0)</f>
        <v>0</v>
      </c>
      <c r="T1010" s="5"/>
    </row>
    <row r="1011" spans="1:20" ht="50.1" customHeight="1">
      <c r="A1011" s="83" t="s">
        <v>3119</v>
      </c>
      <c r="B1011" s="84">
        <v>44533</v>
      </c>
      <c r="C1011" s="175" t="s">
        <v>3120</v>
      </c>
      <c r="D1011" s="83" t="s">
        <v>3121</v>
      </c>
      <c r="E1011" s="85"/>
      <c r="F1011" s="83" t="s">
        <v>24</v>
      </c>
      <c r="G1011" s="83" t="s">
        <v>1254</v>
      </c>
      <c r="H1011" s="86" t="s">
        <v>3122</v>
      </c>
      <c r="I1011" s="83" t="s">
        <v>27</v>
      </c>
      <c r="J1011" s="176" t="s">
        <v>3123</v>
      </c>
      <c r="K1011" s="84">
        <v>44550</v>
      </c>
      <c r="L1011" s="84">
        <v>45280</v>
      </c>
      <c r="M1011" s="85"/>
      <c r="N1011" s="86" t="s">
        <v>3122</v>
      </c>
      <c r="O1011" s="85"/>
      <c r="P1011" s="37" t="s">
        <v>53</v>
      </c>
      <c r="Q1011" s="85"/>
      <c r="R1011" s="85"/>
      <c r="S1011" s="85"/>
      <c r="T1011" s="5"/>
    </row>
    <row r="1012" spans="1:20" ht="50.1" customHeight="1">
      <c r="A1012" s="37" t="s">
        <v>3124</v>
      </c>
      <c r="B1012" s="38">
        <v>43682</v>
      </c>
      <c r="C1012" s="56" t="s">
        <v>3125</v>
      </c>
      <c r="D1012" s="37" t="s">
        <v>3121</v>
      </c>
      <c r="E1012" s="43"/>
      <c r="F1012" s="289" t="s">
        <v>24</v>
      </c>
      <c r="G1012" s="289" t="s">
        <v>1254</v>
      </c>
      <c r="H1012" s="289" t="s">
        <v>2959</v>
      </c>
      <c r="I1012" s="289" t="s">
        <v>27</v>
      </c>
      <c r="J1012" s="55" t="s">
        <v>3126</v>
      </c>
      <c r="K1012" s="38">
        <v>43692</v>
      </c>
      <c r="L1012" s="38">
        <v>45519</v>
      </c>
      <c r="M1012" s="47"/>
      <c r="N1012" s="289" t="s">
        <v>3127</v>
      </c>
      <c r="O1012" s="43"/>
      <c r="P1012" s="289" t="s">
        <v>53</v>
      </c>
      <c r="Q1012" s="43"/>
      <c r="R1012" s="78">
        <v>2019</v>
      </c>
      <c r="S1012" s="79">
        <f t="shared" ref="S1012:S1017" si="16">IF($F1012="CO",SUMIFS($M:$M,$A:$A,$A1012)/COUNTIFS($A:$A,$A1012,$F:$F,"CO"),0)</f>
        <v>0</v>
      </c>
    </row>
    <row r="1013" spans="1:20" ht="50.1" customHeight="1">
      <c r="A1013" s="289" t="s">
        <v>3128</v>
      </c>
      <c r="B1013" s="38">
        <v>42702</v>
      </c>
      <c r="C1013" s="55" t="s">
        <v>3129</v>
      </c>
      <c r="D1013" s="289"/>
      <c r="E1013" s="289"/>
      <c r="F1013" s="54" t="s">
        <v>24</v>
      </c>
      <c r="G1013" s="54" t="s">
        <v>157</v>
      </c>
      <c r="H1013" s="54" t="s">
        <v>3130</v>
      </c>
      <c r="I1013" s="54" t="s">
        <v>35</v>
      </c>
      <c r="J1013" s="55" t="s">
        <v>3131</v>
      </c>
      <c r="K1013" s="38">
        <v>43418</v>
      </c>
      <c r="L1013" s="38">
        <v>44879</v>
      </c>
      <c r="M1013" s="42"/>
      <c r="N1013" s="54" t="s">
        <v>3130</v>
      </c>
      <c r="O1013" s="43"/>
      <c r="P1013" s="37" t="s">
        <v>38</v>
      </c>
      <c r="Q1013" s="289" t="s">
        <v>1670</v>
      </c>
      <c r="R1013" s="289">
        <f>YEAR(K1013)</f>
        <v>2018</v>
      </c>
      <c r="S1013" s="44">
        <f t="shared" si="16"/>
        <v>0</v>
      </c>
    </row>
    <row r="1014" spans="1:20" ht="50.1" customHeight="1">
      <c r="A1014" s="181" t="s">
        <v>3132</v>
      </c>
      <c r="B1014" s="182">
        <v>42894</v>
      </c>
      <c r="C1014" s="191" t="s">
        <v>3133</v>
      </c>
      <c r="D1014" s="185"/>
      <c r="E1014" s="183"/>
      <c r="F1014" s="181" t="s">
        <v>24</v>
      </c>
      <c r="G1014" s="181" t="s">
        <v>1667</v>
      </c>
      <c r="H1014" s="181" t="s">
        <v>1667</v>
      </c>
      <c r="I1014" s="184" t="s">
        <v>115</v>
      </c>
      <c r="J1014" s="293" t="s">
        <v>36</v>
      </c>
      <c r="K1014" s="182">
        <v>43063</v>
      </c>
      <c r="L1014" s="182">
        <v>44889</v>
      </c>
      <c r="M1014" s="192"/>
      <c r="N1014" s="181" t="s">
        <v>3134</v>
      </c>
      <c r="O1014" s="185"/>
      <c r="P1014" s="181" t="s">
        <v>38</v>
      </c>
      <c r="Q1014" s="185"/>
      <c r="R1014" s="289"/>
      <c r="S1014" s="44">
        <f t="shared" si="16"/>
        <v>0</v>
      </c>
    </row>
    <row r="1015" spans="1:20" ht="50.1" customHeight="1">
      <c r="A1015" s="40" t="s">
        <v>3135</v>
      </c>
      <c r="B1015" s="57">
        <v>39878</v>
      </c>
      <c r="C1015" s="104" t="s">
        <v>3136</v>
      </c>
      <c r="D1015" s="57"/>
      <c r="E1015" s="57"/>
      <c r="F1015" s="57" t="s">
        <v>24</v>
      </c>
      <c r="G1015" s="57" t="s">
        <v>42</v>
      </c>
      <c r="H1015" s="57" t="s">
        <v>3137</v>
      </c>
      <c r="I1015" s="57" t="s">
        <v>35</v>
      </c>
      <c r="J1015" s="41" t="s">
        <v>3138</v>
      </c>
      <c r="K1015" s="57">
        <v>39975</v>
      </c>
      <c r="L1015" s="40" t="s">
        <v>599</v>
      </c>
      <c r="M1015" s="60"/>
      <c r="N1015" s="59" t="s">
        <v>3139</v>
      </c>
      <c r="O1015" s="61"/>
      <c r="P1015" s="40" t="s">
        <v>38</v>
      </c>
      <c r="Q1015" s="40" t="s">
        <v>2932</v>
      </c>
      <c r="R1015" s="289">
        <f>YEAR(K1015)</f>
        <v>2009</v>
      </c>
      <c r="S1015" s="44">
        <f t="shared" si="16"/>
        <v>0</v>
      </c>
    </row>
    <row r="1016" spans="1:20" ht="50.1" customHeight="1">
      <c r="A1016" s="40" t="s">
        <v>3140</v>
      </c>
      <c r="B1016" s="38">
        <v>43245</v>
      </c>
      <c r="C1016" s="41" t="s">
        <v>3141</v>
      </c>
      <c r="D1016" s="57"/>
      <c r="E1016" s="43"/>
      <c r="F1016" s="57" t="s">
        <v>24</v>
      </c>
      <c r="G1016" s="59" t="s">
        <v>85</v>
      </c>
      <c r="H1016" s="59" t="s">
        <v>3142</v>
      </c>
      <c r="I1016" s="59" t="s">
        <v>35</v>
      </c>
      <c r="J1016" s="41" t="s">
        <v>3143</v>
      </c>
      <c r="K1016" s="57">
        <v>43342</v>
      </c>
      <c r="L1016" s="59">
        <v>45168</v>
      </c>
      <c r="M1016" s="47"/>
      <c r="N1016" s="40" t="s">
        <v>3144</v>
      </c>
      <c r="O1016" s="43"/>
      <c r="P1016" s="54" t="s">
        <v>38</v>
      </c>
      <c r="Q1016" s="40" t="s">
        <v>3145</v>
      </c>
      <c r="R1016" s="289">
        <f>YEAR(K1016)</f>
        <v>2018</v>
      </c>
      <c r="S1016" s="44">
        <f t="shared" si="16"/>
        <v>0</v>
      </c>
    </row>
    <row r="1017" spans="1:20" ht="50.1" customHeight="1">
      <c r="A1017" s="37" t="s">
        <v>3146</v>
      </c>
      <c r="B1017" s="38">
        <v>42524</v>
      </c>
      <c r="C1017" s="46" t="s">
        <v>3147</v>
      </c>
      <c r="D1017" s="43"/>
      <c r="E1017" s="289"/>
      <c r="F1017" s="37" t="s">
        <v>24</v>
      </c>
      <c r="G1017" s="37" t="s">
        <v>77</v>
      </c>
      <c r="H1017" s="40" t="s">
        <v>3148</v>
      </c>
      <c r="I1017" s="40" t="s">
        <v>3149</v>
      </c>
      <c r="J1017" s="48" t="s">
        <v>3150</v>
      </c>
      <c r="K1017" s="38">
        <v>43347</v>
      </c>
      <c r="L1017" s="38">
        <v>45173</v>
      </c>
      <c r="M1017" s="42"/>
      <c r="N1017" s="37" t="s">
        <v>3151</v>
      </c>
      <c r="O1017" s="43"/>
      <c r="P1017" s="37" t="s">
        <v>506</v>
      </c>
      <c r="Q1017" s="43"/>
      <c r="R1017" s="289">
        <f>YEAR(K1017)</f>
        <v>2018</v>
      </c>
      <c r="S1017" s="44">
        <f t="shared" si="16"/>
        <v>0</v>
      </c>
    </row>
    <row r="1018" spans="1:20" ht="50.1" customHeight="1">
      <c r="A1018" s="40" t="s">
        <v>3152</v>
      </c>
      <c r="B1018" s="84">
        <v>41669</v>
      </c>
      <c r="C1018" s="52" t="s">
        <v>3153</v>
      </c>
      <c r="D1018" s="83"/>
      <c r="E1018" s="83"/>
      <c r="F1018" s="40" t="s">
        <v>24</v>
      </c>
      <c r="G1018" s="40" t="s">
        <v>42</v>
      </c>
      <c r="H1018" s="40" t="s">
        <v>3154</v>
      </c>
      <c r="I1018" s="59" t="s">
        <v>35</v>
      </c>
      <c r="J1018" s="99" t="s">
        <v>3155</v>
      </c>
      <c r="K1018" s="59">
        <v>41669</v>
      </c>
      <c r="L1018" s="59" t="s">
        <v>599</v>
      </c>
      <c r="M1018" s="263"/>
      <c r="N1018" s="40" t="s">
        <v>3156</v>
      </c>
      <c r="O1018" s="37"/>
      <c r="P1018" s="40" t="s">
        <v>38</v>
      </c>
      <c r="Q1018" s="40" t="s">
        <v>3157</v>
      </c>
      <c r="R1018" s="43"/>
      <c r="S1018" s="43"/>
    </row>
    <row r="1019" spans="1:20" ht="50.1" customHeight="1">
      <c r="A1019" s="40" t="s">
        <v>3158</v>
      </c>
      <c r="B1019" s="57">
        <v>43262</v>
      </c>
      <c r="C1019" s="104" t="s">
        <v>3159</v>
      </c>
      <c r="D1019" s="57"/>
      <c r="E1019" s="289"/>
      <c r="F1019" s="289" t="s">
        <v>24</v>
      </c>
      <c r="G1019" s="54" t="s">
        <v>3160</v>
      </c>
      <c r="H1019" s="54" t="s">
        <v>3160</v>
      </c>
      <c r="I1019" s="57" t="s">
        <v>35</v>
      </c>
      <c r="J1019" s="41" t="s">
        <v>36</v>
      </c>
      <c r="K1019" s="57">
        <v>43342</v>
      </c>
      <c r="L1019" s="59">
        <v>45168</v>
      </c>
      <c r="M1019" s="47"/>
      <c r="N1019" s="40" t="s">
        <v>3161</v>
      </c>
      <c r="O1019" s="289"/>
      <c r="P1019" s="57" t="s">
        <v>506</v>
      </c>
      <c r="Q1019" s="40"/>
      <c r="R1019" s="43"/>
      <c r="S1019" s="43"/>
    </row>
    <row r="1020" spans="1:20" ht="50.1" customHeight="1">
      <c r="A1020" s="45" t="s">
        <v>3162</v>
      </c>
      <c r="B1020" s="38">
        <v>43801</v>
      </c>
      <c r="C1020" s="56" t="s">
        <v>3163</v>
      </c>
      <c r="D1020" s="43"/>
      <c r="E1020" s="43"/>
      <c r="F1020" s="37" t="s">
        <v>24</v>
      </c>
      <c r="G1020" s="289" t="s">
        <v>366</v>
      </c>
      <c r="H1020" s="54" t="s">
        <v>3164</v>
      </c>
      <c r="I1020" s="40" t="s">
        <v>35</v>
      </c>
      <c r="J1020" s="41" t="s">
        <v>36</v>
      </c>
      <c r="K1020" s="38">
        <v>44153</v>
      </c>
      <c r="L1020" s="38">
        <v>45979</v>
      </c>
      <c r="M1020" s="47"/>
      <c r="N1020" s="37" t="s">
        <v>3165</v>
      </c>
      <c r="O1020" s="43"/>
      <c r="P1020" s="37" t="s">
        <v>38</v>
      </c>
      <c r="Q1020" s="37" t="s">
        <v>1670</v>
      </c>
      <c r="R1020" s="43"/>
      <c r="S1020" s="43"/>
    </row>
    <row r="1021" spans="1:20" ht="50.1" customHeight="1">
      <c r="A1021" s="37" t="s">
        <v>3166</v>
      </c>
      <c r="B1021" s="38">
        <v>43685</v>
      </c>
      <c r="C1021" s="64" t="s">
        <v>3167</v>
      </c>
      <c r="D1021" s="289" t="s">
        <v>3168</v>
      </c>
      <c r="E1021" s="43"/>
      <c r="F1021" s="289" t="s">
        <v>24</v>
      </c>
      <c r="G1021" s="289" t="s">
        <v>49</v>
      </c>
      <c r="H1021" s="54" t="s">
        <v>133</v>
      </c>
      <c r="I1021" s="289" t="s">
        <v>51</v>
      </c>
      <c r="J1021" s="98" t="s">
        <v>134</v>
      </c>
      <c r="K1021" s="38">
        <v>43707</v>
      </c>
      <c r="L1021" s="38">
        <v>45534</v>
      </c>
      <c r="M1021" s="47"/>
      <c r="N1021" s="289" t="s">
        <v>29</v>
      </c>
      <c r="O1021" s="43"/>
      <c r="P1021" s="289" t="s">
        <v>45</v>
      </c>
      <c r="Q1021" s="289" t="s">
        <v>170</v>
      </c>
      <c r="R1021" s="289">
        <f>YEAR(K1021)</f>
        <v>2019</v>
      </c>
      <c r="S1021" s="44">
        <f>IF($F1021="CO",SUMIFS($M:$M,$A:$A,$A1021)/COUNTIFS($A:$A,$A1021,$F:$F,"CO"),0)</f>
        <v>0</v>
      </c>
    </row>
    <row r="1022" spans="1:20" ht="50.1" customHeight="1">
      <c r="A1022" s="40" t="s">
        <v>3169</v>
      </c>
      <c r="B1022" s="59">
        <v>41619</v>
      </c>
      <c r="C1022" s="41" t="s">
        <v>3170</v>
      </c>
      <c r="D1022" s="289"/>
      <c r="E1022" s="43"/>
      <c r="F1022" s="40" t="s">
        <v>24</v>
      </c>
      <c r="G1022" s="40" t="s">
        <v>139</v>
      </c>
      <c r="H1022" s="40" t="s">
        <v>3171</v>
      </c>
      <c r="I1022" s="57" t="s">
        <v>35</v>
      </c>
      <c r="J1022" s="41" t="s">
        <v>3172</v>
      </c>
      <c r="K1022" s="59">
        <v>41653</v>
      </c>
      <c r="L1022" s="59" t="s">
        <v>3173</v>
      </c>
      <c r="M1022" s="60"/>
      <c r="N1022" s="40" t="s">
        <v>3174</v>
      </c>
      <c r="O1022" s="61"/>
      <c r="P1022" s="40" t="s">
        <v>38</v>
      </c>
      <c r="Q1022" s="40" t="s">
        <v>656</v>
      </c>
      <c r="R1022" s="289">
        <f>YEAR(K1022)</f>
        <v>2014</v>
      </c>
      <c r="S1022" s="163">
        <v>3122164.71</v>
      </c>
    </row>
    <row r="1023" spans="1:20" ht="50.1" customHeight="1">
      <c r="A1023" s="37" t="s">
        <v>3175</v>
      </c>
      <c r="B1023" s="38">
        <v>43405</v>
      </c>
      <c r="C1023" s="58" t="s">
        <v>3176</v>
      </c>
      <c r="D1023" s="37"/>
      <c r="E1023" s="43"/>
      <c r="F1023" s="289" t="s">
        <v>24</v>
      </c>
      <c r="G1023" s="289" t="s">
        <v>388</v>
      </c>
      <c r="H1023" s="289" t="s">
        <v>1212</v>
      </c>
      <c r="I1023" s="54" t="s">
        <v>35</v>
      </c>
      <c r="J1023" s="55" t="s">
        <v>1756</v>
      </c>
      <c r="K1023" s="38">
        <v>43713</v>
      </c>
      <c r="L1023" s="38">
        <v>45540</v>
      </c>
      <c r="M1023" s="47"/>
      <c r="N1023" s="289" t="s">
        <v>1667</v>
      </c>
      <c r="O1023" s="43"/>
      <c r="P1023" s="289" t="s">
        <v>38</v>
      </c>
      <c r="Q1023" s="289" t="s">
        <v>3177</v>
      </c>
      <c r="R1023" s="289">
        <f>YEAR(K1023)</f>
        <v>2019</v>
      </c>
      <c r="S1023" s="44">
        <f>IF($F1023="CO",SUMIFS($M:$M,$A:$A,$A1023)/COUNTIFS($A:$A,$A1023,$F:$F,"CO"),0)</f>
        <v>0</v>
      </c>
    </row>
    <row r="1024" spans="1:20" ht="50.1" customHeight="1">
      <c r="A1024" s="40" t="s">
        <v>3178</v>
      </c>
      <c r="B1024" s="59">
        <v>42024</v>
      </c>
      <c r="C1024" s="41" t="s">
        <v>3179</v>
      </c>
      <c r="D1024" s="289"/>
      <c r="E1024" s="43"/>
      <c r="F1024" s="40" t="s">
        <v>24</v>
      </c>
      <c r="G1024" s="40" t="s">
        <v>366</v>
      </c>
      <c r="H1024" s="40" t="s">
        <v>1667</v>
      </c>
      <c r="I1024" s="59" t="s">
        <v>35</v>
      </c>
      <c r="J1024" s="41" t="s">
        <v>3180</v>
      </c>
      <c r="K1024" s="59">
        <v>42102</v>
      </c>
      <c r="L1024" s="59" t="s">
        <v>965</v>
      </c>
      <c r="M1024" s="60"/>
      <c r="N1024" s="40" t="s">
        <v>1667</v>
      </c>
      <c r="O1024" s="61"/>
      <c r="P1024" s="40" t="s">
        <v>38</v>
      </c>
      <c r="Q1024" s="40" t="s">
        <v>3181</v>
      </c>
      <c r="R1024" s="43"/>
      <c r="S1024" s="43"/>
    </row>
    <row r="1025" spans="1:19" ht="50.1" customHeight="1">
      <c r="A1025" s="37" t="s">
        <v>3182</v>
      </c>
      <c r="B1025" s="38">
        <v>43230</v>
      </c>
      <c r="C1025" s="48" t="s">
        <v>3183</v>
      </c>
      <c r="D1025" s="37" t="s">
        <v>3184</v>
      </c>
      <c r="E1025" s="289"/>
      <c r="F1025" s="37" t="s">
        <v>24</v>
      </c>
      <c r="G1025" s="37" t="s">
        <v>33</v>
      </c>
      <c r="H1025" s="40" t="s">
        <v>3185</v>
      </c>
      <c r="I1025" s="40" t="s">
        <v>64</v>
      </c>
      <c r="J1025" s="48" t="s">
        <v>3186</v>
      </c>
      <c r="K1025" s="94">
        <v>43342</v>
      </c>
      <c r="L1025" s="38">
        <v>45168</v>
      </c>
      <c r="M1025" s="42"/>
      <c r="N1025" s="37" t="s">
        <v>3187</v>
      </c>
      <c r="O1025" s="43"/>
      <c r="P1025" s="37" t="s">
        <v>30</v>
      </c>
      <c r="Q1025" s="43"/>
      <c r="R1025" s="289">
        <f>YEAR(K1025)</f>
        <v>2018</v>
      </c>
      <c r="S1025" s="44">
        <f>IF($F1025="CO",SUMIFS($M:$M,$A:$A,$A1025)/COUNTIFS($A:$A,$A1025,$F:$F,"CO"),0)</f>
        <v>0</v>
      </c>
    </row>
    <row r="1026" spans="1:19" ht="50.1" customHeight="1">
      <c r="A1026" s="37" t="s">
        <v>3188</v>
      </c>
      <c r="B1026" s="38">
        <v>43250</v>
      </c>
      <c r="C1026" s="48" t="s">
        <v>3189</v>
      </c>
      <c r="D1026" s="37" t="s">
        <v>3184</v>
      </c>
      <c r="E1026" s="289"/>
      <c r="F1026" s="40" t="s">
        <v>24</v>
      </c>
      <c r="G1026" s="40" t="s">
        <v>1032</v>
      </c>
      <c r="H1026" s="40" t="s">
        <v>3190</v>
      </c>
      <c r="I1026" s="37" t="s">
        <v>100</v>
      </c>
      <c r="J1026" s="52" t="s">
        <v>3191</v>
      </c>
      <c r="K1026" s="38">
        <v>43298</v>
      </c>
      <c r="L1026" s="38">
        <v>45155</v>
      </c>
      <c r="M1026" s="42"/>
      <c r="N1026" s="37" t="s">
        <v>29</v>
      </c>
      <c r="O1026" s="43"/>
      <c r="P1026" s="37" t="s">
        <v>30</v>
      </c>
      <c r="Q1026" s="43"/>
      <c r="R1026" s="43"/>
      <c r="S1026" s="43"/>
    </row>
    <row r="1027" spans="1:19" ht="50.1" customHeight="1">
      <c r="A1027" s="181" t="s">
        <v>3192</v>
      </c>
      <c r="B1027" s="182">
        <v>44117</v>
      </c>
      <c r="C1027" s="257" t="s">
        <v>3193</v>
      </c>
      <c r="D1027" s="181" t="s">
        <v>3194</v>
      </c>
      <c r="E1027" s="185"/>
      <c r="F1027" s="181" t="s">
        <v>24</v>
      </c>
      <c r="G1027" s="183" t="s">
        <v>2958</v>
      </c>
      <c r="H1027" s="201" t="s">
        <v>2959</v>
      </c>
      <c r="I1027" s="181" t="s">
        <v>27</v>
      </c>
      <c r="J1027" s="149" t="s">
        <v>3195</v>
      </c>
      <c r="K1027" s="182">
        <v>44132</v>
      </c>
      <c r="L1027" s="182">
        <v>44862</v>
      </c>
      <c r="M1027" s="214"/>
      <c r="N1027" s="201" t="s">
        <v>2959</v>
      </c>
      <c r="O1027" s="185"/>
      <c r="P1027" s="181" t="s">
        <v>30</v>
      </c>
      <c r="Q1027" s="185"/>
      <c r="R1027" s="537"/>
      <c r="S1027" s="89"/>
    </row>
    <row r="1028" spans="1:19" ht="50.1" customHeight="1">
      <c r="A1028" s="40" t="s">
        <v>3196</v>
      </c>
      <c r="B1028" s="59">
        <v>41527</v>
      </c>
      <c r="C1028" s="41" t="s">
        <v>3197</v>
      </c>
      <c r="D1028" s="289"/>
      <c r="E1028" s="43"/>
      <c r="F1028" s="40" t="s">
        <v>24</v>
      </c>
      <c r="G1028" s="40" t="s">
        <v>71</v>
      </c>
      <c r="H1028" s="40" t="s">
        <v>3198</v>
      </c>
      <c r="I1028" s="40" t="s">
        <v>35</v>
      </c>
      <c r="J1028" s="41" t="s">
        <v>3199</v>
      </c>
      <c r="K1028" s="59">
        <v>41821</v>
      </c>
      <c r="L1028" s="59" t="s">
        <v>599</v>
      </c>
      <c r="M1028" s="60"/>
      <c r="N1028" s="40" t="s">
        <v>3200</v>
      </c>
      <c r="O1028" s="61"/>
      <c r="P1028" s="40" t="s">
        <v>38</v>
      </c>
      <c r="Q1028" s="40" t="s">
        <v>1670</v>
      </c>
      <c r="R1028" s="289">
        <f>YEAR(K1028)</f>
        <v>2014</v>
      </c>
      <c r="S1028" s="44">
        <f>IF($F1028="CO",SUMIFS($M:$M,$A:$A,$A1028)/COUNTIFS($A:$A,$A1028,$F:$F,"CO"),0)</f>
        <v>0</v>
      </c>
    </row>
    <row r="1029" spans="1:19" ht="50.1" customHeight="1">
      <c r="A1029" s="37" t="s">
        <v>3201</v>
      </c>
      <c r="B1029" s="38">
        <v>43383</v>
      </c>
      <c r="C1029" s="52" t="s">
        <v>3202</v>
      </c>
      <c r="D1029" s="289"/>
      <c r="E1029" s="289"/>
      <c r="F1029" s="40" t="s">
        <v>24</v>
      </c>
      <c r="G1029" s="37" t="s">
        <v>139</v>
      </c>
      <c r="H1029" s="40" t="s">
        <v>3203</v>
      </c>
      <c r="I1029" s="40" t="s">
        <v>756</v>
      </c>
      <c r="J1029" s="52" t="s">
        <v>1756</v>
      </c>
      <c r="K1029" s="38">
        <v>43474</v>
      </c>
      <c r="L1029" s="38">
        <v>45300</v>
      </c>
      <c r="M1029" s="42"/>
      <c r="N1029" s="40" t="s">
        <v>3204</v>
      </c>
      <c r="O1029" s="43"/>
      <c r="P1029" s="40" t="s">
        <v>38</v>
      </c>
      <c r="Q1029" s="43"/>
      <c r="R1029" s="289">
        <f>YEAR(K1029)</f>
        <v>2019</v>
      </c>
      <c r="S1029" s="44">
        <f>IF($F1029="CO",SUMIFS($M:$M,$A:$A,$A1029)/COUNTIFS($A:$A,$A1029,$F:$F,"CO"),0)</f>
        <v>0</v>
      </c>
    </row>
    <row r="1030" spans="1:19" ht="50.1" customHeight="1">
      <c r="A1030" s="289" t="s">
        <v>3205</v>
      </c>
      <c r="B1030" s="38">
        <v>43215</v>
      </c>
      <c r="C1030" s="58" t="s">
        <v>3206</v>
      </c>
      <c r="D1030" s="289" t="s">
        <v>3207</v>
      </c>
      <c r="E1030" s="289"/>
      <c r="F1030" s="289" t="s">
        <v>24</v>
      </c>
      <c r="G1030" s="289" t="s">
        <v>71</v>
      </c>
      <c r="H1030" s="54" t="s">
        <v>3208</v>
      </c>
      <c r="I1030" s="37" t="s">
        <v>100</v>
      </c>
      <c r="J1030" s="55" t="s">
        <v>73</v>
      </c>
      <c r="K1030" s="38">
        <v>43243</v>
      </c>
      <c r="L1030" s="38">
        <v>45069</v>
      </c>
      <c r="M1030" s="42"/>
      <c r="N1030" s="37" t="s">
        <v>29</v>
      </c>
      <c r="O1030" s="43"/>
      <c r="P1030" s="289" t="s">
        <v>389</v>
      </c>
      <c r="Q1030" s="43"/>
      <c r="R1030" s="289">
        <f>YEAR(K1030)</f>
        <v>2018</v>
      </c>
      <c r="S1030" s="44"/>
    </row>
    <row r="1031" spans="1:19" ht="50.1" customHeight="1">
      <c r="A1031" s="45" t="s">
        <v>3209</v>
      </c>
      <c r="B1031" s="38">
        <v>43858</v>
      </c>
      <c r="C1031" s="56" t="s">
        <v>3210</v>
      </c>
      <c r="D1031" s="289"/>
      <c r="E1031" s="289"/>
      <c r="F1031" s="37" t="s">
        <v>24</v>
      </c>
      <c r="G1031" s="289" t="s">
        <v>33</v>
      </c>
      <c r="H1031" s="187" t="s">
        <v>1025</v>
      </c>
      <c r="I1031" s="40" t="s">
        <v>35</v>
      </c>
      <c r="J1031" s="52" t="s">
        <v>1756</v>
      </c>
      <c r="K1031" s="38">
        <v>44133</v>
      </c>
      <c r="L1031" s="38">
        <v>45959</v>
      </c>
      <c r="M1031" s="47"/>
      <c r="N1031" s="37" t="s">
        <v>3211</v>
      </c>
      <c r="O1031" s="289"/>
      <c r="P1031" s="37" t="s">
        <v>38</v>
      </c>
      <c r="Q1031" s="37" t="s">
        <v>2932</v>
      </c>
      <c r="R1031" s="289">
        <v>2019</v>
      </c>
      <c r="S1031" s="44">
        <f>IF($F1031="CO",SUMIFS($M:$M,$A:$A,$A1031)/COUNTIFS($A:$A,$A1031,$F:$F,"CO"),0)</f>
        <v>0</v>
      </c>
    </row>
    <row r="1032" spans="1:19" ht="50.1" customHeight="1">
      <c r="A1032" s="37" t="s">
        <v>3212</v>
      </c>
      <c r="B1032" s="38">
        <v>42866</v>
      </c>
      <c r="C1032" s="64" t="s">
        <v>3213</v>
      </c>
      <c r="D1032" s="43"/>
      <c r="E1032" s="43"/>
      <c r="F1032" s="40" t="s">
        <v>24</v>
      </c>
      <c r="G1032" s="54" t="s">
        <v>366</v>
      </c>
      <c r="H1032" s="59" t="s">
        <v>1667</v>
      </c>
      <c r="I1032" s="40" t="s">
        <v>3214</v>
      </c>
      <c r="J1032" s="55" t="s">
        <v>3215</v>
      </c>
      <c r="K1032" s="38">
        <v>43090</v>
      </c>
      <c r="L1032" s="38">
        <v>44916</v>
      </c>
      <c r="M1032" s="47"/>
      <c r="N1032" s="40" t="s">
        <v>1667</v>
      </c>
      <c r="O1032" s="43"/>
      <c r="P1032" s="54" t="s">
        <v>38</v>
      </c>
      <c r="Q1032" s="289" t="s">
        <v>2932</v>
      </c>
      <c r="R1032" s="289">
        <f>YEAR(K1032)</f>
        <v>2017</v>
      </c>
      <c r="S1032" s="44">
        <f>IF($F1032="CO",SUMIFS($M:$M,$A:$A,$A1032)/COUNTIFS($A:$A,$A1032,$F:$F,"CO"),0)</f>
        <v>0</v>
      </c>
    </row>
    <row r="1033" spans="1:19" ht="50.1" customHeight="1">
      <c r="A1033" s="40" t="s">
        <v>3216</v>
      </c>
      <c r="B1033" s="59">
        <v>41568</v>
      </c>
      <c r="C1033" s="41" t="s">
        <v>3217</v>
      </c>
      <c r="D1033" s="289"/>
      <c r="E1033" s="43"/>
      <c r="F1033" s="40" t="s">
        <v>24</v>
      </c>
      <c r="G1033" s="40" t="s">
        <v>98</v>
      </c>
      <c r="H1033" s="40" t="s">
        <v>2689</v>
      </c>
      <c r="I1033" s="59" t="s">
        <v>35</v>
      </c>
      <c r="J1033" s="41" t="s">
        <v>2870</v>
      </c>
      <c r="K1033" s="59">
        <v>41758</v>
      </c>
      <c r="L1033" s="59" t="s">
        <v>599</v>
      </c>
      <c r="M1033" s="60"/>
      <c r="N1033" s="40" t="s">
        <v>3218</v>
      </c>
      <c r="O1033" s="61"/>
      <c r="P1033" s="40" t="s">
        <v>38</v>
      </c>
      <c r="Q1033" s="40" t="s">
        <v>601</v>
      </c>
      <c r="R1033" s="264">
        <f>YEAR(K1033)</f>
        <v>2014</v>
      </c>
      <c r="S1033" s="265">
        <f>IF($F1033="CO",SUMIFS($M:$M,$A:$A,$A1033)/COUNTIFS($A:$A,$A1033,$F:$F,"CO"),0)</f>
        <v>0</v>
      </c>
    </row>
    <row r="1034" spans="1:19" ht="50.1" customHeight="1">
      <c r="A1034" s="340" t="s">
        <v>3795</v>
      </c>
      <c r="B1034" s="413">
        <v>44256</v>
      </c>
      <c r="C1034" s="424" t="s">
        <v>3796</v>
      </c>
      <c r="D1034" s="415"/>
      <c r="E1034" s="415"/>
      <c r="F1034" s="340" t="s">
        <v>2715</v>
      </c>
      <c r="G1034" s="340" t="s">
        <v>71</v>
      </c>
      <c r="H1034" s="340" t="s">
        <v>3797</v>
      </c>
      <c r="I1034" s="340" t="s">
        <v>115</v>
      </c>
      <c r="J1034" s="439" t="s">
        <v>3798</v>
      </c>
      <c r="K1034" s="440">
        <v>44312</v>
      </c>
      <c r="L1034" s="440">
        <v>45408</v>
      </c>
      <c r="M1034" s="415"/>
      <c r="N1034" s="340" t="s">
        <v>3799</v>
      </c>
      <c r="O1034" s="415"/>
      <c r="P1034" s="347" t="s">
        <v>506</v>
      </c>
      <c r="Q1034" s="347" t="s">
        <v>3800</v>
      </c>
      <c r="R1034" s="415"/>
      <c r="S1034" s="297"/>
    </row>
    <row r="1035" spans="1:19" ht="50.1" customHeight="1">
      <c r="A1035" s="37" t="s">
        <v>3219</v>
      </c>
      <c r="B1035" s="38">
        <v>43595</v>
      </c>
      <c r="C1035" s="56" t="s">
        <v>3220</v>
      </c>
      <c r="D1035" s="43"/>
      <c r="E1035" s="43"/>
      <c r="F1035" s="289" t="s">
        <v>24</v>
      </c>
      <c r="G1035" s="37" t="s">
        <v>42</v>
      </c>
      <c r="H1035" s="40" t="s">
        <v>3221</v>
      </c>
      <c r="I1035" s="59" t="s">
        <v>115</v>
      </c>
      <c r="J1035" s="52" t="s">
        <v>1756</v>
      </c>
      <c r="K1035" s="38">
        <v>43724</v>
      </c>
      <c r="L1035" s="38">
        <v>45551</v>
      </c>
      <c r="M1035" s="42"/>
      <c r="N1035" s="40" t="s">
        <v>3222</v>
      </c>
      <c r="O1035" s="43"/>
      <c r="P1035" s="40" t="s">
        <v>506</v>
      </c>
      <c r="Q1035" s="37" t="s">
        <v>2852</v>
      </c>
      <c r="R1035" s="289">
        <f>YEAR([1]Plan2!K11)</f>
        <v>2016</v>
      </c>
      <c r="S1035" s="44">
        <f>IF($F1035="CO",SUMIFS($M:$M,$A:$A,$A1035)/COUNTIFS($A:$A,$A1035,$F:$F,"CO"),0)</f>
        <v>0</v>
      </c>
    </row>
    <row r="1036" spans="1:19" ht="50.1" customHeight="1">
      <c r="A1036" s="289" t="s">
        <v>3223</v>
      </c>
      <c r="B1036" s="38">
        <v>43696</v>
      </c>
      <c r="C1036" s="46" t="s">
        <v>3224</v>
      </c>
      <c r="D1036" s="43"/>
      <c r="E1036" s="43"/>
      <c r="F1036" s="289" t="s">
        <v>24</v>
      </c>
      <c r="G1036" s="37" t="s">
        <v>71</v>
      </c>
      <c r="H1036" s="54" t="s">
        <v>3225</v>
      </c>
      <c r="I1036" s="54" t="s">
        <v>35</v>
      </c>
      <c r="J1036" s="108" t="s">
        <v>3226</v>
      </c>
      <c r="K1036" s="38">
        <v>43783</v>
      </c>
      <c r="L1036" s="38">
        <v>45610</v>
      </c>
      <c r="M1036" s="43"/>
      <c r="N1036" s="289" t="s">
        <v>1853</v>
      </c>
      <c r="O1036" s="43"/>
      <c r="P1036" s="289" t="s">
        <v>38</v>
      </c>
      <c r="Q1036" s="37" t="s">
        <v>956</v>
      </c>
      <c r="R1036" s="43"/>
      <c r="S1036" s="43"/>
    </row>
    <row r="1037" spans="1:19" ht="50.1" customHeight="1">
      <c r="A1037" s="289" t="s">
        <v>3223</v>
      </c>
      <c r="B1037" s="38">
        <v>43696</v>
      </c>
      <c r="C1037" s="64" t="s">
        <v>3227</v>
      </c>
      <c r="D1037" s="289"/>
      <c r="E1037" s="43"/>
      <c r="F1037" s="289" t="s">
        <v>24</v>
      </c>
      <c r="G1037" s="289" t="s">
        <v>71</v>
      </c>
      <c r="H1037" s="289" t="s">
        <v>3228</v>
      </c>
      <c r="I1037" s="54" t="s">
        <v>35</v>
      </c>
      <c r="J1037" s="63" t="s">
        <v>3229</v>
      </c>
      <c r="K1037" s="38">
        <v>43782</v>
      </c>
      <c r="L1037" s="38">
        <v>45609</v>
      </c>
      <c r="M1037" s="47"/>
      <c r="N1037" s="289" t="s">
        <v>569</v>
      </c>
      <c r="O1037" s="43"/>
      <c r="P1037" s="289" t="s">
        <v>38</v>
      </c>
      <c r="Q1037" s="289" t="s">
        <v>956</v>
      </c>
      <c r="R1037" s="266"/>
      <c r="S1037" s="266"/>
    </row>
    <row r="1038" spans="1:19" ht="50.1" customHeight="1">
      <c r="A1038" s="40" t="s">
        <v>3230</v>
      </c>
      <c r="B1038" s="38">
        <v>43542</v>
      </c>
      <c r="C1038" s="55" t="s">
        <v>3231</v>
      </c>
      <c r="D1038" s="289"/>
      <c r="E1038" s="289"/>
      <c r="F1038" s="40" t="s">
        <v>24</v>
      </c>
      <c r="G1038" s="54" t="s">
        <v>49</v>
      </c>
      <c r="H1038" s="59" t="s">
        <v>3232</v>
      </c>
      <c r="I1038" s="40" t="s">
        <v>35</v>
      </c>
      <c r="J1038" s="52" t="s">
        <v>36</v>
      </c>
      <c r="K1038" s="38">
        <v>43601</v>
      </c>
      <c r="L1038" s="38">
        <v>45428</v>
      </c>
      <c r="M1038" s="47"/>
      <c r="N1038" s="40" t="s">
        <v>3233</v>
      </c>
      <c r="O1038" s="289"/>
      <c r="P1038" s="54" t="s">
        <v>506</v>
      </c>
      <c r="Q1038" s="289" t="s">
        <v>3234</v>
      </c>
      <c r="R1038" s="43"/>
      <c r="S1038" s="43"/>
    </row>
    <row r="1039" spans="1:19" ht="50.1" customHeight="1">
      <c r="A1039" s="40" t="s">
        <v>3235</v>
      </c>
      <c r="B1039" s="59">
        <v>41201</v>
      </c>
      <c r="C1039" s="41" t="s">
        <v>3236</v>
      </c>
      <c r="D1039" s="289"/>
      <c r="E1039" s="59"/>
      <c r="F1039" s="59" t="s">
        <v>24</v>
      </c>
      <c r="G1039" s="40" t="s">
        <v>33</v>
      </c>
      <c r="H1039" s="59" t="s">
        <v>3237</v>
      </c>
      <c r="I1039" s="59" t="s">
        <v>35</v>
      </c>
      <c r="J1039" s="41" t="s">
        <v>3238</v>
      </c>
      <c r="K1039" s="59">
        <v>41337</v>
      </c>
      <c r="L1039" s="40" t="s">
        <v>599</v>
      </c>
      <c r="M1039" s="188"/>
      <c r="N1039" s="40" t="s">
        <v>3239</v>
      </c>
      <c r="O1039" s="40"/>
      <c r="P1039" s="40" t="s">
        <v>38</v>
      </c>
      <c r="Q1039" s="40" t="s">
        <v>2775</v>
      </c>
      <c r="R1039" s="289">
        <f>YEAR(K1039)</f>
        <v>2013</v>
      </c>
      <c r="S1039" s="44">
        <f>IF($F1039="CO",SUMIFS($M:$M,$A:$A,$A1039)/COUNTIFS($A:$A,$A1039,$F:$F,"CO"),0)</f>
        <v>0</v>
      </c>
    </row>
    <row r="1040" spans="1:19" ht="50.1" customHeight="1">
      <c r="A1040" s="40" t="s">
        <v>3240</v>
      </c>
      <c r="B1040" s="57">
        <v>43256</v>
      </c>
      <c r="C1040" s="104" t="s">
        <v>3241</v>
      </c>
      <c r="D1040" s="57"/>
      <c r="E1040" s="54"/>
      <c r="F1040" s="54" t="s">
        <v>24</v>
      </c>
      <c r="G1040" s="54" t="s">
        <v>1667</v>
      </c>
      <c r="H1040" s="40" t="s">
        <v>3242</v>
      </c>
      <c r="I1040" s="54" t="s">
        <v>35</v>
      </c>
      <c r="J1040" s="52" t="s">
        <v>36</v>
      </c>
      <c r="K1040" s="57">
        <v>43304</v>
      </c>
      <c r="L1040" s="59">
        <v>45130</v>
      </c>
      <c r="M1040" s="47"/>
      <c r="N1040" s="40" t="s">
        <v>3243</v>
      </c>
      <c r="O1040" s="43"/>
      <c r="P1040" s="54" t="s">
        <v>2326</v>
      </c>
      <c r="Q1040" s="40" t="s">
        <v>956</v>
      </c>
      <c r="R1040" s="289">
        <v>2018</v>
      </c>
      <c r="S1040" s="44">
        <f>IF($F1040="CO",SUMIFS($M:$M,$A:$A,$A1040)/COUNTIFS($A:$A,$A1040,$F:$F,"CO"),0)</f>
        <v>0</v>
      </c>
    </row>
    <row r="1041" spans="1:19" ht="50.1" customHeight="1">
      <c r="A1041" s="40" t="s">
        <v>3244</v>
      </c>
      <c r="B1041" s="57">
        <v>38308</v>
      </c>
      <c r="C1041" s="104" t="s">
        <v>3245</v>
      </c>
      <c r="D1041" s="57"/>
      <c r="E1041" s="63"/>
      <c r="F1041" s="54" t="s">
        <v>24</v>
      </c>
      <c r="G1041" s="54" t="s">
        <v>71</v>
      </c>
      <c r="H1041" s="54" t="s">
        <v>3246</v>
      </c>
      <c r="I1041" s="54" t="s">
        <v>35</v>
      </c>
      <c r="J1041" s="41" t="s">
        <v>3247</v>
      </c>
      <c r="K1041" s="57">
        <v>38567</v>
      </c>
      <c r="L1041" s="40" t="s">
        <v>599</v>
      </c>
      <c r="M1041" s="47"/>
      <c r="N1041" s="59" t="s">
        <v>3248</v>
      </c>
      <c r="O1041" s="40"/>
      <c r="P1041" s="57" t="s">
        <v>3249</v>
      </c>
      <c r="Q1041" s="40" t="s">
        <v>3250</v>
      </c>
      <c r="R1041" s="289">
        <f>YEAR(K1041)</f>
        <v>2005</v>
      </c>
      <c r="S1041" s="44">
        <f>IF($F1041="CO",SUMIFS($M:$M,$A:$A,$A1041)/COUNTIFS($A:$A,$A1041,$F:$F,"CO"),0)</f>
        <v>0</v>
      </c>
    </row>
    <row r="1042" spans="1:19" ht="50.1" customHeight="1">
      <c r="A1042" s="45" t="s">
        <v>3251</v>
      </c>
      <c r="B1042" s="38">
        <v>44314</v>
      </c>
      <c r="C1042" s="46" t="s">
        <v>3252</v>
      </c>
      <c r="D1042" s="37" t="s">
        <v>3253</v>
      </c>
      <c r="E1042" s="43"/>
      <c r="F1042" s="37" t="s">
        <v>24</v>
      </c>
      <c r="G1042" s="289" t="s">
        <v>71</v>
      </c>
      <c r="H1042" s="40" t="s">
        <v>949</v>
      </c>
      <c r="I1042" s="37" t="s">
        <v>27</v>
      </c>
      <c r="J1042" s="55" t="s">
        <v>73</v>
      </c>
      <c r="K1042" s="38">
        <v>44354</v>
      </c>
      <c r="L1042" s="38">
        <v>46180</v>
      </c>
      <c r="M1042" s="47"/>
      <c r="N1042" s="37" t="s">
        <v>29</v>
      </c>
      <c r="O1042" s="43"/>
      <c r="P1042" s="37" t="s">
        <v>30</v>
      </c>
      <c r="Q1042" s="43"/>
      <c r="R1042" s="43"/>
      <c r="S1042" s="43"/>
    </row>
    <row r="1043" spans="1:19" ht="50.1" customHeight="1">
      <c r="A1043" s="70" t="s">
        <v>3254</v>
      </c>
      <c r="B1043" s="67">
        <v>43710</v>
      </c>
      <c r="C1043" s="267" t="s">
        <v>3255</v>
      </c>
      <c r="D1043" s="268" t="s">
        <v>61</v>
      </c>
      <c r="E1043" s="69"/>
      <c r="F1043" s="71" t="s">
        <v>24</v>
      </c>
      <c r="G1043" s="71" t="s">
        <v>42</v>
      </c>
      <c r="H1043" s="71" t="s">
        <v>3256</v>
      </c>
      <c r="I1043" s="71" t="s">
        <v>2208</v>
      </c>
      <c r="J1043" s="241" t="s">
        <v>3257</v>
      </c>
      <c r="K1043" s="67">
        <v>43710</v>
      </c>
      <c r="L1043" s="67">
        <v>44412</v>
      </c>
      <c r="M1043" s="74"/>
      <c r="N1043" s="71" t="s">
        <v>3256</v>
      </c>
      <c r="O1043" s="71"/>
      <c r="P1043" s="71" t="s">
        <v>67</v>
      </c>
      <c r="Q1043" s="71"/>
      <c r="R1043" s="71">
        <f>YEAR(K1043)</f>
        <v>2019</v>
      </c>
      <c r="S1043" s="76">
        <f>IF($F1043="CO",SUMIFS($M:$M,$A:$A,$A1043)/COUNTIFS($A:$A,$A1043,$F:$F,"CO"),0)</f>
        <v>0</v>
      </c>
    </row>
    <row r="1044" spans="1:19" ht="50.1" customHeight="1">
      <c r="A1044" s="70" t="s">
        <v>3254</v>
      </c>
      <c r="B1044" s="67">
        <v>43710</v>
      </c>
      <c r="C1044" s="267" t="s">
        <v>3255</v>
      </c>
      <c r="D1044" s="268" t="s">
        <v>61</v>
      </c>
      <c r="E1044" s="69"/>
      <c r="F1044" s="71" t="s">
        <v>990</v>
      </c>
      <c r="G1044" s="71" t="s">
        <v>42</v>
      </c>
      <c r="H1044" s="71" t="s">
        <v>3256</v>
      </c>
      <c r="I1044" s="71" t="s">
        <v>2208</v>
      </c>
      <c r="J1044" s="241" t="s">
        <v>3258</v>
      </c>
      <c r="K1044" s="67">
        <v>44412</v>
      </c>
      <c r="L1044" s="67">
        <v>44777</v>
      </c>
      <c r="M1044" s="74"/>
      <c r="N1044" s="71" t="s">
        <v>3256</v>
      </c>
      <c r="O1044" s="71"/>
      <c r="P1044" s="71" t="s">
        <v>67</v>
      </c>
      <c r="Q1044" s="71"/>
      <c r="R1044" s="71">
        <f>YEAR(K1044)</f>
        <v>2021</v>
      </c>
      <c r="S1044" s="76">
        <f>IF($F1044="CO",SUMIFS($M:$M,$A:$A,$A1044)/COUNTIFS($A:$A,$A1044,$F:$F,"CO"),0)</f>
        <v>0</v>
      </c>
    </row>
    <row r="1045" spans="1:19" ht="50.1" customHeight="1">
      <c r="A1045" s="37" t="s">
        <v>3254</v>
      </c>
      <c r="B1045" s="38">
        <v>43710</v>
      </c>
      <c r="C1045" s="52" t="s">
        <v>3255</v>
      </c>
      <c r="D1045" s="80" t="s">
        <v>61</v>
      </c>
      <c r="E1045" s="43"/>
      <c r="F1045" s="289" t="s">
        <v>992</v>
      </c>
      <c r="G1045" s="289" t="s">
        <v>42</v>
      </c>
      <c r="H1045" s="289" t="s">
        <v>3256</v>
      </c>
      <c r="I1045" s="289" t="s">
        <v>2208</v>
      </c>
      <c r="J1045" s="55" t="s">
        <v>3258</v>
      </c>
      <c r="K1045" s="38">
        <v>44749</v>
      </c>
      <c r="L1045" s="38">
        <v>45143</v>
      </c>
      <c r="M1045" s="47"/>
      <c r="N1045" s="289" t="s">
        <v>3256</v>
      </c>
      <c r="O1045" s="289"/>
      <c r="P1045" s="289" t="s">
        <v>67</v>
      </c>
      <c r="Q1045" s="289"/>
      <c r="R1045" s="289">
        <f>YEAR(K1045)</f>
        <v>2022</v>
      </c>
      <c r="S1045" s="44">
        <f>IF($F1045="CO",SUMIFS($M:$M,$A:$A,$A1045)/COUNTIFS($A:$A,$A1045,$F:$F,"CO"),0)</f>
        <v>0</v>
      </c>
    </row>
    <row r="1046" spans="1:19" ht="50.1" customHeight="1">
      <c r="A1046" s="45" t="s">
        <v>3259</v>
      </c>
      <c r="B1046" s="38">
        <v>44207</v>
      </c>
      <c r="C1046" s="62" t="s">
        <v>3260</v>
      </c>
      <c r="D1046" s="289" t="s">
        <v>3261</v>
      </c>
      <c r="E1046" s="43"/>
      <c r="F1046" s="37" t="s">
        <v>24</v>
      </c>
      <c r="G1046" s="289" t="s">
        <v>98</v>
      </c>
      <c r="H1046" s="40" t="s">
        <v>99</v>
      </c>
      <c r="I1046" s="37" t="s">
        <v>100</v>
      </c>
      <c r="J1046" s="55" t="s">
        <v>73</v>
      </c>
      <c r="K1046" s="38">
        <v>44319</v>
      </c>
      <c r="L1046" s="38">
        <v>46145</v>
      </c>
      <c r="M1046" s="43"/>
      <c r="N1046" s="37" t="s">
        <v>29</v>
      </c>
      <c r="O1046" s="43"/>
      <c r="P1046" s="37" t="s">
        <v>310</v>
      </c>
      <c r="Q1046" s="43"/>
      <c r="R1046" s="43"/>
      <c r="S1046" s="43"/>
    </row>
    <row r="1047" spans="1:19" ht="50.1" customHeight="1">
      <c r="A1047" s="37" t="s">
        <v>3262</v>
      </c>
      <c r="B1047" s="38">
        <v>44084</v>
      </c>
      <c r="C1047" s="64" t="s">
        <v>3263</v>
      </c>
      <c r="D1047" s="37" t="s">
        <v>3264</v>
      </c>
      <c r="E1047" s="43"/>
      <c r="F1047" s="37" t="s">
        <v>24</v>
      </c>
      <c r="G1047" s="289" t="s">
        <v>42</v>
      </c>
      <c r="H1047" s="54" t="s">
        <v>221</v>
      </c>
      <c r="I1047" s="37" t="s">
        <v>27</v>
      </c>
      <c r="J1047" s="55" t="s">
        <v>73</v>
      </c>
      <c r="K1047" s="38">
        <v>44132</v>
      </c>
      <c r="L1047" s="38">
        <v>45958</v>
      </c>
      <c r="M1047" s="43"/>
      <c r="N1047" s="37" t="s">
        <v>29</v>
      </c>
      <c r="O1047" s="43"/>
      <c r="P1047" s="37" t="s">
        <v>30</v>
      </c>
      <c r="Q1047" s="43"/>
      <c r="R1047" s="289">
        <f>YEAR(K1047)</f>
        <v>2020</v>
      </c>
      <c r="S1047" s="44">
        <f>IF($F1047="CO",SUMIFS($M:$M,$A:$A,$A1047)/COUNTIFS($A:$A,$A1047,$F:$F,"CO"),0)</f>
        <v>0</v>
      </c>
    </row>
    <row r="1048" spans="1:19" ht="50.1" customHeight="1">
      <c r="A1048" s="343" t="s">
        <v>3422</v>
      </c>
      <c r="B1048" s="341">
        <v>44707</v>
      </c>
      <c r="C1048" s="342" t="s">
        <v>3423</v>
      </c>
      <c r="D1048" s="348" t="s">
        <v>3424</v>
      </c>
      <c r="E1048" s="343"/>
      <c r="F1048" s="343" t="s">
        <v>24</v>
      </c>
      <c r="G1048" s="349" t="s">
        <v>293</v>
      </c>
      <c r="H1048" s="349" t="s">
        <v>3425</v>
      </c>
      <c r="I1048" s="350" t="s">
        <v>3384</v>
      </c>
      <c r="J1048" s="352" t="s">
        <v>3389</v>
      </c>
      <c r="K1048" s="341">
        <v>44760</v>
      </c>
      <c r="L1048" s="341">
        <v>46586</v>
      </c>
      <c r="M1048" s="343"/>
      <c r="N1048" s="343" t="s">
        <v>168</v>
      </c>
      <c r="O1048" s="343"/>
      <c r="P1048" s="343" t="s">
        <v>30</v>
      </c>
      <c r="Q1048" s="343"/>
      <c r="R1048" s="343"/>
      <c r="S1048" s="343"/>
    </row>
    <row r="1049" spans="1:19" ht="50.1" customHeight="1">
      <c r="A1049" s="37" t="s">
        <v>3265</v>
      </c>
      <c r="B1049" s="38">
        <v>43623</v>
      </c>
      <c r="C1049" s="46" t="s">
        <v>3266</v>
      </c>
      <c r="D1049" s="37" t="s">
        <v>3267</v>
      </c>
      <c r="E1049" s="289"/>
      <c r="F1049" s="37" t="s">
        <v>24</v>
      </c>
      <c r="G1049" s="40" t="s">
        <v>293</v>
      </c>
      <c r="H1049" s="40" t="s">
        <v>306</v>
      </c>
      <c r="I1049" s="37" t="s">
        <v>100</v>
      </c>
      <c r="J1049" s="82" t="s">
        <v>190</v>
      </c>
      <c r="K1049" s="38">
        <v>43629</v>
      </c>
      <c r="L1049" s="38">
        <v>45456</v>
      </c>
      <c r="M1049" s="42"/>
      <c r="N1049" s="37" t="s">
        <v>102</v>
      </c>
      <c r="O1049" s="43"/>
      <c r="P1049" s="37" t="s">
        <v>103</v>
      </c>
      <c r="Q1049" s="43"/>
      <c r="R1049" s="289">
        <f>YEAR(K1049)</f>
        <v>2019</v>
      </c>
      <c r="S1049" s="44">
        <f>IF($F1049="CO",SUMIFS($M:$M,$A:$A,$A1049)/COUNTIFS($A:$A,$A1049,$F:$F,"CO"),0)</f>
        <v>0</v>
      </c>
    </row>
    <row r="1050" spans="1:19" ht="50.1" customHeight="1">
      <c r="A1050" s="37" t="s">
        <v>3268</v>
      </c>
      <c r="B1050" s="38">
        <v>43613</v>
      </c>
      <c r="C1050" s="46" t="s">
        <v>3269</v>
      </c>
      <c r="D1050" s="37" t="s">
        <v>3270</v>
      </c>
      <c r="E1050" s="289"/>
      <c r="F1050" s="37" t="s">
        <v>24</v>
      </c>
      <c r="G1050" s="37" t="s">
        <v>85</v>
      </c>
      <c r="H1050" s="37" t="s">
        <v>283</v>
      </c>
      <c r="I1050" s="37" t="s">
        <v>100</v>
      </c>
      <c r="J1050" s="101" t="s">
        <v>284</v>
      </c>
      <c r="K1050" s="38">
        <v>43633</v>
      </c>
      <c r="L1050" s="38">
        <v>45460</v>
      </c>
      <c r="M1050" s="42"/>
      <c r="N1050" s="37" t="s">
        <v>29</v>
      </c>
      <c r="O1050" s="43"/>
      <c r="P1050" s="37" t="s">
        <v>103</v>
      </c>
      <c r="Q1050" s="43"/>
      <c r="R1050" s="289">
        <v>2019</v>
      </c>
      <c r="S1050" s="44">
        <f>IF($F1050="CO",SUMIFS($M:$M,$A:$A,$A1050)/COUNTIFS($A:$A,$A1050,$F:$F,"CO"),0)</f>
        <v>0</v>
      </c>
    </row>
    <row r="1051" spans="1:19" ht="50.1" customHeight="1">
      <c r="A1051" s="37" t="s">
        <v>3271</v>
      </c>
      <c r="B1051" s="38">
        <v>43164</v>
      </c>
      <c r="C1051" s="46" t="s">
        <v>3272</v>
      </c>
      <c r="D1051" s="37" t="s">
        <v>3273</v>
      </c>
      <c r="E1051" s="289"/>
      <c r="F1051" s="37" t="s">
        <v>24</v>
      </c>
      <c r="G1051" s="37" t="s">
        <v>42</v>
      </c>
      <c r="H1051" s="37" t="s">
        <v>177</v>
      </c>
      <c r="I1051" s="37" t="s">
        <v>100</v>
      </c>
      <c r="J1051" s="41" t="s">
        <v>28</v>
      </c>
      <c r="K1051" s="38">
        <v>43179</v>
      </c>
      <c r="L1051" s="38">
        <v>45005</v>
      </c>
      <c r="M1051" s="42"/>
      <c r="N1051" s="40" t="s">
        <v>29</v>
      </c>
      <c r="O1051" s="43"/>
      <c r="P1051" s="37" t="s">
        <v>30</v>
      </c>
      <c r="Q1051" s="43"/>
      <c r="R1051" s="78">
        <f>YEAR(K1051)</f>
        <v>2018</v>
      </c>
      <c r="S1051" s="79">
        <f>IF($F1051="CO",SUMIFS($M:$M,$A:$A,$A1051)/COUNTIFS($A:$A,$A1051,$F:$F,"CO"),0)</f>
        <v>0</v>
      </c>
    </row>
    <row r="1052" spans="1:19" ht="50.1" customHeight="1">
      <c r="A1052" s="289" t="s">
        <v>3274</v>
      </c>
      <c r="B1052" s="38">
        <v>43812</v>
      </c>
      <c r="C1052" s="58" t="s">
        <v>3275</v>
      </c>
      <c r="D1052" s="289" t="s">
        <v>3276</v>
      </c>
      <c r="E1052" s="289"/>
      <c r="F1052" s="289" t="s">
        <v>24</v>
      </c>
      <c r="G1052" s="289" t="s">
        <v>42</v>
      </c>
      <c r="H1052" s="54" t="s">
        <v>568</v>
      </c>
      <c r="I1052" s="289" t="s">
        <v>27</v>
      </c>
      <c r="J1052" s="63" t="s">
        <v>73</v>
      </c>
      <c r="K1052" s="38">
        <v>43836</v>
      </c>
      <c r="L1052" s="38">
        <v>45663</v>
      </c>
      <c r="M1052" s="42"/>
      <c r="N1052" s="37" t="s">
        <v>135</v>
      </c>
      <c r="O1052" s="43"/>
      <c r="P1052" s="289" t="s">
        <v>30</v>
      </c>
      <c r="Q1052" s="43"/>
      <c r="R1052" s="43"/>
      <c r="S1052" s="43"/>
    </row>
    <row r="1053" spans="1:19" ht="50.1" customHeight="1">
      <c r="A1053" s="37" t="s">
        <v>3277</v>
      </c>
      <c r="B1053" s="38">
        <v>43417</v>
      </c>
      <c r="C1053" s="46" t="s">
        <v>3278</v>
      </c>
      <c r="D1053" s="37" t="s">
        <v>3279</v>
      </c>
      <c r="E1053" s="289"/>
      <c r="F1053" s="40" t="s">
        <v>24</v>
      </c>
      <c r="G1053" s="37" t="s">
        <v>42</v>
      </c>
      <c r="H1053" s="37" t="s">
        <v>198</v>
      </c>
      <c r="I1053" s="37" t="s">
        <v>100</v>
      </c>
      <c r="J1053" s="41" t="s">
        <v>28</v>
      </c>
      <c r="K1053" s="38">
        <v>43432</v>
      </c>
      <c r="L1053" s="38">
        <v>45258</v>
      </c>
      <c r="M1053" s="42"/>
      <c r="N1053" s="37" t="s">
        <v>29</v>
      </c>
      <c r="O1053" s="43"/>
      <c r="P1053" s="37" t="s">
        <v>178</v>
      </c>
      <c r="Q1053" s="43"/>
      <c r="R1053" s="289">
        <f>YEAR(K1053)</f>
        <v>2018</v>
      </c>
      <c r="S1053" s="44">
        <f>IF($F1053="CO",SUMIFS($M:$M,$A:$A,$A1053)/COUNTIFS($A:$A,$A1053,$F:$F,"CO"),0)</f>
        <v>0</v>
      </c>
    </row>
    <row r="1054" spans="1:19" ht="50.1" customHeight="1">
      <c r="A1054" s="37" t="s">
        <v>3280</v>
      </c>
      <c r="B1054" s="38">
        <v>43699</v>
      </c>
      <c r="C1054" s="52" t="s">
        <v>3281</v>
      </c>
      <c r="D1054" s="37" t="s">
        <v>3282</v>
      </c>
      <c r="E1054" s="43"/>
      <c r="F1054" s="289" t="s">
        <v>24</v>
      </c>
      <c r="G1054" s="289" t="s">
        <v>98</v>
      </c>
      <c r="H1054" s="289" t="s">
        <v>2101</v>
      </c>
      <c r="I1054" s="289" t="s">
        <v>27</v>
      </c>
      <c r="J1054" s="55" t="s">
        <v>129</v>
      </c>
      <c r="K1054" s="38">
        <v>43719</v>
      </c>
      <c r="L1054" s="38">
        <v>45546</v>
      </c>
      <c r="M1054" s="47"/>
      <c r="N1054" s="289" t="s">
        <v>29</v>
      </c>
      <c r="O1054" s="289"/>
      <c r="P1054" s="289" t="s">
        <v>53</v>
      </c>
      <c r="Q1054" s="43"/>
      <c r="R1054" s="289">
        <f>YEAR(K1054)</f>
        <v>2019</v>
      </c>
      <c r="S1054" s="44">
        <f>IF($F1054="CO",SUMIFS($M:$M,$A:$A,$A1054)/COUNTIFS($A:$A,$A1054,$F:$F,"CO"),0)</f>
        <v>0</v>
      </c>
    </row>
    <row r="1055" spans="1:19" ht="50.1" customHeight="1">
      <c r="A1055" s="37" t="s">
        <v>3283</v>
      </c>
      <c r="B1055" s="38">
        <v>43227</v>
      </c>
      <c r="C1055" s="46" t="s">
        <v>3284</v>
      </c>
      <c r="D1055" s="43"/>
      <c r="E1055" s="289"/>
      <c r="F1055" s="37" t="s">
        <v>24</v>
      </c>
      <c r="G1055" s="37" t="s">
        <v>388</v>
      </c>
      <c r="H1055" s="37" t="s">
        <v>1667</v>
      </c>
      <c r="I1055" s="40" t="s">
        <v>115</v>
      </c>
      <c r="J1055" s="48" t="s">
        <v>1756</v>
      </c>
      <c r="K1055" s="38">
        <v>43388</v>
      </c>
      <c r="L1055" s="38">
        <v>45214</v>
      </c>
      <c r="M1055" s="42"/>
      <c r="N1055" s="37" t="s">
        <v>1667</v>
      </c>
      <c r="O1055" s="43"/>
      <c r="P1055" s="37" t="s">
        <v>506</v>
      </c>
      <c r="Q1055" s="43"/>
      <c r="R1055" s="289">
        <v>2019</v>
      </c>
      <c r="S1055" s="43"/>
    </row>
    <row r="1056" spans="1:19" ht="50.1" customHeight="1">
      <c r="A1056" s="37" t="s">
        <v>3285</v>
      </c>
      <c r="B1056" s="38">
        <v>43193</v>
      </c>
      <c r="C1056" s="46" t="s">
        <v>3286</v>
      </c>
      <c r="D1056" s="37" t="s">
        <v>3287</v>
      </c>
      <c r="E1056" s="289"/>
      <c r="F1056" s="289" t="s">
        <v>24</v>
      </c>
      <c r="G1056" s="37" t="s">
        <v>98</v>
      </c>
      <c r="H1056" s="40" t="s">
        <v>99</v>
      </c>
      <c r="I1056" s="37" t="s">
        <v>100</v>
      </c>
      <c r="J1056" s="55" t="s">
        <v>73</v>
      </c>
      <c r="K1056" s="38">
        <v>43217</v>
      </c>
      <c r="L1056" s="38">
        <v>45043</v>
      </c>
      <c r="M1056" s="42"/>
      <c r="N1056" s="37" t="s">
        <v>29</v>
      </c>
      <c r="O1056" s="43"/>
      <c r="P1056" s="37" t="s">
        <v>225</v>
      </c>
      <c r="Q1056" s="43"/>
      <c r="R1056" s="43"/>
      <c r="S1056" s="43"/>
    </row>
    <row r="1057" spans="1:19" ht="50.1" customHeight="1">
      <c r="A1057" s="37" t="s">
        <v>3288</v>
      </c>
      <c r="B1057" s="38">
        <v>43692</v>
      </c>
      <c r="C1057" s="52" t="s">
        <v>3289</v>
      </c>
      <c r="D1057" s="37" t="s">
        <v>3290</v>
      </c>
      <c r="E1057" s="43"/>
      <c r="F1057" s="289" t="s">
        <v>24</v>
      </c>
      <c r="G1057" s="289" t="s">
        <v>49</v>
      </c>
      <c r="H1057" s="54" t="s">
        <v>253</v>
      </c>
      <c r="I1057" s="289" t="s">
        <v>27</v>
      </c>
      <c r="J1057" s="98" t="s">
        <v>241</v>
      </c>
      <c r="K1057" s="38">
        <v>43724</v>
      </c>
      <c r="L1057" s="38">
        <v>45551</v>
      </c>
      <c r="M1057" s="144"/>
      <c r="N1057" s="289" t="s">
        <v>29</v>
      </c>
      <c r="O1057" s="289"/>
      <c r="P1057" s="289" t="s">
        <v>94</v>
      </c>
      <c r="Q1057" s="289"/>
      <c r="R1057" s="289">
        <f>YEAR(K1057)</f>
        <v>2019</v>
      </c>
      <c r="S1057" s="44">
        <f>IF($F1057="CO",SUMIFS($M:$M,$A:$A,$A1057)/COUNTIFS($A:$A,$A1057,$F:$F,"CO"),0)</f>
        <v>0</v>
      </c>
    </row>
    <row r="1058" spans="1:19" ht="50.1" customHeight="1">
      <c r="A1058" s="37" t="s">
        <v>3291</v>
      </c>
      <c r="B1058" s="38">
        <v>43791</v>
      </c>
      <c r="C1058" s="64" t="s">
        <v>3292</v>
      </c>
      <c r="D1058" s="37" t="s">
        <v>3293</v>
      </c>
      <c r="E1058" s="43"/>
      <c r="F1058" s="37" t="s">
        <v>24</v>
      </c>
      <c r="G1058" s="37" t="s">
        <v>49</v>
      </c>
      <c r="H1058" s="37" t="s">
        <v>828</v>
      </c>
      <c r="I1058" s="289" t="s">
        <v>27</v>
      </c>
      <c r="J1058" s="63" t="s">
        <v>73</v>
      </c>
      <c r="K1058" s="38">
        <v>43809</v>
      </c>
      <c r="L1058" s="38">
        <v>45636</v>
      </c>
      <c r="M1058" s="47"/>
      <c r="N1058" s="37" t="s">
        <v>168</v>
      </c>
      <c r="O1058" s="43"/>
      <c r="P1058" s="289" t="s">
        <v>30</v>
      </c>
      <c r="Q1058" s="43"/>
      <c r="R1058" s="289">
        <v>2019</v>
      </c>
      <c r="S1058" s="43"/>
    </row>
    <row r="1059" spans="1:19" ht="50.1" customHeight="1">
      <c r="A1059" s="45" t="s">
        <v>3294</v>
      </c>
      <c r="B1059" s="38">
        <v>44245</v>
      </c>
      <c r="C1059" s="58" t="s">
        <v>3295</v>
      </c>
      <c r="D1059" s="289" t="s">
        <v>3296</v>
      </c>
      <c r="E1059" s="43"/>
      <c r="F1059" s="37" t="s">
        <v>24</v>
      </c>
      <c r="G1059" s="289" t="s">
        <v>71</v>
      </c>
      <c r="H1059" s="40" t="s">
        <v>510</v>
      </c>
      <c r="I1059" s="37" t="s">
        <v>51</v>
      </c>
      <c r="J1059" s="202" t="s">
        <v>276</v>
      </c>
      <c r="K1059" s="38">
        <v>44315</v>
      </c>
      <c r="L1059" s="38">
        <v>46141</v>
      </c>
      <c r="M1059" s="43"/>
      <c r="N1059" s="37" t="s">
        <v>29</v>
      </c>
      <c r="O1059" s="43"/>
      <c r="P1059" s="37" t="s">
        <v>45</v>
      </c>
      <c r="Q1059" s="43"/>
      <c r="R1059" s="43"/>
      <c r="S1059" s="43"/>
    </row>
    <row r="1060" spans="1:19" ht="50.1" customHeight="1">
      <c r="A1060" s="37" t="s">
        <v>3297</v>
      </c>
      <c r="B1060" s="38">
        <v>43055</v>
      </c>
      <c r="C1060" s="56" t="s">
        <v>3298</v>
      </c>
      <c r="D1060" s="37" t="s">
        <v>3296</v>
      </c>
      <c r="E1060" s="289"/>
      <c r="F1060" s="37" t="s">
        <v>24</v>
      </c>
      <c r="G1060" s="37" t="s">
        <v>49</v>
      </c>
      <c r="H1060" s="37" t="s">
        <v>355</v>
      </c>
      <c r="I1060" s="37" t="s">
        <v>610</v>
      </c>
      <c r="J1060" s="48" t="s">
        <v>87</v>
      </c>
      <c r="K1060" s="38">
        <v>43070</v>
      </c>
      <c r="L1060" s="38">
        <v>44896</v>
      </c>
      <c r="M1060" s="42"/>
      <c r="N1060" s="37" t="s">
        <v>232</v>
      </c>
      <c r="O1060" s="43"/>
      <c r="P1060" s="37" t="s">
        <v>494</v>
      </c>
      <c r="Q1060" s="43"/>
      <c r="R1060" s="289">
        <f>YEAR(K1060)</f>
        <v>2017</v>
      </c>
      <c r="S1060" s="44">
        <f>IF($F1060="CO",SUMIFS($M:$M,$A:$A,$A1060)/COUNTIFS($A:$A,$A1060,$F:$F,"CO"),0)</f>
        <v>0</v>
      </c>
    </row>
    <row r="1061" spans="1:19" ht="50.1" customHeight="1">
      <c r="A1061" s="191" t="s">
        <v>3299</v>
      </c>
      <c r="B1061" s="182">
        <v>43712</v>
      </c>
      <c r="C1061" s="257" t="s">
        <v>3300</v>
      </c>
      <c r="D1061" s="183" t="s">
        <v>3301</v>
      </c>
      <c r="E1061" s="185"/>
      <c r="F1061" s="183" t="s">
        <v>24</v>
      </c>
      <c r="G1061" s="183" t="s">
        <v>85</v>
      </c>
      <c r="H1061" s="201" t="s">
        <v>710</v>
      </c>
      <c r="I1061" s="181" t="s">
        <v>240</v>
      </c>
      <c r="J1061" s="521" t="s">
        <v>362</v>
      </c>
      <c r="K1061" s="182">
        <v>43733</v>
      </c>
      <c r="L1061" s="182">
        <v>45560</v>
      </c>
      <c r="M1061" s="214"/>
      <c r="N1061" s="183" t="s">
        <v>710</v>
      </c>
      <c r="O1061" s="185"/>
      <c r="P1061" s="183" t="s">
        <v>30</v>
      </c>
      <c r="Q1061" s="183"/>
      <c r="R1061" s="183">
        <f>YEAR(K1061)</f>
        <v>2019</v>
      </c>
      <c r="S1061" s="44">
        <f>IF($F1061="CO",SUMIFS($M:$M,$A:$A,$A1061)/COUNTIFS($A:$A,$A1061,$F:$F,"CO"),0)</f>
        <v>0</v>
      </c>
    </row>
    <row r="1062" spans="1:19" ht="50.1" customHeight="1">
      <c r="A1062" s="46" t="s">
        <v>3302</v>
      </c>
      <c r="B1062" s="38">
        <v>43641</v>
      </c>
      <c r="C1062" s="52" t="s">
        <v>3303</v>
      </c>
      <c r="D1062" s="80" t="s">
        <v>3304</v>
      </c>
      <c r="E1062" s="43"/>
      <c r="F1062" s="289" t="s">
        <v>24</v>
      </c>
      <c r="G1062" s="289" t="s">
        <v>71</v>
      </c>
      <c r="H1062" s="54" t="s">
        <v>263</v>
      </c>
      <c r="I1062" s="289" t="s">
        <v>27</v>
      </c>
      <c r="J1062" s="55" t="s">
        <v>241</v>
      </c>
      <c r="K1062" s="38">
        <v>43706</v>
      </c>
      <c r="L1062" s="38">
        <v>45533</v>
      </c>
      <c r="M1062" s="47"/>
      <c r="N1062" s="289" t="s">
        <v>29</v>
      </c>
      <c r="O1062" s="289"/>
      <c r="P1062" s="289" t="s">
        <v>45</v>
      </c>
      <c r="Q1062" s="289"/>
      <c r="R1062" s="289">
        <f>YEAR(K1062)</f>
        <v>2019</v>
      </c>
      <c r="S1062" s="44">
        <f>IF($F1062="CO",SUMIFS($M:$M,$A:$A,$A1062)/COUNTIFS($A:$A,$A1062,$F:$F,"CO"),0)</f>
        <v>0</v>
      </c>
    </row>
    <row r="1063" spans="1:19" ht="50.1" customHeight="1">
      <c r="A1063" s="37" t="s">
        <v>3305</v>
      </c>
      <c r="B1063" s="38">
        <v>43798</v>
      </c>
      <c r="C1063" s="56" t="s">
        <v>3306</v>
      </c>
      <c r="D1063" s="37" t="s">
        <v>3307</v>
      </c>
      <c r="E1063" s="43"/>
      <c r="F1063" s="37" t="s">
        <v>24</v>
      </c>
      <c r="G1063" s="37" t="s">
        <v>71</v>
      </c>
      <c r="H1063" s="40" t="s">
        <v>1053</v>
      </c>
      <c r="I1063" s="37" t="s">
        <v>27</v>
      </c>
      <c r="J1063" s="63" t="s">
        <v>73</v>
      </c>
      <c r="K1063" s="38">
        <v>43720</v>
      </c>
      <c r="L1063" s="38">
        <v>45547</v>
      </c>
      <c r="M1063" s="47"/>
      <c r="N1063" s="37" t="s">
        <v>135</v>
      </c>
      <c r="O1063" s="43"/>
      <c r="P1063" s="37" t="s">
        <v>45</v>
      </c>
      <c r="Q1063" s="43"/>
      <c r="R1063" s="289">
        <v>2019</v>
      </c>
      <c r="S1063" s="43"/>
    </row>
    <row r="1064" spans="1:19" ht="50.1" customHeight="1">
      <c r="A1064" s="59" t="s">
        <v>3308</v>
      </c>
      <c r="B1064" s="57">
        <v>39315</v>
      </c>
      <c r="C1064" s="104" t="s">
        <v>3309</v>
      </c>
      <c r="D1064" s="289" t="s">
        <v>3310</v>
      </c>
      <c r="E1064" s="53"/>
      <c r="F1064" s="54" t="s">
        <v>24</v>
      </c>
      <c r="G1064" s="54" t="s">
        <v>71</v>
      </c>
      <c r="H1064" s="54" t="s">
        <v>1359</v>
      </c>
      <c r="I1064" s="57" t="s">
        <v>27</v>
      </c>
      <c r="J1064" s="41" t="s">
        <v>3311</v>
      </c>
      <c r="K1064" s="59">
        <v>39295</v>
      </c>
      <c r="L1064" s="40" t="s">
        <v>599</v>
      </c>
      <c r="M1064" s="103"/>
      <c r="N1064" s="40" t="s">
        <v>29</v>
      </c>
      <c r="O1064" s="40"/>
      <c r="P1064" s="40" t="s">
        <v>45</v>
      </c>
      <c r="Q1064" s="40"/>
      <c r="R1064" s="289">
        <f>YEAR(K1064)</f>
        <v>2007</v>
      </c>
      <c r="S1064" s="44">
        <f>IF($F1064="CO",SUMIFS($M:$M,$A:$A,$A1064)/COUNTIFS($A:$A,$A1064,$F:$F,"CO"),0)</f>
        <v>0</v>
      </c>
    </row>
    <row r="1065" spans="1:19" ht="50.1" customHeight="1">
      <c r="A1065" s="45" t="s">
        <v>3312</v>
      </c>
      <c r="B1065" s="38">
        <v>44158</v>
      </c>
      <c r="C1065" s="51" t="s">
        <v>3313</v>
      </c>
      <c r="D1065" s="289" t="s">
        <v>3314</v>
      </c>
      <c r="E1065" s="43"/>
      <c r="F1065" s="37" t="s">
        <v>24</v>
      </c>
      <c r="G1065" s="289" t="s">
        <v>98</v>
      </c>
      <c r="H1065" s="40" t="s">
        <v>99</v>
      </c>
      <c r="I1065" s="37" t="s">
        <v>100</v>
      </c>
      <c r="J1065" s="55" t="s">
        <v>73</v>
      </c>
      <c r="K1065" s="38">
        <v>44316</v>
      </c>
      <c r="L1065" s="38">
        <v>46142</v>
      </c>
      <c r="M1065" s="43"/>
      <c r="N1065" s="37" t="s">
        <v>29</v>
      </c>
      <c r="O1065" s="43"/>
      <c r="P1065" s="37" t="s">
        <v>53</v>
      </c>
      <c r="Q1065" s="43"/>
      <c r="R1065" s="43"/>
      <c r="S1065" s="43"/>
    </row>
    <row r="1066" spans="1:19" ht="50.1" customHeight="1">
      <c r="A1066" s="45" t="s">
        <v>3315</v>
      </c>
      <c r="B1066" s="38">
        <v>44224</v>
      </c>
      <c r="C1066" s="56" t="s">
        <v>3316</v>
      </c>
      <c r="D1066" s="37" t="s">
        <v>3317</v>
      </c>
      <c r="E1066" s="43"/>
      <c r="F1066" s="37" t="s">
        <v>24</v>
      </c>
      <c r="G1066" s="37" t="s">
        <v>71</v>
      </c>
      <c r="H1066" s="40" t="s">
        <v>239</v>
      </c>
      <c r="I1066" s="37" t="s">
        <v>27</v>
      </c>
      <c r="J1066" s="55" t="s">
        <v>73</v>
      </c>
      <c r="K1066" s="38">
        <v>44274</v>
      </c>
      <c r="L1066" s="37" t="s">
        <v>3318</v>
      </c>
      <c r="M1066" s="47"/>
      <c r="N1066" s="37" t="s">
        <v>29</v>
      </c>
      <c r="O1066" s="43"/>
      <c r="P1066" s="289" t="s">
        <v>53</v>
      </c>
      <c r="Q1066" s="43"/>
      <c r="R1066" s="289">
        <f>YEAR(K1066)</f>
        <v>2021</v>
      </c>
      <c r="S1066" s="44">
        <f>IF($F1066="CO",SUMIFS($M:$M,$A:$A,$A1066)/COUNTIFS($A:$A,$A1066,$F:$F,"CO"),0)</f>
        <v>0</v>
      </c>
    </row>
    <row r="1067" spans="1:19" ht="50.1" customHeight="1">
      <c r="A1067" s="37" t="s">
        <v>3319</v>
      </c>
      <c r="B1067" s="38">
        <v>43469</v>
      </c>
      <c r="C1067" s="46" t="s">
        <v>3320</v>
      </c>
      <c r="D1067" s="37" t="s">
        <v>3321</v>
      </c>
      <c r="E1067" s="289"/>
      <c r="F1067" s="37" t="s">
        <v>24</v>
      </c>
      <c r="G1067" s="289" t="s">
        <v>49</v>
      </c>
      <c r="H1067" s="289" t="s">
        <v>355</v>
      </c>
      <c r="I1067" s="37" t="s">
        <v>27</v>
      </c>
      <c r="J1067" s="55" t="s">
        <v>73</v>
      </c>
      <c r="K1067" s="38">
        <v>43487</v>
      </c>
      <c r="L1067" s="38">
        <v>45314</v>
      </c>
      <c r="M1067" s="144"/>
      <c r="N1067" s="37" t="s">
        <v>29</v>
      </c>
      <c r="O1067" s="43"/>
      <c r="P1067" s="37" t="s">
        <v>30</v>
      </c>
      <c r="Q1067" s="289"/>
      <c r="R1067" s="43"/>
      <c r="S1067" s="43"/>
    </row>
    <row r="1068" spans="1:19" ht="50.1" customHeight="1">
      <c r="A1068" s="294" t="s">
        <v>3920</v>
      </c>
      <c r="B1068" s="302">
        <v>44432</v>
      </c>
      <c r="C1068" s="313" t="s">
        <v>3921</v>
      </c>
      <c r="D1068" s="295" t="s">
        <v>3922</v>
      </c>
      <c r="E1068" s="297"/>
      <c r="F1068" s="298" t="s">
        <v>24</v>
      </c>
      <c r="G1068" s="298" t="s">
        <v>49</v>
      </c>
      <c r="H1068" s="308" t="s">
        <v>1083</v>
      </c>
      <c r="I1068" s="300" t="s">
        <v>27</v>
      </c>
      <c r="J1068" s="314" t="s">
        <v>73</v>
      </c>
      <c r="K1068" s="302">
        <v>44476</v>
      </c>
      <c r="L1068" s="302">
        <v>46302</v>
      </c>
      <c r="M1068" s="303"/>
      <c r="N1068" s="295" t="s">
        <v>29</v>
      </c>
      <c r="O1068" s="297"/>
      <c r="P1068" s="298" t="s">
        <v>45</v>
      </c>
      <c r="Q1068" s="297"/>
      <c r="R1068" s="455"/>
      <c r="S1068" s="43"/>
    </row>
    <row r="1069" spans="1:19" ht="50.1" customHeight="1">
      <c r="A1069" s="285" t="s">
        <v>4149</v>
      </c>
      <c r="B1069" s="362">
        <v>44357</v>
      </c>
      <c r="C1069" s="371" t="s">
        <v>4150</v>
      </c>
      <c r="D1069" s="363" t="s">
        <v>4151</v>
      </c>
      <c r="E1069" s="372"/>
      <c r="F1069" s="363" t="s">
        <v>24</v>
      </c>
      <c r="G1069" s="363" t="s">
        <v>49</v>
      </c>
      <c r="H1069" s="366" t="s">
        <v>355</v>
      </c>
      <c r="I1069" s="363" t="s">
        <v>27</v>
      </c>
      <c r="J1069" s="370" t="s">
        <v>3995</v>
      </c>
      <c r="K1069" s="362">
        <v>44383</v>
      </c>
      <c r="L1069" s="362">
        <v>46209</v>
      </c>
      <c r="M1069" s="372"/>
      <c r="N1069" s="363" t="s">
        <v>29</v>
      </c>
      <c r="O1069" s="372"/>
      <c r="P1069" s="285" t="s">
        <v>53</v>
      </c>
      <c r="Q1069" s="372"/>
      <c r="R1069" s="372"/>
      <c r="S1069" s="372"/>
    </row>
  </sheetData>
  <sortState ref="C1:C1069">
    <sortCondition ref="C7"/>
  </sortState>
  <mergeCells count="1">
    <mergeCell ref="E1:G1"/>
  </mergeCells>
  <conditionalFormatting sqref="A400">
    <cfRule type="cellIs" dxfId="3" priority="7" stopIfTrue="1" operator="lessThan">
      <formula>41654</formula>
    </cfRule>
  </conditionalFormatting>
  <conditionalFormatting sqref="A400">
    <cfRule type="cellIs" dxfId="2" priority="6" stopIfTrue="1" operator="lessThan">
      <formula>41654</formula>
    </cfRule>
  </conditionalFormatting>
  <conditionalFormatting sqref="A400">
    <cfRule type="cellIs" dxfId="1" priority="5" stopIfTrue="1" operator="lessThan">
      <formula>$A$1</formula>
    </cfRule>
  </conditionalFormatting>
  <conditionalFormatting sqref="A400">
    <cfRule type="cellIs" dxfId="0" priority="4" operator="lessThan">
      <formula>$A$1</formula>
    </cfRule>
  </conditionalFormatting>
  <pageMargins left="0.25" right="0.25" top="0.75" bottom="0.75" header="0.3" footer="0.3"/>
  <pageSetup paperSize="9" scale="11" fitToHeight="10" orientation="portrait"/>
  <headerFooter>
    <oddHeader>&amp;RAtualizado em &amp;D, Página &amp;P</oddHeader>
  </headerFooter>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customHeight="1"/>
  <sheetData/>
  <pageMargins left="0.51181100000000002" right="0.51181100000000002" top="0.78740199999999982" bottom="0.78740199999999982" header="0.31496099999999999" footer="0.31496099999999999"/>
  <pageSetup paperSize="9" firstPageNumber="214748364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Dados</vt:lpstr>
      <vt:lpstr>Plan1</vt:lpstr>
      <vt:lpstr>Dados!Area_de_impressao</vt:lpstr>
      <vt:lpstr>Dados!Print_Titles</vt:lpstr>
      <vt:lpstr>Dados!title3_anchor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pccli</dc:creator>
  <cp:lastModifiedBy>Marcia Lorentz</cp:lastModifiedBy>
  <cp:revision>5</cp:revision>
  <dcterms:created xsi:type="dcterms:W3CDTF">2022-10-19T17:37:38Z</dcterms:created>
  <dcterms:modified xsi:type="dcterms:W3CDTF">2022-10-25T17:22:02Z</dcterms:modified>
</cp:coreProperties>
</file>