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TISM\FACHADA CTISM 2017\LICITAÇÃO\"/>
    </mc:Choice>
  </mc:AlternateContent>
  <bookViews>
    <workbookView xWindow="0" yWindow="0" windowWidth="19200" windowHeight="12180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J19" i="1" l="1"/>
  <c r="K19" i="1" s="1"/>
  <c r="G18" i="2"/>
  <c r="G16" i="2"/>
  <c r="G14" i="2"/>
  <c r="G12" i="2"/>
  <c r="G10" i="2"/>
  <c r="G8" i="2"/>
  <c r="G6" i="2"/>
  <c r="J63" i="1"/>
  <c r="K63" i="1"/>
  <c r="J64" i="1"/>
  <c r="K64" i="1" s="1"/>
  <c r="J65" i="1"/>
  <c r="K65" i="1" s="1"/>
  <c r="J66" i="1"/>
  <c r="K66" i="1" s="1"/>
  <c r="J67" i="1"/>
  <c r="K67" i="1" s="1"/>
  <c r="J68" i="1"/>
  <c r="K68" i="1" s="1"/>
  <c r="J62" i="1"/>
  <c r="K62" i="1" s="1"/>
  <c r="L61" i="1" s="1"/>
  <c r="G19" i="2" s="1"/>
  <c r="C19" i="2" s="1"/>
  <c r="J60" i="1"/>
  <c r="K60" i="1"/>
  <c r="J59" i="1"/>
  <c r="K59" i="1" s="1"/>
  <c r="L58" i="1" s="1"/>
  <c r="G17" i="2" s="1"/>
  <c r="J57" i="1"/>
  <c r="K57" i="1"/>
  <c r="K56" i="1"/>
  <c r="J56" i="1"/>
  <c r="J50" i="1"/>
  <c r="K50" i="1" s="1"/>
  <c r="J51" i="1"/>
  <c r="K51" i="1"/>
  <c r="J52" i="1"/>
  <c r="K52" i="1" s="1"/>
  <c r="J53" i="1"/>
  <c r="K53" i="1"/>
  <c r="J54" i="1"/>
  <c r="K54" i="1" s="1"/>
  <c r="J49" i="1"/>
  <c r="K49" i="1" s="1"/>
  <c r="L47" i="1" s="1"/>
  <c r="G15" i="2" s="1"/>
  <c r="E15" i="2" s="1"/>
  <c r="J46" i="1"/>
  <c r="K46" i="1" s="1"/>
  <c r="J45" i="1"/>
  <c r="K45" i="1" s="1"/>
  <c r="J40" i="1"/>
  <c r="K40" i="1"/>
  <c r="J41" i="1"/>
  <c r="K41" i="1" s="1"/>
  <c r="J42" i="1"/>
  <c r="K42" i="1" s="1"/>
  <c r="J43" i="1"/>
  <c r="K43" i="1" s="1"/>
  <c r="J39" i="1"/>
  <c r="K39" i="1" s="1"/>
  <c r="J36" i="1"/>
  <c r="K36" i="1" s="1"/>
  <c r="J37" i="1"/>
  <c r="K37" i="1" s="1"/>
  <c r="K35" i="1"/>
  <c r="J35" i="1"/>
  <c r="J24" i="1"/>
  <c r="K24" i="1"/>
  <c r="J25" i="1"/>
  <c r="K25" i="1" s="1"/>
  <c r="J26" i="1"/>
  <c r="K26" i="1"/>
  <c r="J27" i="1"/>
  <c r="K27" i="1" s="1"/>
  <c r="J28" i="1"/>
  <c r="K28" i="1"/>
  <c r="J29" i="1"/>
  <c r="K29" i="1" s="1"/>
  <c r="J30" i="1"/>
  <c r="K30" i="1"/>
  <c r="J31" i="1"/>
  <c r="K31" i="1" s="1"/>
  <c r="J32" i="1"/>
  <c r="K32" i="1"/>
  <c r="J33" i="1"/>
  <c r="K33" i="1" s="1"/>
  <c r="J23" i="1"/>
  <c r="K23" i="1" s="1"/>
  <c r="J15" i="1"/>
  <c r="K15" i="1" s="1"/>
  <c r="J16" i="1"/>
  <c r="K16" i="1"/>
  <c r="J17" i="1"/>
  <c r="K17" i="1" s="1"/>
  <c r="J18" i="1"/>
  <c r="K18" i="1"/>
  <c r="J20" i="1"/>
  <c r="K20" i="1" s="1"/>
  <c r="J14" i="1"/>
  <c r="K14" i="1" s="1"/>
  <c r="J8" i="1"/>
  <c r="K8" i="1" s="1"/>
  <c r="J9" i="1"/>
  <c r="K9" i="1"/>
  <c r="J10" i="1"/>
  <c r="K10" i="1" s="1"/>
  <c r="J11" i="1"/>
  <c r="K11" i="1" s="1"/>
  <c r="J12" i="1"/>
  <c r="K12" i="1" s="1"/>
  <c r="J7" i="1"/>
  <c r="K7" i="1" s="1"/>
  <c r="B18" i="2"/>
  <c r="B16" i="2"/>
  <c r="B14" i="2"/>
  <c r="B12" i="2"/>
  <c r="B10" i="2"/>
  <c r="B8" i="2"/>
  <c r="B6" i="2"/>
  <c r="B4" i="2"/>
  <c r="G4" i="2"/>
  <c r="E84" i="1"/>
  <c r="L38" i="1" l="1"/>
  <c r="G11" i="2" s="1"/>
  <c r="F11" i="2" s="1"/>
  <c r="D17" i="2"/>
  <c r="F17" i="2"/>
  <c r="L6" i="1"/>
  <c r="G5" i="2" s="1"/>
  <c r="F5" i="2" s="1"/>
  <c r="L44" i="1"/>
  <c r="G13" i="2" s="1"/>
  <c r="C13" i="2" s="1"/>
  <c r="F13" i="2"/>
  <c r="E13" i="2"/>
  <c r="L13" i="1"/>
  <c r="G7" i="2" s="1"/>
  <c r="D13" i="2"/>
  <c r="D15" i="2"/>
  <c r="F15" i="2"/>
  <c r="C15" i="2"/>
  <c r="L21" i="1"/>
  <c r="G9" i="2" s="1"/>
  <c r="D9" i="2" s="1"/>
  <c r="D19" i="2"/>
  <c r="D5" i="2"/>
  <c r="E11" i="2"/>
  <c r="E19" i="2"/>
  <c r="E17" i="2"/>
  <c r="F19" i="2"/>
  <c r="E5" i="2"/>
  <c r="C11" i="2"/>
  <c r="C17" i="2"/>
  <c r="C5" i="2"/>
  <c r="F9" i="2" l="1"/>
  <c r="F20" i="2" s="1"/>
  <c r="C9" i="2"/>
  <c r="E9" i="2"/>
  <c r="D11" i="2"/>
  <c r="C7" i="2"/>
  <c r="C20" i="2" s="1"/>
  <c r="F7" i="2"/>
  <c r="D7" i="2"/>
  <c r="E7" i="2"/>
  <c r="E20" i="2" s="1"/>
  <c r="L69" i="1"/>
  <c r="G20" i="2"/>
  <c r="D20" i="2" l="1"/>
  <c r="G21" i="2" s="1"/>
</calcChain>
</file>

<file path=xl/sharedStrings.xml><?xml version="1.0" encoding="utf-8"?>
<sst xmlns="http://schemas.openxmlformats.org/spreadsheetml/2006/main" count="386" uniqueCount="268">
  <si>
    <t>CAPINA E LIMPEZA MANUAL DE TERRENO</t>
  </si>
  <si>
    <t>91785</t>
  </si>
  <si>
    <t>ASTU - ASSENTAMENTO DE TUBOS E PECAS</t>
  </si>
  <si>
    <t>SERVIÇOS COMPLEMENTARES</t>
  </si>
  <si>
    <t>1.1</t>
  </si>
  <si>
    <t>1.2</t>
  </si>
  <si>
    <t>1.3</t>
  </si>
  <si>
    <t>1.4</t>
  </si>
  <si>
    <t>1.5</t>
  </si>
  <si>
    <t>1.6</t>
  </si>
  <si>
    <t>1</t>
  </si>
  <si>
    <t>2</t>
  </si>
  <si>
    <t>3</t>
  </si>
  <si>
    <t>4</t>
  </si>
  <si>
    <t>5</t>
  </si>
  <si>
    <t>6</t>
  </si>
  <si>
    <t>7</t>
  </si>
  <si>
    <t>8</t>
  </si>
  <si>
    <t>Próprio</t>
  </si>
  <si>
    <t>PLACA DE OBRA EM CHAPA DE ACO GALVANIZADO</t>
  </si>
  <si>
    <t>H</t>
  </si>
  <si>
    <t>Total Geral</t>
  </si>
  <si>
    <t>M</t>
  </si>
  <si>
    <t>MOVIMENTAÇÃO DE TERRA / DEMOLIÇÕES</t>
  </si>
  <si>
    <t>REVESTIMENTO EXTERNO</t>
  </si>
  <si>
    <t>EXECUÇÃO DE PÁTIO/ESTACIONAMENTO EM PISO INTERTRAVADO, COM BLOCO 16 FACES DE 22 X 11 CM, ESPESSURA 8 CM. AF_12/2015</t>
  </si>
  <si>
    <t>VIDRO LISO COMUM TRANSPARENTE, ESPESSURA 6MM</t>
  </si>
  <si>
    <t>REBOCO COM ARGAMASSA PRE-FABRICADA, ESPESSURA 0,5CM, PREPARO MECANICO DA ARGAMASSA- COMP. REF. SINAPI 74001/001</t>
  </si>
  <si>
    <t>73922/001</t>
  </si>
  <si>
    <t>72286</t>
  </si>
  <si>
    <t>m</t>
  </si>
  <si>
    <t>MES</t>
  </si>
  <si>
    <t>TUBO DE CONCRETO (SIMPLES) PARA REDES COLETORAS DE ÁGUAS PLUVIAIS, DIÂMETRO DE 400 MM, JUNTA RÍGIDA, INSTALADO EM LOCAL COM BAIXO NÍVEL DE INTERFERÊNCIAS - FORNECIMENTO E ASSENTAMENTO. AF_12/2015</t>
  </si>
  <si>
    <t>73859/002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</si>
  <si>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</si>
  <si>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8.1</t>
  </si>
  <si>
    <t>8.2</t>
  </si>
  <si>
    <t>8.3</t>
  </si>
  <si>
    <t>8.4</t>
  </si>
  <si>
    <t>8.5</t>
  </si>
  <si>
    <t>8.6</t>
  </si>
  <si>
    <t>74133/002</t>
  </si>
  <si>
    <t>8.7</t>
  </si>
  <si>
    <t>BARRACAO DE OBRA PARA DEPÓSITO/ESCRITORIO, PISO EM PINHO 3A, PAREDES EM COMPENSADO 10MM, COBERTURA EM TELHA FIBROCIMENTO 6MM, INCLUSO INSTALACOES ELETRICAS E ESQUADRIAS. REAPROVEITADO 5 VEZES</t>
  </si>
  <si>
    <t>APLICAÇÃO MANUAL DE FUNDO SELADOR ACRÍLICO EM PANOS CEGOS DE FACHADA (SEM PRESENÇA DE VÃOS) DE EDIFÍCIOS DE MÚLTIPLOS PAVIMENTOS. AF_06/2014</t>
  </si>
  <si>
    <t>Banco</t>
  </si>
  <si>
    <t>VIDROS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</si>
  <si>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</si>
  <si>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dia</t>
  </si>
  <si>
    <t>25.01.470</t>
  </si>
  <si>
    <t>LIMPEZA FINAL DA OBRA</t>
  </si>
  <si>
    <t>88485</t>
  </si>
  <si>
    <t>92404</t>
  </si>
  <si>
    <t>9537</t>
  </si>
  <si>
    <t>88489</t>
  </si>
  <si>
    <t>10.056</t>
  </si>
  <si>
    <t>REVESTIMENTOS</t>
  </si>
  <si>
    <t>98685</t>
  </si>
  <si>
    <t>M. O.</t>
  </si>
  <si>
    <t>PIS-JUN-005</t>
  </si>
  <si>
    <t>3.1.10</t>
  </si>
  <si>
    <t>3.1.11</t>
  </si>
  <si>
    <t>SINAPI (88503) - CAIXA D´ÁGUA EM POLIETILENO, 10000 LITROS, COM ACESSÓRIOS</t>
  </si>
  <si>
    <t>SINAPI (98689) - SOLEIRA EM BASALTO, LARGURA 15 CM, ESPESSURA 2,0 CM. AF_06/2018</t>
  </si>
  <si>
    <t>m²</t>
  </si>
  <si>
    <t>m³</t>
  </si>
  <si>
    <t>72186</t>
  </si>
  <si>
    <t>EMASSAMENTO COM MASSA A OLEO, DUAS DEMAOS</t>
  </si>
  <si>
    <t>Und</t>
  </si>
  <si>
    <t>PISO VINILICO SEMIFLEXIVEL PADRAO LISO, ESPESSURA 3,2MM, FIXADO COM COLA</t>
  </si>
  <si>
    <t>98555</t>
  </si>
  <si>
    <t>95568</t>
  </si>
  <si>
    <t>PINT - PINTURAS</t>
  </si>
  <si>
    <t>PINTURA</t>
  </si>
  <si>
    <t>CAIXA DE AREIA 60X60X60CM EM ALVENARIA</t>
  </si>
  <si>
    <t>7.1</t>
  </si>
  <si>
    <t>7.2</t>
  </si>
  <si>
    <t>73710</t>
  </si>
  <si>
    <t>RODAPÉ CERÂMICO DE 7CM DE ALTURA COM PLACAS TIPO GRÊS DE DIMENSÕES 45X45CM. AF_06/2014</t>
  </si>
  <si>
    <t>ISOLAMENTO DE OBRA COM TELA PLASTICA LARANJA, TIPO TAPUME DE SINALIZACAO, MALHA RETANGULAR</t>
  </si>
  <si>
    <t>93589</t>
  </si>
  <si>
    <t>SEDI - SERVIÇOS DIVERSOS</t>
  </si>
  <si>
    <t>PINTURA EXTERNA</t>
  </si>
  <si>
    <t>REVESTIMENTO INTERNO</t>
  </si>
  <si>
    <t>SINAPI</t>
  </si>
  <si>
    <t>00010496</t>
  </si>
  <si>
    <t>9.323</t>
  </si>
  <si>
    <t>INSTALAÇÕES HIDRÁULICAS</t>
  </si>
  <si>
    <t>M²</t>
  </si>
  <si>
    <t>Descrição</t>
  </si>
  <si>
    <t>87251</t>
  </si>
  <si>
    <t>ESCAVAÇÃO MANUAL DE VALAS. AF_03/2016</t>
  </si>
  <si>
    <t>MOVT - MOVIMENTO DE TERRA</t>
  </si>
  <si>
    <t>TRAN - TRANSPORTES, CARGAS E DESCARGAS</t>
  </si>
  <si>
    <t>95468</t>
  </si>
  <si>
    <t>TRANSPORTE COM CAMINHÃO BASCULANTE DE 10 M3, EM VIA URBANA EM REVESTIMENTO PRIMÁRIO (UNIDADE: M3XKM). AF_04/2016</t>
  </si>
  <si>
    <t>9.348</t>
  </si>
  <si>
    <t>6.1</t>
  </si>
  <si>
    <t>6.2</t>
  </si>
  <si>
    <t>9.351</t>
  </si>
  <si>
    <t>COBE - COBERTURA</t>
  </si>
  <si>
    <t>1.006</t>
  </si>
  <si>
    <t>9.358</t>
  </si>
  <si>
    <t>9.359</t>
  </si>
  <si>
    <t>84959</t>
  </si>
  <si>
    <t>Código</t>
  </si>
  <si>
    <t>EMBOÇO OU MASSA ÚNICA EM ARGAMASSA TRAÇO 1:2:8, PREPARO MANUAL, APLICADA MANUALMENTE EM PANOS CEGOS DE FACHADA (SEM PRESENÇA DE VÃOS), ESPESSURA DE 25 MM. AF_06/2014</t>
  </si>
  <si>
    <t>SETOP</t>
  </si>
  <si>
    <t>9.360</t>
  </si>
  <si>
    <t>04.09</t>
  </si>
  <si>
    <t>REVESTIMENTO CERÂMICO PARA PISO COM PLACAS TIPO GRÊS DE DIMENSÕES 45X45 CM APLICADA EM AMBIENTES DE ÁREA MAIOR QUE 10 M2. AF_06/2014</t>
  </si>
  <si>
    <t>CANT - CANTEIRO DE OBRAS</t>
  </si>
  <si>
    <t>93358</t>
  </si>
  <si>
    <t>UN</t>
  </si>
  <si>
    <t>84162</t>
  </si>
  <si>
    <t>SINAPI (94295) - MESTRE DE OBRAS COM ENCARGOS COMPLEMENTARES</t>
  </si>
  <si>
    <t>Tipo</t>
  </si>
  <si>
    <t>SERVIÇOS PRELIMINARES E TÉCNICOS</t>
  </si>
  <si>
    <t>6.2.1</t>
  </si>
  <si>
    <t>6.2.2</t>
  </si>
  <si>
    <t>Total</t>
  </si>
  <si>
    <t>ESQUADRIAS METÁLICAS</t>
  </si>
  <si>
    <t>IMPE - IMPERMEABILIZAÇÕES E PROTEÇÕES DIVERSAS</t>
  </si>
  <si>
    <t>Tratamento de fissuras com argamassa de cimento e areia traço 1:3 com aditivo bianco ou similar (Seção até 5 x 5 cm)</t>
  </si>
  <si>
    <t>5.1</t>
  </si>
  <si>
    <t>5.2</t>
  </si>
  <si>
    <t>PINTURA INTERNA</t>
  </si>
  <si>
    <t>94231</t>
  </si>
  <si>
    <t>SINAPI (90844) - KIT DE PORTA DE MADEIRA PARA PINTURA, SEMI-OCA (LEVE OU MÉDIA), PADRÃO MÉDIO, 90X210CM, ESPESSURA DE 3,5CM, ITENS INCLUSOS: DOBRADIÇAS, MONTAGEM E SEM BATENTE, FECHADURA COM EXECUÇÃO DO FURO - FORNECIMENTO E INSTALAÇÃO. AF_08/2015</t>
  </si>
  <si>
    <t>RODAPÉ EM GRANITO, ALTURA 10 CM. AF_06/2018</t>
  </si>
  <si>
    <t>ORSE</t>
  </si>
  <si>
    <t>LIMPEZA PERMANENTE DA OBRA</t>
  </si>
  <si>
    <t>Outras Pinturas</t>
  </si>
  <si>
    <t>PISO - PISOS</t>
  </si>
  <si>
    <t>Caixilho fixo tipo veneziana COR PRETA</t>
  </si>
  <si>
    <t>4114</t>
  </si>
  <si>
    <t>73739/001</t>
  </si>
  <si>
    <t>RUFO EM CHAPA DE AÇO GALVANIZADO NÚMERO 24, CORTE DE 25 CM, INCLUSO TRANSPORTE VERTICAL. AF_06/2016</t>
  </si>
  <si>
    <t>ENGENHEIRO CIVIL DE OBRA JUNIOR COM ENCARGOS COMPLEMENTARES</t>
  </si>
  <si>
    <t>CPOS</t>
  </si>
  <si>
    <t>CHAPISCO APLICADO EM ALVENARIA (SEM PRESENÇA DE VÃOS) E ESTRUTURAS DE CONCRETO DE FACHADA, COM COLHER DE PEDREIRO.  ARGAMASSA TRAÇO 1:3 COM PREPARO EM BETONEIRA 400L. AF_06/2014</t>
  </si>
  <si>
    <t>Encargos Sociais</t>
  </si>
  <si>
    <t>Descrição do Orçamento</t>
  </si>
  <si>
    <t>4939</t>
  </si>
  <si>
    <t>Quant.</t>
  </si>
  <si>
    <t>6.1.1</t>
  </si>
  <si>
    <t>CPOS (04.09.080) - Retirada de corrimão ou peças lineares metálicas, fixados</t>
  </si>
  <si>
    <t>6.1.2</t>
  </si>
  <si>
    <t>6.1.3</t>
  </si>
  <si>
    <t>6.1.4</t>
  </si>
  <si>
    <t>6.1.5</t>
  </si>
  <si>
    <t>6.1.6</t>
  </si>
  <si>
    <t>Totais -&gt;</t>
  </si>
  <si>
    <t>4.1</t>
  </si>
  <si>
    <t>4.2</t>
  </si>
  <si>
    <t>4.3</t>
  </si>
  <si>
    <t>4.4</t>
  </si>
  <si>
    <t>4.5</t>
  </si>
  <si>
    <t>PINTURA ESMALTE ACETINADO SOBRE RODAPÉ, DUAS DEMAOS</t>
  </si>
  <si>
    <t>94275</t>
  </si>
  <si>
    <t>3.2.1</t>
  </si>
  <si>
    <t>3.2.2</t>
  </si>
  <si>
    <t>3.2.3</t>
  </si>
  <si>
    <t>Valor Unit com BDI</t>
  </si>
  <si>
    <t>SINAPI (90844) - KIT DE PORTA DE MADEIRA PARA PINTURA, SEMI-OCA (LEVE OU MÉDIA), PADRÃO MÉDIO, 90X210 + 45 CM, COM BANDEIRA ESPESSURA DE 3,5CM, ITENS INCLUSOS: DOBRADIÇAS, MONTAGEM E INSTALAÇÃO DO BATENTE, FECHADURA COM EXECUÇÃO DO FURO - FORNECIMENTO E INSTALAÇÃO. AF_08/2015</t>
  </si>
  <si>
    <t>Caixilho em alumínio</t>
  </si>
  <si>
    <t>Item</t>
  </si>
  <si>
    <t>87894</t>
  </si>
  <si>
    <t>JUNTA DE DILATAÇÃO PREENCHIDA COM MASTIQUE ELÁSTICO</t>
  </si>
  <si>
    <t>APLICAÇÃO DE FUNDO SELADOR ACRÍLICO EM PAREDES, UMA DEMÃO. AF_06/2014</t>
  </si>
  <si>
    <t>73806/001</t>
  </si>
  <si>
    <t>PINTURA ESMALTE ACETINADO PARA MADEIRA, DUAS DEMAOS, SOBRE FUNDO NIVELADOR BRANCO</t>
  </si>
  <si>
    <t>VEDAÇÃO DE JUNTA DE DILATAÇÃO COM CHAPA 18 VINCADA E PARAFUSADA A CADA 30 CM - PINTADA</t>
  </si>
  <si>
    <t>Tratamentos de Superfícies</t>
  </si>
  <si>
    <t>BASE PARA PAVIMENTACAO COM BRITA GRADUADA, INCLUSIVE COMPACTACAO</t>
  </si>
  <si>
    <t>16.004</t>
  </si>
  <si>
    <t>PISO CIMENTADO TRACO 1:3 (CIMENTO E AREIA) ACABAMENTO LISO ESPESSURA 3,5CM, PREPARO MANUAL DA ARGAMASSA</t>
  </si>
  <si>
    <t>74065/002</t>
  </si>
  <si>
    <t>B.D.I.</t>
  </si>
  <si>
    <t>74209/001</t>
  </si>
  <si>
    <t>3.1</t>
  </si>
  <si>
    <t>3.2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</si>
  <si>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</si>
  <si>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</si>
  <si>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</si>
  <si>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</si>
  <si>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</si>
  <si>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</si>
  <si>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</si>
  <si>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</si>
  <si>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</si>
  <si>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SERP - SERVIÇOS PRELIMINARES</t>
  </si>
  <si>
    <t>Planilha Orçamentária Sintética</t>
  </si>
  <si>
    <t>87794</t>
  </si>
  <si>
    <t>88649</t>
  </si>
  <si>
    <t>APLICAÇÃO MANUAL DE PINTURA COM TINTA LÁTEX ACRÍLICA EM PAREDES, DUAS DEMÃOS. AF_06/2014</t>
  </si>
  <si>
    <t>PINTURA ESMALTE BRILHANTE (2 DEMAOS) SOBRE SUPERFICIE METALICA, INCLUSIVE PROTECAO COM ZARCAO (1 DEMAO)</t>
  </si>
  <si>
    <t>Bancos Utilizados</t>
  </si>
  <si>
    <t>LIMPEZA DE SUPERFICIES COM JATO DE ALTA PRESSAO DE AR E AGUA</t>
  </si>
  <si>
    <t>ESQUADRIA DE ALUMÍNIO COR PRETO, COMPOSTA POR PAINÉIS MAXIMAR, FIXO E BASCULANTE, INCLUSO PORTAS DUAS FOLHAS COM BARRA ANTI-PÂNICO, COMPLETA., INSTALADA</t>
  </si>
  <si>
    <t>ESQUADRIAS</t>
  </si>
  <si>
    <t>AGETOP CIVIL</t>
  </si>
  <si>
    <t xml:space="preserve">SINAPI - 07/2018 - RS
ORSE - 05/2018 - SE
SEDOP - 10/2016 - PA
SEINFRA - 024 - CE
SICRO2 - 11/2016 - RS
SETOP - 01/2018 - MG
IOPES - 06/2018 - ES
SIURB - 01/2018 - SP
SUDECAP - 06/2018 - MG
FDE - 04/2018 - SP
CPOS - 07/2018 - SP
AGETOP CIVIL - 11/2017 - GO
</t>
  </si>
  <si>
    <t>Material</t>
  </si>
  <si>
    <t>RODAPE EM MADEIRA, ALTURA 7CM, FIXADO COM COLA</t>
  </si>
  <si>
    <t>ESQV - ESQUADRIAS/FERRAGENS/VIDROS</t>
  </si>
  <si>
    <t>VIDRO COMUM LAMINADO, LISO, INCOLOR, DUPLO, ESPESSURA TOTAL 6 MM (CADA CAMADA E= 3 MM) - COLOCADO, PARA REPOSIÇÃO, INCLUSO ACESSÓRIOS DE FIXAÇÃO</t>
  </si>
  <si>
    <t>0,0% - Desonerada</t>
  </si>
  <si>
    <t xml:space="preserve">25,00%
</t>
  </si>
  <si>
    <t>2.1</t>
  </si>
  <si>
    <t>2.2</t>
  </si>
  <si>
    <t>2.3</t>
  </si>
  <si>
    <t>2.4</t>
  </si>
  <si>
    <t>2.5</t>
  </si>
  <si>
    <t>2.6</t>
  </si>
  <si>
    <t>REVE - REVESTIMENTO E TRATAMENTO DE SUPERFÍCIES</t>
  </si>
  <si>
    <t>85409</t>
  </si>
  <si>
    <t>INHI - INSTALAÇÕES HIDROS SANITÁRIAS</t>
  </si>
  <si>
    <t>13.020</t>
  </si>
  <si>
    <t>13.025</t>
  </si>
  <si>
    <t>DROP - DRENAGEM/OBRAS DE CONTENÇÃO / POÇOS DE VISITA E CAIXAS</t>
  </si>
  <si>
    <t>M3XKM</t>
  </si>
  <si>
    <t>Pintura de acabamento com tinta emborrachada - 02 demãos</t>
  </si>
  <si>
    <t>ESCAVACAO MECANICA DE VALA ATE 2 M DE PROFUNDIDADE COM UTILIZACAO DE ESCAVADEIRA HIDRAULICA</t>
  </si>
  <si>
    <t>90777</t>
  </si>
  <si>
    <t>PAVI - PAVIMENTAÇÃO</t>
  </si>
  <si>
    <t>88412</t>
  </si>
  <si>
    <t>IMPERMEABILIZAÇÃO DE SUPERFÍCIE COM IMPERMEABILIZANTE SEMI-FLEXIVEL (MAI), 3 DEMÃOS. AF_06/2018</t>
  </si>
  <si>
    <t>180325</t>
  </si>
  <si>
    <t>MAT</t>
  </si>
  <si>
    <t>72915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</si>
  <si>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</si>
  <si>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</si>
  <si>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</si>
  <si>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</si>
  <si>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</si>
  <si>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</si>
  <si>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</si>
  <si>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</si>
  <si>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</si>
  <si>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</si>
  <si>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</si>
  <si>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</si>
  <si>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</si>
  <si>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</si>
  <si>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</si>
  <si>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</si>
  <si>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</si>
  <si>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</si>
  <si>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</si>
  <si>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</si>
  <si>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</si>
  <si>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</si>
  <si>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</si>
  <si>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_______________________________________________________________
JULIOMAR REGINATO
Engenheiro Civil</t>
  </si>
  <si>
    <t>CRONOGRAMA FÍSICO-FINANCEIRO</t>
  </si>
  <si>
    <t>It</t>
  </si>
  <si>
    <t>DESCRIÇÃO</t>
  </si>
  <si>
    <t>30 dias</t>
  </si>
  <si>
    <t>60 dias</t>
  </si>
  <si>
    <t>TOTAL GERAL</t>
  </si>
  <si>
    <t>90 dias</t>
  </si>
  <si>
    <t>120 dias</t>
  </si>
  <si>
    <t>2.7</t>
  </si>
  <si>
    <t>Remoção de esquadria metálica, com ou sem reaproveitamento</t>
  </si>
  <si>
    <t>Demolições / Remoções</t>
  </si>
  <si>
    <t>REMOCAO DE PISO VINILICO</t>
  </si>
  <si>
    <t>REFORMA PRÉDIO 5C CTISM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</si>
</sst>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indexed="8"/>
      <name val="Calibri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8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0" fontId="2" fillId="5" borderId="2" xfId="0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2" fillId="9" borderId="5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right"/>
    </xf>
    <xf numFmtId="0" fontId="1" fillId="13" borderId="9" xfId="0" applyFont="1" applyFill="1" applyBorder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6" fillId="0" borderId="0" xfId="0" applyFont="1"/>
    <xf numFmtId="0" fontId="4" fillId="21" borderId="14" xfId="0" applyFont="1" applyFill="1" applyBorder="1" applyAlignment="1">
      <alignment vertical="top" wrapText="1"/>
    </xf>
    <xf numFmtId="49" fontId="7" fillId="2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3" borderId="16" xfId="0" applyFont="1" applyFill="1" applyBorder="1" applyAlignment="1">
      <alignment horizontal="left"/>
    </xf>
    <xf numFmtId="4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2" borderId="0" xfId="0" applyFont="1" applyFill="1" applyAlignment="1">
      <alignment horizontal="right" vertical="top" wrapText="1"/>
    </xf>
    <xf numFmtId="164" fontId="3" fillId="22" borderId="0" xfId="0" applyNumberFormat="1" applyFont="1" applyFill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4" fontId="10" fillId="0" borderId="1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4" fontId="8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5" borderId="0" xfId="0" applyFont="1" applyFill="1" applyAlignment="1">
      <alignment horizontal="center" vertical="top" wrapText="1"/>
    </xf>
    <xf numFmtId="0" fontId="15" fillId="0" borderId="0" xfId="1" applyFont="1" applyBorder="1" applyAlignment="1">
      <alignment vertical="center" wrapText="1"/>
    </xf>
    <xf numFmtId="49" fontId="17" fillId="0" borderId="17" xfId="1" applyNumberFormat="1" applyFont="1" applyBorder="1" applyAlignment="1">
      <alignment horizontal="center" vertical="center" wrapText="1"/>
    </xf>
    <xf numFmtId="0" fontId="18" fillId="26" borderId="17" xfId="1" applyFont="1" applyFill="1" applyBorder="1" applyAlignment="1">
      <alignment horizontal="center" vertical="center" wrapText="1"/>
    </xf>
    <xf numFmtId="0" fontId="19" fillId="26" borderId="17" xfId="1" applyFont="1" applyFill="1" applyBorder="1" applyAlignment="1">
      <alignment horizontal="center" vertical="center" wrapText="1"/>
    </xf>
    <xf numFmtId="4" fontId="19" fillId="26" borderId="17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9" fontId="18" fillId="0" borderId="17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4" fontId="18" fillId="0" borderId="17" xfId="1" applyNumberFormat="1" applyFont="1" applyBorder="1" applyAlignment="1">
      <alignment horizontal="center" vertical="center" wrapText="1"/>
    </xf>
    <xf numFmtId="4" fontId="18" fillId="27" borderId="17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4" fontId="18" fillId="0" borderId="17" xfId="1" applyNumberFormat="1" applyFont="1" applyBorder="1" applyAlignment="1">
      <alignment horizontal="center" wrapText="1"/>
    </xf>
    <xf numFmtId="4" fontId="20" fillId="0" borderId="17" xfId="1" applyNumberFormat="1" applyFont="1" applyBorder="1" applyAlignment="1">
      <alignment horizontal="center" vertical="center" wrapText="1"/>
    </xf>
    <xf numFmtId="4" fontId="21" fillId="0" borderId="17" xfId="1" applyNumberFormat="1" applyFont="1" applyBorder="1" applyAlignment="1">
      <alignment horizontal="center" vertical="center" wrapText="1"/>
    </xf>
    <xf numFmtId="4" fontId="22" fillId="0" borderId="17" xfId="1" applyNumberFormat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21" fillId="0" borderId="0" xfId="1" applyFont="1" applyBorder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right" vertical="center" wrapText="1"/>
    </xf>
    <xf numFmtId="0" fontId="23" fillId="0" borderId="0" xfId="1" applyFont="1" applyBorder="1" applyAlignment="1">
      <alignment vertical="center" wrapText="1"/>
    </xf>
    <xf numFmtId="4" fontId="23" fillId="0" borderId="0" xfId="1" applyNumberFormat="1" applyFont="1" applyBorder="1" applyAlignment="1">
      <alignment vertical="center" wrapText="1"/>
    </xf>
    <xf numFmtId="4" fontId="3" fillId="7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2" fillId="20" borderId="0" xfId="0" applyFont="1" applyFill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0" fontId="2" fillId="12" borderId="8" xfId="0" applyFont="1" applyFill="1" applyBorder="1" applyAlignment="1">
      <alignment vertical="top" wrapText="1"/>
    </xf>
    <xf numFmtId="0" fontId="2" fillId="19" borderId="13" xfId="0" applyFont="1" applyFill="1" applyBorder="1" applyAlignment="1">
      <alignment horizontal="right" vertical="top" wrapText="1"/>
    </xf>
    <xf numFmtId="0" fontId="2" fillId="16" borderId="10" xfId="0" applyFont="1" applyFill="1" applyBorder="1" applyAlignment="1">
      <alignment horizontal="right" vertical="top" wrapText="1"/>
    </xf>
    <xf numFmtId="0" fontId="2" fillId="17" borderId="11" xfId="0" applyFont="1" applyFill="1" applyBorder="1" applyAlignment="1">
      <alignment horizontal="center" vertical="top" wrapText="1"/>
    </xf>
    <xf numFmtId="0" fontId="2" fillId="18" borderId="12" xfId="0" applyFont="1" applyFill="1" applyBorder="1" applyAlignment="1">
      <alignment horizontal="center" vertical="top" wrapText="1"/>
    </xf>
    <xf numFmtId="0" fontId="2" fillId="22" borderId="15" xfId="0" applyFont="1" applyFill="1" applyBorder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7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horizontal="right" vertical="top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49" fontId="16" fillId="0" borderId="20" xfId="1" applyNumberFormat="1" applyFont="1" applyBorder="1" applyAlignment="1">
      <alignment horizontal="right" vertical="center" wrapText="1"/>
    </xf>
    <xf numFmtId="49" fontId="16" fillId="0" borderId="21" xfId="1" applyNumberFormat="1" applyFont="1" applyBorder="1" applyAlignment="1">
      <alignment horizontal="right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left" vertical="center" wrapText="1"/>
    </xf>
    <xf numFmtId="4" fontId="20" fillId="0" borderId="17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7"/>
  <sheetViews>
    <sheetView tabSelected="1" zoomScaleNormal="100" workbookViewId="0">
      <selection activeCell="A3" sqref="A3:L3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2">
      <c r="A1" s="56" t="s">
        <v>142</v>
      </c>
      <c r="B1" s="56"/>
      <c r="C1" s="56"/>
      <c r="D1" s="56"/>
      <c r="E1" s="4" t="s">
        <v>197</v>
      </c>
      <c r="F1" s="56" t="s">
        <v>178</v>
      </c>
      <c r="G1" s="56"/>
      <c r="H1" s="56" t="s">
        <v>141</v>
      </c>
      <c r="I1" s="56"/>
      <c r="J1" s="56"/>
      <c r="K1" s="56"/>
      <c r="L1" s="56"/>
    </row>
    <row r="2" spans="1:12" ht="162" customHeight="1">
      <c r="A2" s="57" t="s">
        <v>267</v>
      </c>
      <c r="B2" s="57"/>
      <c r="C2" s="57"/>
      <c r="D2" s="57"/>
      <c r="E2" s="12" t="s">
        <v>202</v>
      </c>
      <c r="F2" s="57" t="s">
        <v>208</v>
      </c>
      <c r="G2" s="57"/>
      <c r="H2" s="57" t="s">
        <v>207</v>
      </c>
      <c r="I2" s="57"/>
      <c r="J2" s="57"/>
      <c r="K2" s="57"/>
      <c r="L2" s="57"/>
    </row>
    <row r="3" spans="1:12" ht="26.25" customHeight="1">
      <c r="A3" s="58" t="s">
        <v>192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2" customFormat="1" ht="12.6" customHeight="1">
      <c r="A4" s="59" t="s">
        <v>166</v>
      </c>
      <c r="B4" s="59" t="s">
        <v>105</v>
      </c>
      <c r="C4" s="59" t="s">
        <v>45</v>
      </c>
      <c r="D4" s="59" t="s">
        <v>89</v>
      </c>
      <c r="E4" s="59" t="s">
        <v>116</v>
      </c>
      <c r="F4" s="59" t="s">
        <v>68</v>
      </c>
      <c r="G4" s="61" t="s">
        <v>144</v>
      </c>
      <c r="H4" s="63" t="s">
        <v>163</v>
      </c>
      <c r="I4" s="64"/>
      <c r="J4" s="65"/>
      <c r="K4" s="63" t="s">
        <v>21</v>
      </c>
      <c r="L4" s="65"/>
    </row>
    <row r="5" spans="1:12" s="2" customFormat="1" ht="12">
      <c r="A5" s="60"/>
      <c r="B5" s="60"/>
      <c r="C5" s="60"/>
      <c r="D5" s="60"/>
      <c r="E5" s="60"/>
      <c r="F5" s="60"/>
      <c r="G5" s="62"/>
      <c r="H5" s="8" t="s">
        <v>58</v>
      </c>
      <c r="I5" s="8" t="s">
        <v>229</v>
      </c>
      <c r="J5" s="8" t="s">
        <v>120</v>
      </c>
      <c r="K5" s="10" t="s">
        <v>58</v>
      </c>
      <c r="L5" s="5" t="s">
        <v>120</v>
      </c>
    </row>
    <row r="6" spans="1:12" s="13" customFormat="1" ht="22.5" customHeight="1">
      <c r="A6" s="11" t="s">
        <v>10</v>
      </c>
      <c r="B6" s="11"/>
      <c r="C6" s="11"/>
      <c r="D6" s="11" t="s">
        <v>117</v>
      </c>
      <c r="E6" s="11"/>
      <c r="F6" s="11"/>
      <c r="G6" s="1"/>
      <c r="H6" s="1"/>
      <c r="I6" s="1"/>
      <c r="J6" s="1"/>
      <c r="K6" s="1"/>
      <c r="L6" s="1">
        <f>SUM(K7:K12)</f>
        <v>0</v>
      </c>
    </row>
    <row r="7" spans="1:12" s="13" customFormat="1" ht="22.5" customHeight="1">
      <c r="A7" s="14" t="s">
        <v>4</v>
      </c>
      <c r="B7" s="14" t="s">
        <v>224</v>
      </c>
      <c r="C7" s="14" t="s">
        <v>84</v>
      </c>
      <c r="D7" s="14" t="s">
        <v>138</v>
      </c>
      <c r="E7" s="14" t="s">
        <v>81</v>
      </c>
      <c r="F7" s="9" t="s">
        <v>20</v>
      </c>
      <c r="G7" s="6">
        <v>40</v>
      </c>
      <c r="H7" s="6"/>
      <c r="I7" s="6"/>
      <c r="J7" s="6">
        <f>H7+I7</f>
        <v>0</v>
      </c>
      <c r="K7" s="6">
        <f>G7*J7</f>
        <v>0</v>
      </c>
      <c r="L7" s="6"/>
    </row>
    <row r="8" spans="1:12" s="13" customFormat="1" ht="22.5" customHeight="1">
      <c r="A8" s="14" t="s">
        <v>5</v>
      </c>
      <c r="B8" s="14" t="s">
        <v>86</v>
      </c>
      <c r="C8" s="14" t="s">
        <v>18</v>
      </c>
      <c r="D8" s="14" t="s">
        <v>115</v>
      </c>
      <c r="E8" s="14" t="s">
        <v>81</v>
      </c>
      <c r="F8" s="9" t="s">
        <v>31</v>
      </c>
      <c r="G8" s="6">
        <v>4</v>
      </c>
      <c r="H8" s="6"/>
      <c r="I8" s="6"/>
      <c r="J8" s="6">
        <f t="shared" ref="J8:J12" si="0">H8+I8</f>
        <v>0</v>
      </c>
      <c r="K8" s="6">
        <f t="shared" ref="K8:K12" si="1">G8*J8</f>
        <v>0</v>
      </c>
      <c r="L8" s="6"/>
    </row>
    <row r="9" spans="1:12" s="13" customFormat="1" ht="22.5" customHeight="1">
      <c r="A9" s="14" t="s">
        <v>6</v>
      </c>
      <c r="B9" s="14" t="s">
        <v>179</v>
      </c>
      <c r="C9" s="14" t="s">
        <v>84</v>
      </c>
      <c r="D9" s="14" t="s">
        <v>19</v>
      </c>
      <c r="E9" s="14" t="s">
        <v>111</v>
      </c>
      <c r="F9" s="9" t="s">
        <v>64</v>
      </c>
      <c r="G9" s="6">
        <v>2</v>
      </c>
      <c r="H9" s="6"/>
      <c r="I9" s="6"/>
      <c r="J9" s="6">
        <f t="shared" si="0"/>
        <v>0</v>
      </c>
      <c r="K9" s="6">
        <f t="shared" si="1"/>
        <v>0</v>
      </c>
      <c r="L9" s="6"/>
    </row>
    <row r="10" spans="1:12" s="13" customFormat="1" ht="22.5" customHeight="1">
      <c r="A10" s="14" t="s">
        <v>7</v>
      </c>
      <c r="B10" s="14" t="s">
        <v>175</v>
      </c>
      <c r="C10" s="14" t="s">
        <v>18</v>
      </c>
      <c r="D10" s="14" t="s">
        <v>79</v>
      </c>
      <c r="E10" s="14" t="s">
        <v>81</v>
      </c>
      <c r="F10" s="9" t="s">
        <v>30</v>
      </c>
      <c r="G10" s="6">
        <v>70</v>
      </c>
      <c r="H10" s="6"/>
      <c r="I10" s="6"/>
      <c r="J10" s="6">
        <f t="shared" si="0"/>
        <v>0</v>
      </c>
      <c r="K10" s="6">
        <f t="shared" si="1"/>
        <v>0</v>
      </c>
      <c r="L10" s="6"/>
    </row>
    <row r="11" spans="1:12" s="13" customFormat="1" ht="45" customHeight="1">
      <c r="A11" s="14" t="s">
        <v>8</v>
      </c>
      <c r="B11" s="14" t="s">
        <v>219</v>
      </c>
      <c r="C11" s="14" t="s">
        <v>18</v>
      </c>
      <c r="D11" s="14" t="s">
        <v>43</v>
      </c>
      <c r="E11" s="14" t="s">
        <v>111</v>
      </c>
      <c r="F11" s="9" t="s">
        <v>64</v>
      </c>
      <c r="G11" s="6">
        <v>25</v>
      </c>
      <c r="H11" s="6"/>
      <c r="I11" s="6"/>
      <c r="J11" s="6">
        <f t="shared" si="0"/>
        <v>0</v>
      </c>
      <c r="K11" s="6">
        <f t="shared" si="1"/>
        <v>0</v>
      </c>
      <c r="L11" s="6"/>
    </row>
    <row r="12" spans="1:12" s="13" customFormat="1" ht="22.5" customHeight="1">
      <c r="A12" s="14" t="s">
        <v>9</v>
      </c>
      <c r="B12" s="14" t="s">
        <v>101</v>
      </c>
      <c r="C12" s="14" t="s">
        <v>18</v>
      </c>
      <c r="D12" s="14" t="s">
        <v>131</v>
      </c>
      <c r="E12" s="14" t="s">
        <v>191</v>
      </c>
      <c r="F12" s="9" t="s">
        <v>48</v>
      </c>
      <c r="G12" s="6">
        <v>120</v>
      </c>
      <c r="H12" s="6"/>
      <c r="I12" s="6"/>
      <c r="J12" s="6">
        <f t="shared" si="0"/>
        <v>0</v>
      </c>
      <c r="K12" s="6">
        <f t="shared" si="1"/>
        <v>0</v>
      </c>
      <c r="L12" s="6"/>
    </row>
    <row r="13" spans="1:12" s="13" customFormat="1" ht="22.5" customHeight="1">
      <c r="A13" s="11" t="s">
        <v>11</v>
      </c>
      <c r="B13" s="11"/>
      <c r="C13" s="11"/>
      <c r="D13" s="11" t="s">
        <v>23</v>
      </c>
      <c r="E13" s="11"/>
      <c r="F13" s="11"/>
      <c r="G13" s="1"/>
      <c r="H13" s="1"/>
      <c r="I13" s="1"/>
      <c r="J13" s="1"/>
      <c r="K13" s="1"/>
      <c r="L13" s="1">
        <f>SUM(K14:K20)</f>
        <v>0</v>
      </c>
    </row>
    <row r="14" spans="1:12" s="13" customFormat="1" ht="22.5" customHeight="1">
      <c r="A14" s="14" t="s">
        <v>209</v>
      </c>
      <c r="B14" s="14" t="s">
        <v>170</v>
      </c>
      <c r="C14" s="14" t="s">
        <v>84</v>
      </c>
      <c r="D14" s="14" t="s">
        <v>198</v>
      </c>
      <c r="E14" s="14" t="s">
        <v>81</v>
      </c>
      <c r="F14" s="9" t="s">
        <v>64</v>
      </c>
      <c r="G14" s="6">
        <v>1892</v>
      </c>
      <c r="H14" s="6"/>
      <c r="I14" s="6"/>
      <c r="J14" s="6">
        <f t="shared" ref="J14" si="2">H14+I14</f>
        <v>0</v>
      </c>
      <c r="K14" s="6">
        <f t="shared" ref="K14" si="3">G14*J14</f>
        <v>0</v>
      </c>
      <c r="L14" s="6"/>
    </row>
    <row r="15" spans="1:12" s="13" customFormat="1" ht="22.5" customHeight="1">
      <c r="A15" s="14" t="s">
        <v>210</v>
      </c>
      <c r="B15" s="14" t="s">
        <v>55</v>
      </c>
      <c r="C15" s="14" t="s">
        <v>18</v>
      </c>
      <c r="D15" s="14" t="s">
        <v>146</v>
      </c>
      <c r="E15" s="14" t="s">
        <v>109</v>
      </c>
      <c r="F15" s="9" t="s">
        <v>30</v>
      </c>
      <c r="G15" s="6">
        <v>75</v>
      </c>
      <c r="H15" s="6"/>
      <c r="I15" s="6"/>
      <c r="J15" s="6">
        <f t="shared" ref="J15:J20" si="4">H15+I15</f>
        <v>0</v>
      </c>
      <c r="K15" s="6">
        <f t="shared" ref="K15:K20" si="5">G15*J15</f>
        <v>0</v>
      </c>
      <c r="L15" s="6"/>
    </row>
    <row r="16" spans="1:12" s="13" customFormat="1" ht="22.5" customHeight="1">
      <c r="A16" s="14" t="s">
        <v>211</v>
      </c>
      <c r="B16" s="14" t="s">
        <v>33</v>
      </c>
      <c r="C16" s="14" t="s">
        <v>84</v>
      </c>
      <c r="D16" s="14" t="s">
        <v>0</v>
      </c>
      <c r="E16" s="14" t="s">
        <v>191</v>
      </c>
      <c r="F16" s="9" t="s">
        <v>64</v>
      </c>
      <c r="G16" s="6">
        <v>20</v>
      </c>
      <c r="H16" s="6"/>
      <c r="I16" s="6"/>
      <c r="J16" s="6">
        <f t="shared" si="4"/>
        <v>0</v>
      </c>
      <c r="K16" s="6">
        <f t="shared" si="5"/>
        <v>0</v>
      </c>
      <c r="L16" s="6"/>
    </row>
    <row r="17" spans="1:12" s="13" customFormat="1" ht="22.5" customHeight="1">
      <c r="A17" s="14" t="s">
        <v>212</v>
      </c>
      <c r="B17" s="14" t="s">
        <v>112</v>
      </c>
      <c r="C17" s="14" t="s">
        <v>84</v>
      </c>
      <c r="D17" s="14" t="s">
        <v>91</v>
      </c>
      <c r="E17" s="14" t="s">
        <v>92</v>
      </c>
      <c r="F17" s="9" t="s">
        <v>65</v>
      </c>
      <c r="G17" s="6">
        <v>10</v>
      </c>
      <c r="H17" s="6"/>
      <c r="I17" s="6"/>
      <c r="J17" s="6">
        <f t="shared" si="4"/>
        <v>0</v>
      </c>
      <c r="K17" s="6">
        <f t="shared" si="5"/>
        <v>0</v>
      </c>
      <c r="L17" s="6"/>
    </row>
    <row r="18" spans="1:12" s="13" customFormat="1" ht="22.5" customHeight="1">
      <c r="A18" s="14" t="s">
        <v>213</v>
      </c>
      <c r="B18" s="14" t="s">
        <v>80</v>
      </c>
      <c r="C18" s="14" t="s">
        <v>84</v>
      </c>
      <c r="D18" s="14" t="s">
        <v>95</v>
      </c>
      <c r="E18" s="14" t="s">
        <v>93</v>
      </c>
      <c r="F18" s="9" t="s">
        <v>221</v>
      </c>
      <c r="G18" s="6">
        <v>50</v>
      </c>
      <c r="H18" s="6"/>
      <c r="I18" s="6"/>
      <c r="J18" s="6">
        <f t="shared" si="4"/>
        <v>0</v>
      </c>
      <c r="K18" s="6">
        <f t="shared" si="5"/>
        <v>0</v>
      </c>
      <c r="L18" s="6"/>
    </row>
    <row r="19" spans="1:12" s="13" customFormat="1" ht="22.5" customHeight="1">
      <c r="A19" s="14" t="s">
        <v>214</v>
      </c>
      <c r="B19" s="14" t="s">
        <v>216</v>
      </c>
      <c r="C19" s="14" t="s">
        <v>84</v>
      </c>
      <c r="D19" s="14" t="s">
        <v>266</v>
      </c>
      <c r="E19" s="14" t="s">
        <v>191</v>
      </c>
      <c r="F19" s="9" t="s">
        <v>64</v>
      </c>
      <c r="G19" s="6">
        <v>34.21</v>
      </c>
      <c r="H19" s="6"/>
      <c r="I19" s="6"/>
      <c r="J19" s="6">
        <f t="shared" ref="J19" si="6">H19+I19</f>
        <v>0</v>
      </c>
      <c r="K19" s="6">
        <f t="shared" ref="K19" si="7">G19*J19</f>
        <v>0</v>
      </c>
      <c r="L19" s="6"/>
    </row>
    <row r="20" spans="1:12" s="13" customFormat="1" ht="22.5" customHeight="1">
      <c r="A20" s="14" t="s">
        <v>263</v>
      </c>
      <c r="B20" s="14">
        <v>4942</v>
      </c>
      <c r="C20" s="14" t="s">
        <v>130</v>
      </c>
      <c r="D20" s="14" t="s">
        <v>264</v>
      </c>
      <c r="E20" s="14" t="s">
        <v>265</v>
      </c>
      <c r="F20" s="9" t="s">
        <v>64</v>
      </c>
      <c r="G20" s="6">
        <v>17</v>
      </c>
      <c r="H20" s="6"/>
      <c r="I20" s="6"/>
      <c r="J20" s="6">
        <f t="shared" si="4"/>
        <v>0</v>
      </c>
      <c r="K20" s="6">
        <f t="shared" si="5"/>
        <v>0</v>
      </c>
      <c r="L20" s="6"/>
    </row>
    <row r="21" spans="1:12" s="13" customFormat="1" ht="22.5" customHeight="1">
      <c r="A21" s="11" t="s">
        <v>12</v>
      </c>
      <c r="B21" s="11"/>
      <c r="C21" s="11"/>
      <c r="D21" s="11" t="s">
        <v>56</v>
      </c>
      <c r="E21" s="11"/>
      <c r="F21" s="11"/>
      <c r="G21" s="1"/>
      <c r="H21" s="1"/>
      <c r="I21" s="1"/>
      <c r="J21" s="1"/>
      <c r="K21" s="1"/>
      <c r="L21" s="1">
        <f>SUM(K23:K37)</f>
        <v>0</v>
      </c>
    </row>
    <row r="22" spans="1:12" s="13" customFormat="1" ht="22.5" customHeight="1">
      <c r="A22" s="11" t="s">
        <v>180</v>
      </c>
      <c r="B22" s="11"/>
      <c r="C22" s="11"/>
      <c r="D22" s="11" t="s">
        <v>83</v>
      </c>
      <c r="E22" s="11"/>
      <c r="F22" s="11"/>
      <c r="G22" s="1"/>
      <c r="H22" s="1"/>
      <c r="I22" s="1"/>
      <c r="J22" s="1"/>
      <c r="K22" s="1"/>
      <c r="L22" s="1"/>
    </row>
    <row r="23" spans="1:12" s="13" customFormat="1" ht="22.5" customHeight="1">
      <c r="A23" s="14" t="s">
        <v>182</v>
      </c>
      <c r="B23" s="14" t="s">
        <v>218</v>
      </c>
      <c r="C23" s="14" t="s">
        <v>18</v>
      </c>
      <c r="D23" s="14" t="s">
        <v>27</v>
      </c>
      <c r="E23" s="14" t="s">
        <v>215</v>
      </c>
      <c r="F23" s="9" t="s">
        <v>64</v>
      </c>
      <c r="G23" s="6">
        <v>32</v>
      </c>
      <c r="H23" s="6"/>
      <c r="I23" s="6"/>
      <c r="J23" s="6">
        <f t="shared" ref="J23" si="8">H23+I23</f>
        <v>0</v>
      </c>
      <c r="K23" s="6">
        <f t="shared" ref="K23" si="9">G23*J23</f>
        <v>0</v>
      </c>
      <c r="L23" s="6"/>
    </row>
    <row r="24" spans="1:12" s="13" customFormat="1" ht="22.5" customHeight="1">
      <c r="A24" s="14" t="s">
        <v>183</v>
      </c>
      <c r="B24" s="14" t="s">
        <v>228</v>
      </c>
      <c r="C24" s="14" t="s">
        <v>201</v>
      </c>
      <c r="D24" s="14" t="s">
        <v>172</v>
      </c>
      <c r="E24" s="14" t="s">
        <v>121</v>
      </c>
      <c r="F24" s="9" t="s">
        <v>22</v>
      </c>
      <c r="G24" s="6">
        <v>23.5</v>
      </c>
      <c r="H24" s="6"/>
      <c r="I24" s="6"/>
      <c r="J24" s="6">
        <f t="shared" ref="J24:J33" si="10">H24+I24</f>
        <v>0</v>
      </c>
      <c r="K24" s="6">
        <f t="shared" ref="K24:K33" si="11">G24*J24</f>
        <v>0</v>
      </c>
      <c r="L24" s="6"/>
    </row>
    <row r="25" spans="1:12" s="13" customFormat="1" ht="22.5" customHeight="1">
      <c r="A25" s="14" t="s">
        <v>184</v>
      </c>
      <c r="B25" s="14" t="s">
        <v>59</v>
      </c>
      <c r="C25" s="14" t="s">
        <v>107</v>
      </c>
      <c r="D25" s="14" t="s">
        <v>168</v>
      </c>
      <c r="E25" s="14" t="s">
        <v>107</v>
      </c>
      <c r="F25" s="9" t="s">
        <v>22</v>
      </c>
      <c r="G25" s="6">
        <v>23.5</v>
      </c>
      <c r="H25" s="6"/>
      <c r="I25" s="6"/>
      <c r="J25" s="6">
        <f t="shared" si="10"/>
        <v>0</v>
      </c>
      <c r="K25" s="6">
        <f t="shared" si="11"/>
        <v>0</v>
      </c>
      <c r="L25" s="6"/>
    </row>
    <row r="26" spans="1:12" s="13" customFormat="1" ht="30" customHeight="1">
      <c r="A26" s="14" t="s">
        <v>185</v>
      </c>
      <c r="B26" s="14" t="s">
        <v>90</v>
      </c>
      <c r="C26" s="14" t="s">
        <v>84</v>
      </c>
      <c r="D26" s="14" t="s">
        <v>110</v>
      </c>
      <c r="E26" s="14" t="s">
        <v>133</v>
      </c>
      <c r="F26" s="9" t="s">
        <v>64</v>
      </c>
      <c r="G26" s="6">
        <v>34.21</v>
      </c>
      <c r="H26" s="6"/>
      <c r="I26" s="6"/>
      <c r="J26" s="6">
        <f t="shared" si="10"/>
        <v>0</v>
      </c>
      <c r="K26" s="6">
        <f t="shared" si="11"/>
        <v>0</v>
      </c>
      <c r="L26" s="6"/>
    </row>
    <row r="27" spans="1:12" s="13" customFormat="1" ht="22.5" customHeight="1">
      <c r="A27" s="14" t="s">
        <v>186</v>
      </c>
      <c r="B27" s="14" t="s">
        <v>28</v>
      </c>
      <c r="C27" s="14" t="s">
        <v>84</v>
      </c>
      <c r="D27" s="14" t="s">
        <v>176</v>
      </c>
      <c r="E27" s="14" t="s">
        <v>133</v>
      </c>
      <c r="F27" s="9" t="s">
        <v>64</v>
      </c>
      <c r="G27" s="6">
        <v>12</v>
      </c>
      <c r="H27" s="6"/>
      <c r="I27" s="6"/>
      <c r="J27" s="6">
        <f t="shared" si="10"/>
        <v>0</v>
      </c>
      <c r="K27" s="6">
        <f t="shared" si="11"/>
        <v>0</v>
      </c>
      <c r="L27" s="6"/>
    </row>
    <row r="28" spans="1:12" s="13" customFormat="1" ht="22.5" customHeight="1">
      <c r="A28" s="14" t="s">
        <v>187</v>
      </c>
      <c r="B28" s="14" t="s">
        <v>66</v>
      </c>
      <c r="C28" s="14" t="s">
        <v>84</v>
      </c>
      <c r="D28" s="14" t="s">
        <v>69</v>
      </c>
      <c r="E28" s="14" t="s">
        <v>133</v>
      </c>
      <c r="F28" s="9" t="s">
        <v>64</v>
      </c>
      <c r="G28" s="6">
        <v>12</v>
      </c>
      <c r="H28" s="6"/>
      <c r="I28" s="6"/>
      <c r="J28" s="6">
        <f t="shared" si="10"/>
        <v>0</v>
      </c>
      <c r="K28" s="6">
        <f t="shared" si="11"/>
        <v>0</v>
      </c>
      <c r="L28" s="6"/>
    </row>
    <row r="29" spans="1:12" s="13" customFormat="1" ht="22.5" customHeight="1">
      <c r="A29" s="14" t="s">
        <v>188</v>
      </c>
      <c r="B29" s="14" t="s">
        <v>70</v>
      </c>
      <c r="C29" s="14" t="s">
        <v>84</v>
      </c>
      <c r="D29" s="14" t="s">
        <v>227</v>
      </c>
      <c r="E29" s="14" t="s">
        <v>122</v>
      </c>
      <c r="F29" s="9" t="s">
        <v>64</v>
      </c>
      <c r="G29" s="6">
        <v>25</v>
      </c>
      <c r="H29" s="6"/>
      <c r="I29" s="6"/>
      <c r="J29" s="6">
        <f t="shared" si="10"/>
        <v>0</v>
      </c>
      <c r="K29" s="6">
        <f t="shared" si="11"/>
        <v>0</v>
      </c>
      <c r="L29" s="6"/>
    </row>
    <row r="30" spans="1:12" s="13" customFormat="1" ht="22.5" customHeight="1">
      <c r="A30" s="14" t="s">
        <v>189</v>
      </c>
      <c r="B30" s="14" t="s">
        <v>96</v>
      </c>
      <c r="C30" s="14" t="s">
        <v>18</v>
      </c>
      <c r="D30" s="14" t="s">
        <v>63</v>
      </c>
      <c r="E30" s="14" t="s">
        <v>133</v>
      </c>
      <c r="F30" s="9" t="s">
        <v>22</v>
      </c>
      <c r="G30" s="6">
        <v>1</v>
      </c>
      <c r="H30" s="6"/>
      <c r="I30" s="6"/>
      <c r="J30" s="6">
        <f t="shared" si="10"/>
        <v>0</v>
      </c>
      <c r="K30" s="6">
        <f t="shared" si="11"/>
        <v>0</v>
      </c>
      <c r="L30" s="6"/>
    </row>
    <row r="31" spans="1:12" s="13" customFormat="1" ht="22.5" customHeight="1">
      <c r="A31" s="14" t="s">
        <v>190</v>
      </c>
      <c r="B31" s="14" t="s">
        <v>114</v>
      </c>
      <c r="C31" s="14" t="s">
        <v>84</v>
      </c>
      <c r="D31" s="14" t="s">
        <v>204</v>
      </c>
      <c r="E31" s="14" t="s">
        <v>133</v>
      </c>
      <c r="F31" s="9" t="s">
        <v>22</v>
      </c>
      <c r="G31" s="6">
        <v>30</v>
      </c>
      <c r="H31" s="6"/>
      <c r="I31" s="6"/>
      <c r="J31" s="6">
        <f t="shared" si="10"/>
        <v>0</v>
      </c>
      <c r="K31" s="6">
        <f t="shared" si="11"/>
        <v>0</v>
      </c>
      <c r="L31" s="6"/>
    </row>
    <row r="32" spans="1:12" s="13" customFormat="1" ht="22.5" customHeight="1">
      <c r="A32" s="14" t="s">
        <v>60</v>
      </c>
      <c r="B32" s="14" t="s">
        <v>194</v>
      </c>
      <c r="C32" s="14" t="s">
        <v>84</v>
      </c>
      <c r="D32" s="14" t="s">
        <v>78</v>
      </c>
      <c r="E32" s="14" t="s">
        <v>133</v>
      </c>
      <c r="F32" s="9" t="s">
        <v>22</v>
      </c>
      <c r="G32" s="6">
        <v>15</v>
      </c>
      <c r="H32" s="6"/>
      <c r="I32" s="6"/>
      <c r="J32" s="6">
        <f t="shared" si="10"/>
        <v>0</v>
      </c>
      <c r="K32" s="6">
        <f t="shared" si="11"/>
        <v>0</v>
      </c>
      <c r="L32" s="6"/>
    </row>
    <row r="33" spans="1:12" s="13" customFormat="1" ht="22.5" customHeight="1">
      <c r="A33" s="14" t="s">
        <v>61</v>
      </c>
      <c r="B33" s="14" t="s">
        <v>57</v>
      </c>
      <c r="C33" s="14" t="s">
        <v>84</v>
      </c>
      <c r="D33" s="14" t="s">
        <v>129</v>
      </c>
      <c r="E33" s="14" t="s">
        <v>133</v>
      </c>
      <c r="F33" s="9" t="s">
        <v>22</v>
      </c>
      <c r="G33" s="6">
        <v>10</v>
      </c>
      <c r="H33" s="6"/>
      <c r="I33" s="6"/>
      <c r="J33" s="6">
        <f t="shared" si="10"/>
        <v>0</v>
      </c>
      <c r="K33" s="6">
        <f t="shared" si="11"/>
        <v>0</v>
      </c>
      <c r="L33" s="6"/>
    </row>
    <row r="34" spans="1:12" s="13" customFormat="1" ht="22.5" customHeight="1">
      <c r="A34" s="11" t="s">
        <v>181</v>
      </c>
      <c r="B34" s="11"/>
      <c r="C34" s="11"/>
      <c r="D34" s="11" t="s">
        <v>24</v>
      </c>
      <c r="E34" s="11"/>
      <c r="F34" s="11"/>
      <c r="G34" s="1"/>
      <c r="H34" s="1"/>
      <c r="I34" s="1"/>
      <c r="J34" s="1"/>
      <c r="K34" s="1"/>
      <c r="L34" s="1"/>
    </row>
    <row r="35" spans="1:12" s="13" customFormat="1" ht="30" customHeight="1">
      <c r="A35" s="14" t="s">
        <v>160</v>
      </c>
      <c r="B35" s="14" t="s">
        <v>135</v>
      </c>
      <c r="C35" s="14" t="s">
        <v>130</v>
      </c>
      <c r="D35" s="14" t="s">
        <v>123</v>
      </c>
      <c r="E35" s="14" t="s">
        <v>173</v>
      </c>
      <c r="F35" s="9" t="s">
        <v>30</v>
      </c>
      <c r="G35" s="6">
        <v>250</v>
      </c>
      <c r="H35" s="6"/>
      <c r="I35" s="6"/>
      <c r="J35" s="6">
        <f t="shared" ref="J35" si="12">H35+I35</f>
        <v>0</v>
      </c>
      <c r="K35" s="6">
        <f t="shared" ref="K35" si="13">G35*J35</f>
        <v>0</v>
      </c>
      <c r="L35" s="6"/>
    </row>
    <row r="36" spans="1:12" s="13" customFormat="1" ht="37.5" customHeight="1">
      <c r="A36" s="14" t="s">
        <v>161</v>
      </c>
      <c r="B36" s="14" t="s">
        <v>167</v>
      </c>
      <c r="C36" s="14" t="s">
        <v>84</v>
      </c>
      <c r="D36" s="14" t="s">
        <v>140</v>
      </c>
      <c r="E36" s="14" t="s">
        <v>215</v>
      </c>
      <c r="F36" s="9" t="s">
        <v>64</v>
      </c>
      <c r="G36" s="6">
        <v>20</v>
      </c>
      <c r="H36" s="6"/>
      <c r="I36" s="6"/>
      <c r="J36" s="6">
        <f t="shared" ref="J36:J37" si="14">H36+I36</f>
        <v>0</v>
      </c>
      <c r="K36" s="6">
        <f t="shared" ref="K36:K37" si="15">G36*J36</f>
        <v>0</v>
      </c>
      <c r="L36" s="6"/>
    </row>
    <row r="37" spans="1:12" s="13" customFormat="1" ht="37.5" customHeight="1">
      <c r="A37" s="14" t="s">
        <v>162</v>
      </c>
      <c r="B37" s="14" t="s">
        <v>193</v>
      </c>
      <c r="C37" s="14" t="s">
        <v>84</v>
      </c>
      <c r="D37" s="14" t="s">
        <v>106</v>
      </c>
      <c r="E37" s="14" t="s">
        <v>215</v>
      </c>
      <c r="F37" s="9" t="s">
        <v>64</v>
      </c>
      <c r="G37" s="6">
        <v>20</v>
      </c>
      <c r="H37" s="6"/>
      <c r="I37" s="6"/>
      <c r="J37" s="6">
        <f t="shared" si="14"/>
        <v>0</v>
      </c>
      <c r="K37" s="6">
        <f t="shared" si="15"/>
        <v>0</v>
      </c>
      <c r="L37" s="6"/>
    </row>
    <row r="38" spans="1:12" s="13" customFormat="1" ht="22.5" customHeight="1">
      <c r="A38" s="11" t="s">
        <v>13</v>
      </c>
      <c r="B38" s="11"/>
      <c r="C38" s="11"/>
      <c r="D38" s="11" t="s">
        <v>200</v>
      </c>
      <c r="E38" s="11"/>
      <c r="F38" s="11"/>
      <c r="G38" s="1"/>
      <c r="H38" s="1"/>
      <c r="I38" s="1"/>
      <c r="J38" s="1"/>
      <c r="K38" s="1"/>
      <c r="L38" s="1">
        <f>SUM(K39:K43)</f>
        <v>0</v>
      </c>
    </row>
    <row r="39" spans="1:12" s="13" customFormat="1" ht="37.5" customHeight="1">
      <c r="A39" s="14" t="s">
        <v>153</v>
      </c>
      <c r="B39" s="14" t="s">
        <v>99</v>
      </c>
      <c r="C39" s="14" t="s">
        <v>18</v>
      </c>
      <c r="D39" s="14" t="s">
        <v>199</v>
      </c>
      <c r="E39" s="14" t="s">
        <v>205</v>
      </c>
      <c r="F39" s="9" t="s">
        <v>88</v>
      </c>
      <c r="G39" s="6">
        <v>269</v>
      </c>
      <c r="H39" s="6"/>
      <c r="I39" s="6"/>
      <c r="J39" s="6">
        <f t="shared" ref="J39" si="16">H39+I39</f>
        <v>0</v>
      </c>
      <c r="K39" s="6">
        <f t="shared" ref="K39" si="17">G39*J39</f>
        <v>0</v>
      </c>
      <c r="L39" s="6"/>
    </row>
    <row r="40" spans="1:12" s="13" customFormat="1" ht="22.5" customHeight="1">
      <c r="A40" s="14" t="s">
        <v>154</v>
      </c>
      <c r="B40" s="14" t="s">
        <v>49</v>
      </c>
      <c r="C40" s="14" t="s">
        <v>139</v>
      </c>
      <c r="D40" s="14" t="s">
        <v>134</v>
      </c>
      <c r="E40" s="14" t="s">
        <v>165</v>
      </c>
      <c r="F40" s="9" t="s">
        <v>64</v>
      </c>
      <c r="G40" s="6">
        <v>24.6</v>
      </c>
      <c r="H40" s="6"/>
      <c r="I40" s="6"/>
      <c r="J40" s="6">
        <f t="shared" ref="J40:J43" si="18">H40+I40</f>
        <v>0</v>
      </c>
      <c r="K40" s="6">
        <f t="shared" ref="K40:K43" si="19">G40*J40</f>
        <v>0</v>
      </c>
      <c r="L40" s="6"/>
    </row>
    <row r="41" spans="1:12" s="13" customFormat="1" ht="52.5" customHeight="1">
      <c r="A41" s="14" t="s">
        <v>155</v>
      </c>
      <c r="B41" s="14" t="s">
        <v>102</v>
      </c>
      <c r="C41" s="14" t="s">
        <v>18</v>
      </c>
      <c r="D41" s="14" t="s">
        <v>128</v>
      </c>
      <c r="E41" s="14" t="s">
        <v>205</v>
      </c>
      <c r="F41" s="9" t="s">
        <v>113</v>
      </c>
      <c r="G41" s="6">
        <v>12</v>
      </c>
      <c r="H41" s="6"/>
      <c r="I41" s="6"/>
      <c r="J41" s="6">
        <f t="shared" si="18"/>
        <v>0</v>
      </c>
      <c r="K41" s="6">
        <f t="shared" si="19"/>
        <v>0</v>
      </c>
      <c r="L41" s="6"/>
    </row>
    <row r="42" spans="1:12" s="13" customFormat="1" ht="60" customHeight="1">
      <c r="A42" s="14" t="s">
        <v>156</v>
      </c>
      <c r="B42" s="14" t="s">
        <v>103</v>
      </c>
      <c r="C42" s="14" t="s">
        <v>18</v>
      </c>
      <c r="D42" s="14" t="s">
        <v>164</v>
      </c>
      <c r="E42" s="14" t="s">
        <v>205</v>
      </c>
      <c r="F42" s="9" t="s">
        <v>113</v>
      </c>
      <c r="G42" s="6">
        <v>1</v>
      </c>
      <c r="H42" s="6"/>
      <c r="I42" s="6"/>
      <c r="J42" s="6">
        <f t="shared" si="18"/>
        <v>0</v>
      </c>
      <c r="K42" s="6">
        <f t="shared" si="19"/>
        <v>0</v>
      </c>
      <c r="L42" s="6"/>
    </row>
    <row r="43" spans="1:12" s="13" customFormat="1" ht="22.5" customHeight="1">
      <c r="A43" s="14" t="s">
        <v>157</v>
      </c>
      <c r="B43" s="14" t="s">
        <v>127</v>
      </c>
      <c r="C43" s="14" t="s">
        <v>84</v>
      </c>
      <c r="D43" s="14" t="s">
        <v>137</v>
      </c>
      <c r="E43" s="14" t="s">
        <v>100</v>
      </c>
      <c r="F43" s="9" t="s">
        <v>22</v>
      </c>
      <c r="G43" s="6">
        <v>96</v>
      </c>
      <c r="H43" s="6"/>
      <c r="I43" s="6"/>
      <c r="J43" s="6">
        <f t="shared" si="18"/>
        <v>0</v>
      </c>
      <c r="K43" s="6">
        <f t="shared" si="19"/>
        <v>0</v>
      </c>
      <c r="L43" s="6"/>
    </row>
    <row r="44" spans="1:12" s="13" customFormat="1" ht="22.5" customHeight="1">
      <c r="A44" s="11" t="s">
        <v>14</v>
      </c>
      <c r="B44" s="11"/>
      <c r="C44" s="11"/>
      <c r="D44" s="11" t="s">
        <v>46</v>
      </c>
      <c r="E44" s="11"/>
      <c r="F44" s="11"/>
      <c r="G44" s="1"/>
      <c r="H44" s="1"/>
      <c r="I44" s="1"/>
      <c r="J44" s="1"/>
      <c r="K44" s="1"/>
      <c r="L44" s="1">
        <f>SUM(K45:K46)</f>
        <v>0</v>
      </c>
    </row>
    <row r="45" spans="1:12" s="13" customFormat="1" ht="30" customHeight="1">
      <c r="A45" s="14" t="s">
        <v>124</v>
      </c>
      <c r="B45" s="14" t="s">
        <v>85</v>
      </c>
      <c r="C45" s="14" t="s">
        <v>84</v>
      </c>
      <c r="D45" s="14" t="s">
        <v>206</v>
      </c>
      <c r="E45" s="14" t="s">
        <v>203</v>
      </c>
      <c r="F45" s="9" t="s">
        <v>64</v>
      </c>
      <c r="G45" s="6">
        <v>55</v>
      </c>
      <c r="H45" s="6"/>
      <c r="I45" s="6"/>
      <c r="J45" s="6">
        <f t="shared" ref="J45:J46" si="20">H45+I45</f>
        <v>0</v>
      </c>
      <c r="K45" s="6">
        <f t="shared" ref="K45:K46" si="21">G45*J45</f>
        <v>0</v>
      </c>
      <c r="L45" s="6"/>
    </row>
    <row r="46" spans="1:12" s="13" customFormat="1" ht="22.5" customHeight="1">
      <c r="A46" s="14" t="s">
        <v>125</v>
      </c>
      <c r="B46" s="14" t="s">
        <v>104</v>
      </c>
      <c r="C46" s="14" t="s">
        <v>84</v>
      </c>
      <c r="D46" s="14" t="s">
        <v>26</v>
      </c>
      <c r="E46" s="14" t="s">
        <v>205</v>
      </c>
      <c r="F46" s="9" t="s">
        <v>64</v>
      </c>
      <c r="G46" s="6">
        <v>214</v>
      </c>
      <c r="H46" s="6"/>
      <c r="I46" s="6"/>
      <c r="J46" s="6">
        <f t="shared" si="20"/>
        <v>0</v>
      </c>
      <c r="K46" s="6">
        <f t="shared" si="21"/>
        <v>0</v>
      </c>
      <c r="L46" s="6"/>
    </row>
    <row r="47" spans="1:12" s="13" customFormat="1" ht="22.5" customHeight="1">
      <c r="A47" s="11" t="s">
        <v>15</v>
      </c>
      <c r="B47" s="11"/>
      <c r="C47" s="11"/>
      <c r="D47" s="11" t="s">
        <v>73</v>
      </c>
      <c r="E47" s="11"/>
      <c r="F47" s="11"/>
      <c r="G47" s="1"/>
      <c r="H47" s="1"/>
      <c r="I47" s="1"/>
      <c r="J47" s="1"/>
      <c r="K47" s="1"/>
      <c r="L47" s="1">
        <f>SUM(K49:K57)</f>
        <v>0</v>
      </c>
    </row>
    <row r="48" spans="1:12" s="13" customFormat="1" ht="22.5" customHeight="1">
      <c r="A48" s="11" t="s">
        <v>97</v>
      </c>
      <c r="B48" s="11"/>
      <c r="C48" s="11"/>
      <c r="D48" s="11" t="s">
        <v>126</v>
      </c>
      <c r="E48" s="11"/>
      <c r="F48" s="11"/>
      <c r="G48" s="1"/>
      <c r="H48" s="1"/>
      <c r="I48" s="1"/>
      <c r="J48" s="1"/>
      <c r="K48" s="1"/>
      <c r="L48" s="1"/>
    </row>
    <row r="49" spans="1:12" s="13" customFormat="1" ht="22.5" customHeight="1">
      <c r="A49" s="14" t="s">
        <v>145</v>
      </c>
      <c r="B49" s="14" t="s">
        <v>51</v>
      </c>
      <c r="C49" s="14" t="s">
        <v>84</v>
      </c>
      <c r="D49" s="14" t="s">
        <v>169</v>
      </c>
      <c r="E49" s="14" t="s">
        <v>72</v>
      </c>
      <c r="F49" s="9" t="s">
        <v>64</v>
      </c>
      <c r="G49" s="6">
        <v>96</v>
      </c>
      <c r="H49" s="6"/>
      <c r="I49" s="6"/>
      <c r="J49" s="6">
        <f t="shared" ref="J49" si="22">H49+I49</f>
        <v>0</v>
      </c>
      <c r="K49" s="6">
        <f t="shared" ref="K49" si="23">G49*J49</f>
        <v>0</v>
      </c>
      <c r="L49" s="6"/>
    </row>
    <row r="50" spans="1:12" s="13" customFormat="1" ht="22.5" customHeight="1">
      <c r="A50" s="14" t="s">
        <v>147</v>
      </c>
      <c r="B50" s="14" t="s">
        <v>54</v>
      </c>
      <c r="C50" s="14" t="s">
        <v>84</v>
      </c>
      <c r="D50" s="14" t="s">
        <v>195</v>
      </c>
      <c r="E50" s="14" t="s">
        <v>72</v>
      </c>
      <c r="F50" s="9" t="s">
        <v>64</v>
      </c>
      <c r="G50" s="6">
        <v>96</v>
      </c>
      <c r="H50" s="6"/>
      <c r="I50" s="6"/>
      <c r="J50" s="6">
        <f t="shared" ref="J50:J54" si="24">H50+I50</f>
        <v>0</v>
      </c>
      <c r="K50" s="6">
        <f t="shared" ref="K50:K54" si="25">G50*J50</f>
        <v>0</v>
      </c>
      <c r="L50" s="6"/>
    </row>
    <row r="51" spans="1:12" s="13" customFormat="1" ht="22.5" customHeight="1">
      <c r="A51" s="14" t="s">
        <v>148</v>
      </c>
      <c r="B51" s="14" t="s">
        <v>94</v>
      </c>
      <c r="C51" s="14" t="s">
        <v>84</v>
      </c>
      <c r="D51" s="14" t="s">
        <v>196</v>
      </c>
      <c r="E51" s="14" t="s">
        <v>72</v>
      </c>
      <c r="F51" s="9" t="s">
        <v>64</v>
      </c>
      <c r="G51" s="6">
        <v>14.1</v>
      </c>
      <c r="H51" s="6"/>
      <c r="I51" s="6"/>
      <c r="J51" s="6">
        <f t="shared" si="24"/>
        <v>0</v>
      </c>
      <c r="K51" s="6">
        <f t="shared" si="25"/>
        <v>0</v>
      </c>
      <c r="L51" s="6"/>
    </row>
    <row r="52" spans="1:12" s="13" customFormat="1" ht="22.5" customHeight="1">
      <c r="A52" s="14" t="s">
        <v>149</v>
      </c>
      <c r="B52" s="14" t="s">
        <v>136</v>
      </c>
      <c r="C52" s="14" t="s">
        <v>84</v>
      </c>
      <c r="D52" s="14" t="s">
        <v>158</v>
      </c>
      <c r="E52" s="14" t="s">
        <v>72</v>
      </c>
      <c r="F52" s="9" t="s">
        <v>64</v>
      </c>
      <c r="G52" s="6">
        <v>52.26</v>
      </c>
      <c r="H52" s="6"/>
      <c r="I52" s="6"/>
      <c r="J52" s="6">
        <f t="shared" si="24"/>
        <v>0</v>
      </c>
      <c r="K52" s="6">
        <f t="shared" si="25"/>
        <v>0</v>
      </c>
      <c r="L52" s="6"/>
    </row>
    <row r="53" spans="1:12" s="13" customFormat="1" ht="22.5" customHeight="1">
      <c r="A53" s="14" t="s">
        <v>150</v>
      </c>
      <c r="B53" s="14" t="s">
        <v>41</v>
      </c>
      <c r="C53" s="14" t="s">
        <v>84</v>
      </c>
      <c r="D53" s="14" t="s">
        <v>67</v>
      </c>
      <c r="E53" s="14" t="s">
        <v>72</v>
      </c>
      <c r="F53" s="9" t="s">
        <v>64</v>
      </c>
      <c r="G53" s="6">
        <v>88</v>
      </c>
      <c r="H53" s="6"/>
      <c r="I53" s="6"/>
      <c r="J53" s="6">
        <f t="shared" si="24"/>
        <v>0</v>
      </c>
      <c r="K53" s="6">
        <f t="shared" si="25"/>
        <v>0</v>
      </c>
      <c r="L53" s="6"/>
    </row>
    <row r="54" spans="1:12" s="13" customFormat="1" ht="22.5" customHeight="1">
      <c r="A54" s="14" t="s">
        <v>151</v>
      </c>
      <c r="B54" s="14" t="s">
        <v>177</v>
      </c>
      <c r="C54" s="14" t="s">
        <v>84</v>
      </c>
      <c r="D54" s="14" t="s">
        <v>171</v>
      </c>
      <c r="E54" s="14" t="s">
        <v>72</v>
      </c>
      <c r="F54" s="9" t="s">
        <v>64</v>
      </c>
      <c r="G54" s="6">
        <v>88</v>
      </c>
      <c r="H54" s="6"/>
      <c r="I54" s="6"/>
      <c r="J54" s="6">
        <f t="shared" si="24"/>
        <v>0</v>
      </c>
      <c r="K54" s="6">
        <f t="shared" si="25"/>
        <v>0</v>
      </c>
      <c r="L54" s="6"/>
    </row>
    <row r="55" spans="1:12" s="13" customFormat="1" ht="22.5" customHeight="1">
      <c r="A55" s="11" t="s">
        <v>98</v>
      </c>
      <c r="B55" s="11"/>
      <c r="C55" s="11"/>
      <c r="D55" s="11" t="s">
        <v>82</v>
      </c>
      <c r="E55" s="11"/>
      <c r="F55" s="11"/>
      <c r="G55" s="1"/>
      <c r="H55" s="1"/>
      <c r="I55" s="1"/>
      <c r="J55" s="1"/>
      <c r="K55" s="1"/>
      <c r="L55" s="1"/>
    </row>
    <row r="56" spans="1:12" s="13" customFormat="1" ht="30" customHeight="1">
      <c r="A56" s="14" t="s">
        <v>118</v>
      </c>
      <c r="B56" s="14" t="s">
        <v>226</v>
      </c>
      <c r="C56" s="14" t="s">
        <v>84</v>
      </c>
      <c r="D56" s="14" t="s">
        <v>44</v>
      </c>
      <c r="E56" s="14" t="s">
        <v>72</v>
      </c>
      <c r="F56" s="9" t="s">
        <v>64</v>
      </c>
      <c r="G56" s="6">
        <v>1855.65</v>
      </c>
      <c r="H56" s="6"/>
      <c r="I56" s="6"/>
      <c r="J56" s="6">
        <f t="shared" ref="J56" si="26">H56+I56</f>
        <v>0</v>
      </c>
      <c r="K56" s="6">
        <f t="shared" ref="K56" si="27">G56*J56</f>
        <v>0</v>
      </c>
      <c r="L56" s="6"/>
    </row>
    <row r="57" spans="1:12" s="13" customFormat="1" ht="22.5" customHeight="1">
      <c r="A57" s="14" t="s">
        <v>119</v>
      </c>
      <c r="B57" s="14" t="s">
        <v>143</v>
      </c>
      <c r="C57" s="14" t="s">
        <v>130</v>
      </c>
      <c r="D57" s="14" t="s">
        <v>222</v>
      </c>
      <c r="E57" s="14" t="s">
        <v>132</v>
      </c>
      <c r="F57" s="9" t="s">
        <v>64</v>
      </c>
      <c r="G57" s="6">
        <v>1855.65</v>
      </c>
      <c r="H57" s="6"/>
      <c r="I57" s="6"/>
      <c r="J57" s="6">
        <f t="shared" ref="J57" si="28">H57+I57</f>
        <v>0</v>
      </c>
      <c r="K57" s="6">
        <f t="shared" ref="K57" si="29">G57*J57</f>
        <v>0</v>
      </c>
      <c r="L57" s="6"/>
    </row>
    <row r="58" spans="1:12" s="13" customFormat="1" ht="22.5" customHeight="1">
      <c r="A58" s="11" t="s">
        <v>16</v>
      </c>
      <c r="B58" s="11"/>
      <c r="C58" s="11"/>
      <c r="D58" s="11" t="s">
        <v>87</v>
      </c>
      <c r="E58" s="11"/>
      <c r="F58" s="11"/>
      <c r="G58" s="1"/>
      <c r="H58" s="1"/>
      <c r="I58" s="1"/>
      <c r="J58" s="1"/>
      <c r="K58" s="1"/>
      <c r="L58" s="1">
        <f>SUM(K59:K60)</f>
        <v>0</v>
      </c>
    </row>
    <row r="59" spans="1:12" s="13" customFormat="1" ht="52.5" customHeight="1">
      <c r="A59" s="14" t="s">
        <v>75</v>
      </c>
      <c r="B59" s="14" t="s">
        <v>1</v>
      </c>
      <c r="C59" s="14" t="s">
        <v>84</v>
      </c>
      <c r="D59" s="14" t="s">
        <v>34</v>
      </c>
      <c r="E59" s="14" t="s">
        <v>217</v>
      </c>
      <c r="F59" s="9" t="s">
        <v>22</v>
      </c>
      <c r="G59" s="6">
        <v>132</v>
      </c>
      <c r="H59" s="6"/>
      <c r="I59" s="6"/>
      <c r="J59" s="6">
        <f t="shared" ref="J59" si="30">H59+I59</f>
        <v>0</v>
      </c>
      <c r="K59" s="6">
        <f t="shared" ref="K59" si="31">G59*J59</f>
        <v>0</v>
      </c>
      <c r="L59" s="6"/>
    </row>
    <row r="60" spans="1:12" s="13" customFormat="1" ht="22.5" customHeight="1">
      <c r="A60" s="14" t="s">
        <v>76</v>
      </c>
      <c r="B60" s="14" t="s">
        <v>108</v>
      </c>
      <c r="C60" s="14" t="s">
        <v>18</v>
      </c>
      <c r="D60" s="14" t="s">
        <v>62</v>
      </c>
      <c r="E60" s="14" t="s">
        <v>217</v>
      </c>
      <c r="F60" s="9" t="s">
        <v>113</v>
      </c>
      <c r="G60" s="6">
        <v>1</v>
      </c>
      <c r="H60" s="6"/>
      <c r="I60" s="6"/>
      <c r="J60" s="6">
        <f t="shared" ref="J60" si="32">H60+I60</f>
        <v>0</v>
      </c>
      <c r="K60" s="6">
        <f t="shared" ref="K60" si="33">G60*J60</f>
        <v>0</v>
      </c>
      <c r="L60" s="6"/>
    </row>
    <row r="61" spans="1:12" s="13" customFormat="1" ht="22.5" customHeight="1">
      <c r="A61" s="11" t="s">
        <v>17</v>
      </c>
      <c r="B61" s="11"/>
      <c r="C61" s="11"/>
      <c r="D61" s="11" t="s">
        <v>3</v>
      </c>
      <c r="E61" s="11"/>
      <c r="F61" s="11"/>
      <c r="G61" s="1"/>
      <c r="H61" s="1"/>
      <c r="I61" s="1"/>
      <c r="J61" s="1"/>
      <c r="K61" s="1"/>
      <c r="L61" s="1">
        <f>SUM(K62:K68)</f>
        <v>0</v>
      </c>
    </row>
    <row r="62" spans="1:12" s="13" customFormat="1" ht="22.5" customHeight="1">
      <c r="A62" s="14" t="s">
        <v>35</v>
      </c>
      <c r="B62" s="14" t="s">
        <v>53</v>
      </c>
      <c r="C62" s="14" t="s">
        <v>84</v>
      </c>
      <c r="D62" s="14" t="s">
        <v>50</v>
      </c>
      <c r="E62" s="14" t="s">
        <v>81</v>
      </c>
      <c r="F62" s="9" t="s">
        <v>64</v>
      </c>
      <c r="G62" s="6">
        <v>1855.65</v>
      </c>
      <c r="H62" s="6"/>
      <c r="I62" s="6"/>
      <c r="J62" s="6">
        <f t="shared" ref="J62" si="34">H62+I62</f>
        <v>0</v>
      </c>
      <c r="K62" s="6">
        <f t="shared" ref="K62" si="35">G62*J62</f>
        <v>0</v>
      </c>
      <c r="L62" s="6"/>
    </row>
    <row r="63" spans="1:12" s="13" customFormat="1" ht="52.5" customHeight="1">
      <c r="A63" s="14" t="s">
        <v>36</v>
      </c>
      <c r="B63" s="14" t="s">
        <v>159</v>
      </c>
      <c r="C63" s="14" t="s">
        <v>84</v>
      </c>
      <c r="D63" s="14" t="s">
        <v>47</v>
      </c>
      <c r="E63" s="14" t="s">
        <v>220</v>
      </c>
      <c r="F63" s="9" t="s">
        <v>22</v>
      </c>
      <c r="G63" s="6">
        <v>15</v>
      </c>
      <c r="H63" s="6"/>
      <c r="I63" s="6"/>
      <c r="J63" s="6">
        <f t="shared" ref="J63:J68" si="36">H63+I63</f>
        <v>0</v>
      </c>
      <c r="K63" s="6">
        <f t="shared" ref="K63:K68" si="37">G63*J63</f>
        <v>0</v>
      </c>
      <c r="L63" s="6"/>
    </row>
    <row r="64" spans="1:12" s="13" customFormat="1" ht="45" customHeight="1">
      <c r="A64" s="14" t="s">
        <v>37</v>
      </c>
      <c r="B64" s="14" t="s">
        <v>71</v>
      </c>
      <c r="C64" s="14" t="s">
        <v>84</v>
      </c>
      <c r="D64" s="14" t="s">
        <v>32</v>
      </c>
      <c r="E64" s="14" t="s">
        <v>2</v>
      </c>
      <c r="F64" s="9" t="s">
        <v>22</v>
      </c>
      <c r="G64" s="6">
        <v>80</v>
      </c>
      <c r="H64" s="6"/>
      <c r="I64" s="6"/>
      <c r="J64" s="6">
        <f t="shared" si="36"/>
        <v>0</v>
      </c>
      <c r="K64" s="6">
        <f t="shared" si="37"/>
        <v>0</v>
      </c>
      <c r="L64" s="6"/>
    </row>
    <row r="65" spans="1:12" s="13" customFormat="1" ht="22.5" customHeight="1">
      <c r="A65" s="14" t="s">
        <v>38</v>
      </c>
      <c r="B65" s="14" t="s">
        <v>230</v>
      </c>
      <c r="C65" s="14" t="s">
        <v>84</v>
      </c>
      <c r="D65" s="14" t="s">
        <v>223</v>
      </c>
      <c r="E65" s="14" t="s">
        <v>92</v>
      </c>
      <c r="F65" s="9" t="s">
        <v>65</v>
      </c>
      <c r="G65" s="6">
        <v>40</v>
      </c>
      <c r="H65" s="6"/>
      <c r="I65" s="6"/>
      <c r="J65" s="6">
        <f t="shared" si="36"/>
        <v>0</v>
      </c>
      <c r="K65" s="6">
        <f t="shared" si="37"/>
        <v>0</v>
      </c>
      <c r="L65" s="6"/>
    </row>
    <row r="66" spans="1:12" s="13" customFormat="1" ht="22.5" customHeight="1">
      <c r="A66" s="14" t="s">
        <v>39</v>
      </c>
      <c r="B66" s="14" t="s">
        <v>29</v>
      </c>
      <c r="C66" s="14" t="s">
        <v>84</v>
      </c>
      <c r="D66" s="14" t="s">
        <v>74</v>
      </c>
      <c r="E66" s="14" t="s">
        <v>217</v>
      </c>
      <c r="F66" s="9" t="s">
        <v>113</v>
      </c>
      <c r="G66" s="6">
        <v>5</v>
      </c>
      <c r="H66" s="6"/>
      <c r="I66" s="6"/>
      <c r="J66" s="6">
        <f t="shared" si="36"/>
        <v>0</v>
      </c>
      <c r="K66" s="6">
        <f t="shared" si="37"/>
        <v>0</v>
      </c>
      <c r="L66" s="6"/>
    </row>
    <row r="67" spans="1:12" s="13" customFormat="1" ht="30" customHeight="1">
      <c r="A67" s="14" t="s">
        <v>40</v>
      </c>
      <c r="B67" s="14" t="s">
        <v>52</v>
      </c>
      <c r="C67" s="14" t="s">
        <v>84</v>
      </c>
      <c r="D67" s="14" t="s">
        <v>25</v>
      </c>
      <c r="E67" s="14" t="s">
        <v>225</v>
      </c>
      <c r="F67" s="9" t="s">
        <v>64</v>
      </c>
      <c r="G67" s="6">
        <v>28</v>
      </c>
      <c r="H67" s="6"/>
      <c r="I67" s="6"/>
      <c r="J67" s="6">
        <f t="shared" si="36"/>
        <v>0</v>
      </c>
      <c r="K67" s="6">
        <f t="shared" si="37"/>
        <v>0</v>
      </c>
      <c r="L67" s="6"/>
    </row>
    <row r="68" spans="1:12" s="13" customFormat="1" ht="22.5" customHeight="1">
      <c r="A68" s="14" t="s">
        <v>42</v>
      </c>
      <c r="B68" s="14" t="s">
        <v>77</v>
      </c>
      <c r="C68" s="14" t="s">
        <v>84</v>
      </c>
      <c r="D68" s="14" t="s">
        <v>174</v>
      </c>
      <c r="E68" s="14" t="s">
        <v>225</v>
      </c>
      <c r="F68" s="9" t="s">
        <v>65</v>
      </c>
      <c r="G68" s="6">
        <v>2.8</v>
      </c>
      <c r="H68" s="6"/>
      <c r="I68" s="6"/>
      <c r="J68" s="6">
        <f t="shared" si="36"/>
        <v>0</v>
      </c>
      <c r="K68" s="6">
        <f t="shared" si="37"/>
        <v>0</v>
      </c>
      <c r="L68" s="6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 t="s">
        <v>152</v>
      </c>
      <c r="K69" s="7"/>
      <c r="L69" s="55">
        <f>SUM(L6:L68)</f>
        <v>0</v>
      </c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1"/>
      <c r="K70" s="71"/>
      <c r="L70" s="3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1"/>
      <c r="K71" s="71"/>
      <c r="L71" s="3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1"/>
      <c r="K72" s="71"/>
      <c r="L72" s="3"/>
    </row>
    <row r="73" spans="1:12">
      <c r="A73" s="15"/>
      <c r="B73" s="16"/>
      <c r="C73" s="17" t="s">
        <v>231</v>
      </c>
      <c r="D73" s="18"/>
      <c r="E73" s="16"/>
      <c r="H73" s="19"/>
      <c r="I73" s="20"/>
      <c r="J73" s="20"/>
    </row>
    <row r="74" spans="1:12" ht="25.5">
      <c r="A74" s="21" t="s">
        <v>232</v>
      </c>
      <c r="B74" s="22"/>
      <c r="C74" s="21" t="s">
        <v>233</v>
      </c>
      <c r="D74" s="23" t="s">
        <v>234</v>
      </c>
      <c r="E74" s="23" t="s">
        <v>235</v>
      </c>
      <c r="H74" s="19"/>
      <c r="I74" s="20"/>
      <c r="J74" s="20"/>
    </row>
    <row r="75" spans="1:12" ht="25.5">
      <c r="A75" s="24">
        <v>1</v>
      </c>
      <c r="B75" s="25"/>
      <c r="C75" s="24" t="s">
        <v>236</v>
      </c>
      <c r="D75" s="26" t="s">
        <v>237</v>
      </c>
      <c r="E75" s="27">
        <v>4.68</v>
      </c>
      <c r="H75" s="19"/>
      <c r="I75" s="20"/>
      <c r="J75" s="20"/>
    </row>
    <row r="76" spans="1:12">
      <c r="A76" s="24">
        <v>2</v>
      </c>
      <c r="B76" s="25"/>
      <c r="C76" s="24" t="s">
        <v>238</v>
      </c>
      <c r="D76" s="26" t="s">
        <v>239</v>
      </c>
      <c r="E76" s="27">
        <v>0.4</v>
      </c>
      <c r="H76" s="19"/>
      <c r="I76" s="20"/>
      <c r="J76" s="20"/>
    </row>
    <row r="77" spans="1:12" ht="25.5">
      <c r="A77" s="24">
        <v>3</v>
      </c>
      <c r="B77" s="25"/>
      <c r="C77" s="24" t="s">
        <v>240</v>
      </c>
      <c r="D77" s="26" t="s">
        <v>241</v>
      </c>
      <c r="E77" s="27">
        <v>1.27</v>
      </c>
      <c r="H77" s="19"/>
      <c r="I77" s="20"/>
      <c r="J77" s="20"/>
    </row>
    <row r="78" spans="1:12">
      <c r="A78" s="24">
        <v>4</v>
      </c>
      <c r="B78" s="25"/>
      <c r="C78" s="24" t="s">
        <v>242</v>
      </c>
      <c r="D78" s="26" t="s">
        <v>243</v>
      </c>
      <c r="E78" s="27">
        <v>0.4</v>
      </c>
      <c r="H78" s="19"/>
      <c r="I78" s="20"/>
      <c r="J78" s="20"/>
    </row>
    <row r="79" spans="1:12" ht="25.5">
      <c r="A79" s="24">
        <v>5</v>
      </c>
      <c r="B79" s="25"/>
      <c r="C79" s="24" t="s">
        <v>244</v>
      </c>
      <c r="D79" s="26" t="s">
        <v>245</v>
      </c>
      <c r="E79" s="27">
        <v>1.23</v>
      </c>
      <c r="H79" s="19"/>
      <c r="I79" s="20"/>
      <c r="J79" s="20"/>
    </row>
    <row r="80" spans="1:12">
      <c r="A80" s="24">
        <v>6</v>
      </c>
      <c r="B80" s="25"/>
      <c r="C80" s="24" t="s">
        <v>246</v>
      </c>
      <c r="D80" s="26" t="s">
        <v>247</v>
      </c>
      <c r="E80" s="27">
        <v>7.4</v>
      </c>
      <c r="H80" s="19"/>
      <c r="I80" s="20"/>
      <c r="J80" s="20"/>
    </row>
    <row r="81" spans="1:12">
      <c r="A81" s="24">
        <v>7</v>
      </c>
      <c r="B81" s="25"/>
      <c r="C81" s="24" t="s">
        <v>248</v>
      </c>
      <c r="D81" s="67" t="s">
        <v>249</v>
      </c>
      <c r="E81" s="27">
        <v>3</v>
      </c>
      <c r="H81" s="19"/>
      <c r="I81" s="20"/>
      <c r="J81" s="20"/>
    </row>
    <row r="82" spans="1:12">
      <c r="A82" s="24">
        <v>8</v>
      </c>
      <c r="B82" s="25"/>
      <c r="C82" s="24" t="s">
        <v>250</v>
      </c>
      <c r="D82" s="68"/>
      <c r="E82" s="27">
        <v>0.65</v>
      </c>
      <c r="H82" s="19"/>
      <c r="I82" s="20"/>
      <c r="J82" s="20"/>
    </row>
    <row r="83" spans="1:12">
      <c r="A83" s="24">
        <v>9</v>
      </c>
      <c r="B83" s="25"/>
      <c r="C83" s="24" t="s">
        <v>251</v>
      </c>
      <c r="D83" s="69"/>
      <c r="E83" s="27">
        <v>3.5</v>
      </c>
      <c r="H83" s="19"/>
      <c r="I83" s="20"/>
      <c r="J83" s="20"/>
    </row>
    <row r="84" spans="1:12">
      <c r="A84" s="24"/>
      <c r="B84" s="25"/>
      <c r="C84" s="28" t="s">
        <v>252</v>
      </c>
      <c r="D84" s="29"/>
      <c r="E84" s="30">
        <f>((((1+(E75+E76+E77+E78)/100)*(1+E79/100)*(1+E80/100))/(1-(E81+E82+E83)/100))-1)*100</f>
        <v>24.996972374798034</v>
      </c>
      <c r="H84" s="19"/>
      <c r="I84" s="20"/>
      <c r="J84" s="20"/>
    </row>
    <row r="85" spans="1:12" ht="15" customHeight="1">
      <c r="A85" s="70" t="s">
        <v>253</v>
      </c>
      <c r="B85" s="70"/>
      <c r="C85" s="70"/>
      <c r="D85" s="70"/>
      <c r="E85" s="31"/>
      <c r="H85" s="19"/>
      <c r="I85" s="20"/>
      <c r="J85" s="20"/>
    </row>
    <row r="86" spans="1:12" ht="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39.950000000000003" customHeight="1">
      <c r="A87" s="66" t="s">
        <v>254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</row>
  </sheetData>
  <mergeCells count="22">
    <mergeCell ref="A87:L87"/>
    <mergeCell ref="D81:D83"/>
    <mergeCell ref="A85:D85"/>
    <mergeCell ref="J70:K70"/>
    <mergeCell ref="J71:K71"/>
    <mergeCell ref="J72:K7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  <mergeCell ref="A1:D1"/>
    <mergeCell ref="F1:G1"/>
    <mergeCell ref="H1:L1"/>
    <mergeCell ref="A2:D2"/>
    <mergeCell ref="F2:G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Normal="100" zoomScaleSheetLayoutView="100" workbookViewId="0">
      <selection activeCell="F19" sqref="F19"/>
    </sheetView>
  </sheetViews>
  <sheetFormatPr defaultRowHeight="12.75"/>
  <cols>
    <col min="1" max="1" width="2.7109375" style="48" customWidth="1"/>
    <col min="2" max="2" width="26.85546875" style="49" customWidth="1"/>
    <col min="3" max="3" width="9" style="50" customWidth="1"/>
    <col min="4" max="6" width="9.28515625" style="48" customWidth="1"/>
    <col min="7" max="7" width="10.7109375" style="51" customWidth="1"/>
    <col min="8" max="8" width="11.7109375" style="53" customWidth="1"/>
    <col min="9" max="9" width="11.5703125" style="53" bestFit="1" customWidth="1"/>
    <col min="10" max="257" width="9.140625" style="53"/>
    <col min="258" max="258" width="2.7109375" style="53" customWidth="1"/>
    <col min="259" max="259" width="26.85546875" style="53" customWidth="1"/>
    <col min="260" max="260" width="9" style="53" customWidth="1"/>
    <col min="261" max="261" width="9.28515625" style="53" customWidth="1"/>
    <col min="262" max="262" width="9.140625" style="53"/>
    <col min="263" max="263" width="10.7109375" style="53" customWidth="1"/>
    <col min="264" max="264" width="11.7109375" style="53" customWidth="1"/>
    <col min="265" max="265" width="11.5703125" style="53" bestFit="1" customWidth="1"/>
    <col min="266" max="513" width="9.140625" style="53"/>
    <col min="514" max="514" width="2.7109375" style="53" customWidth="1"/>
    <col min="515" max="515" width="26.85546875" style="53" customWidth="1"/>
    <col min="516" max="516" width="9" style="53" customWidth="1"/>
    <col min="517" max="517" width="9.28515625" style="53" customWidth="1"/>
    <col min="518" max="518" width="9.140625" style="53"/>
    <col min="519" max="519" width="10.7109375" style="53" customWidth="1"/>
    <col min="520" max="520" width="11.7109375" style="53" customWidth="1"/>
    <col min="521" max="521" width="11.5703125" style="53" bestFit="1" customWidth="1"/>
    <col min="522" max="769" width="9.140625" style="53"/>
    <col min="770" max="770" width="2.7109375" style="53" customWidth="1"/>
    <col min="771" max="771" width="26.85546875" style="53" customWidth="1"/>
    <col min="772" max="772" width="9" style="53" customWidth="1"/>
    <col min="773" max="773" width="9.28515625" style="53" customWidth="1"/>
    <col min="774" max="774" width="9.140625" style="53"/>
    <col min="775" max="775" width="10.7109375" style="53" customWidth="1"/>
    <col min="776" max="776" width="11.7109375" style="53" customWidth="1"/>
    <col min="777" max="777" width="11.5703125" style="53" bestFit="1" customWidth="1"/>
    <col min="778" max="1025" width="9.140625" style="53"/>
    <col min="1026" max="1026" width="2.7109375" style="53" customWidth="1"/>
    <col min="1027" max="1027" width="26.85546875" style="53" customWidth="1"/>
    <col min="1028" max="1028" width="9" style="53" customWidth="1"/>
    <col min="1029" max="1029" width="9.28515625" style="53" customWidth="1"/>
    <col min="1030" max="1030" width="9.140625" style="53"/>
    <col min="1031" max="1031" width="10.7109375" style="53" customWidth="1"/>
    <col min="1032" max="1032" width="11.7109375" style="53" customWidth="1"/>
    <col min="1033" max="1033" width="11.5703125" style="53" bestFit="1" customWidth="1"/>
    <col min="1034" max="1281" width="9.140625" style="53"/>
    <col min="1282" max="1282" width="2.7109375" style="53" customWidth="1"/>
    <col min="1283" max="1283" width="26.85546875" style="53" customWidth="1"/>
    <col min="1284" max="1284" width="9" style="53" customWidth="1"/>
    <col min="1285" max="1285" width="9.28515625" style="53" customWidth="1"/>
    <col min="1286" max="1286" width="9.140625" style="53"/>
    <col min="1287" max="1287" width="10.7109375" style="53" customWidth="1"/>
    <col min="1288" max="1288" width="11.7109375" style="53" customWidth="1"/>
    <col min="1289" max="1289" width="11.5703125" style="53" bestFit="1" customWidth="1"/>
    <col min="1290" max="1537" width="9.140625" style="53"/>
    <col min="1538" max="1538" width="2.7109375" style="53" customWidth="1"/>
    <col min="1539" max="1539" width="26.85546875" style="53" customWidth="1"/>
    <col min="1540" max="1540" width="9" style="53" customWidth="1"/>
    <col min="1541" max="1541" width="9.28515625" style="53" customWidth="1"/>
    <col min="1542" max="1542" width="9.140625" style="53"/>
    <col min="1543" max="1543" width="10.7109375" style="53" customWidth="1"/>
    <col min="1544" max="1544" width="11.7109375" style="53" customWidth="1"/>
    <col min="1545" max="1545" width="11.5703125" style="53" bestFit="1" customWidth="1"/>
    <col min="1546" max="1793" width="9.140625" style="53"/>
    <col min="1794" max="1794" width="2.7109375" style="53" customWidth="1"/>
    <col min="1795" max="1795" width="26.85546875" style="53" customWidth="1"/>
    <col min="1796" max="1796" width="9" style="53" customWidth="1"/>
    <col min="1797" max="1797" width="9.28515625" style="53" customWidth="1"/>
    <col min="1798" max="1798" width="9.140625" style="53"/>
    <col min="1799" max="1799" width="10.7109375" style="53" customWidth="1"/>
    <col min="1800" max="1800" width="11.7109375" style="53" customWidth="1"/>
    <col min="1801" max="1801" width="11.5703125" style="53" bestFit="1" customWidth="1"/>
    <col min="1802" max="2049" width="9.140625" style="53"/>
    <col min="2050" max="2050" width="2.7109375" style="53" customWidth="1"/>
    <col min="2051" max="2051" width="26.85546875" style="53" customWidth="1"/>
    <col min="2052" max="2052" width="9" style="53" customWidth="1"/>
    <col min="2053" max="2053" width="9.28515625" style="53" customWidth="1"/>
    <col min="2054" max="2054" width="9.140625" style="53"/>
    <col min="2055" max="2055" width="10.7109375" style="53" customWidth="1"/>
    <col min="2056" max="2056" width="11.7109375" style="53" customWidth="1"/>
    <col min="2057" max="2057" width="11.5703125" style="53" bestFit="1" customWidth="1"/>
    <col min="2058" max="2305" width="9.140625" style="53"/>
    <col min="2306" max="2306" width="2.7109375" style="53" customWidth="1"/>
    <col min="2307" max="2307" width="26.85546875" style="53" customWidth="1"/>
    <col min="2308" max="2308" width="9" style="53" customWidth="1"/>
    <col min="2309" max="2309" width="9.28515625" style="53" customWidth="1"/>
    <col min="2310" max="2310" width="9.140625" style="53"/>
    <col min="2311" max="2311" width="10.7109375" style="53" customWidth="1"/>
    <col min="2312" max="2312" width="11.7109375" style="53" customWidth="1"/>
    <col min="2313" max="2313" width="11.5703125" style="53" bestFit="1" customWidth="1"/>
    <col min="2314" max="2561" width="9.140625" style="53"/>
    <col min="2562" max="2562" width="2.7109375" style="53" customWidth="1"/>
    <col min="2563" max="2563" width="26.85546875" style="53" customWidth="1"/>
    <col min="2564" max="2564" width="9" style="53" customWidth="1"/>
    <col min="2565" max="2565" width="9.28515625" style="53" customWidth="1"/>
    <col min="2566" max="2566" width="9.140625" style="53"/>
    <col min="2567" max="2567" width="10.7109375" style="53" customWidth="1"/>
    <col min="2568" max="2568" width="11.7109375" style="53" customWidth="1"/>
    <col min="2569" max="2569" width="11.5703125" style="53" bestFit="1" customWidth="1"/>
    <col min="2570" max="2817" width="9.140625" style="53"/>
    <col min="2818" max="2818" width="2.7109375" style="53" customWidth="1"/>
    <col min="2819" max="2819" width="26.85546875" style="53" customWidth="1"/>
    <col min="2820" max="2820" width="9" style="53" customWidth="1"/>
    <col min="2821" max="2821" width="9.28515625" style="53" customWidth="1"/>
    <col min="2822" max="2822" width="9.140625" style="53"/>
    <col min="2823" max="2823" width="10.7109375" style="53" customWidth="1"/>
    <col min="2824" max="2824" width="11.7109375" style="53" customWidth="1"/>
    <col min="2825" max="2825" width="11.5703125" style="53" bestFit="1" customWidth="1"/>
    <col min="2826" max="3073" width="9.140625" style="53"/>
    <col min="3074" max="3074" width="2.7109375" style="53" customWidth="1"/>
    <col min="3075" max="3075" width="26.85546875" style="53" customWidth="1"/>
    <col min="3076" max="3076" width="9" style="53" customWidth="1"/>
    <col min="3077" max="3077" width="9.28515625" style="53" customWidth="1"/>
    <col min="3078" max="3078" width="9.140625" style="53"/>
    <col min="3079" max="3079" width="10.7109375" style="53" customWidth="1"/>
    <col min="3080" max="3080" width="11.7109375" style="53" customWidth="1"/>
    <col min="3081" max="3081" width="11.5703125" style="53" bestFit="1" customWidth="1"/>
    <col min="3082" max="3329" width="9.140625" style="53"/>
    <col min="3330" max="3330" width="2.7109375" style="53" customWidth="1"/>
    <col min="3331" max="3331" width="26.85546875" style="53" customWidth="1"/>
    <col min="3332" max="3332" width="9" style="53" customWidth="1"/>
    <col min="3333" max="3333" width="9.28515625" style="53" customWidth="1"/>
    <col min="3334" max="3334" width="9.140625" style="53"/>
    <col min="3335" max="3335" width="10.7109375" style="53" customWidth="1"/>
    <col min="3336" max="3336" width="11.7109375" style="53" customWidth="1"/>
    <col min="3337" max="3337" width="11.5703125" style="53" bestFit="1" customWidth="1"/>
    <col min="3338" max="3585" width="9.140625" style="53"/>
    <col min="3586" max="3586" width="2.7109375" style="53" customWidth="1"/>
    <col min="3587" max="3587" width="26.85546875" style="53" customWidth="1"/>
    <col min="3588" max="3588" width="9" style="53" customWidth="1"/>
    <col min="3589" max="3589" width="9.28515625" style="53" customWidth="1"/>
    <col min="3590" max="3590" width="9.140625" style="53"/>
    <col min="3591" max="3591" width="10.7109375" style="53" customWidth="1"/>
    <col min="3592" max="3592" width="11.7109375" style="53" customWidth="1"/>
    <col min="3593" max="3593" width="11.5703125" style="53" bestFit="1" customWidth="1"/>
    <col min="3594" max="3841" width="9.140625" style="53"/>
    <col min="3842" max="3842" width="2.7109375" style="53" customWidth="1"/>
    <col min="3843" max="3843" width="26.85546875" style="53" customWidth="1"/>
    <col min="3844" max="3844" width="9" style="53" customWidth="1"/>
    <col min="3845" max="3845" width="9.28515625" style="53" customWidth="1"/>
    <col min="3846" max="3846" width="9.140625" style="53"/>
    <col min="3847" max="3847" width="10.7109375" style="53" customWidth="1"/>
    <col min="3848" max="3848" width="11.7109375" style="53" customWidth="1"/>
    <col min="3849" max="3849" width="11.5703125" style="53" bestFit="1" customWidth="1"/>
    <col min="3850" max="4097" width="9.140625" style="53"/>
    <col min="4098" max="4098" width="2.7109375" style="53" customWidth="1"/>
    <col min="4099" max="4099" width="26.85546875" style="53" customWidth="1"/>
    <col min="4100" max="4100" width="9" style="53" customWidth="1"/>
    <col min="4101" max="4101" width="9.28515625" style="53" customWidth="1"/>
    <col min="4102" max="4102" width="9.140625" style="53"/>
    <col min="4103" max="4103" width="10.7109375" style="53" customWidth="1"/>
    <col min="4104" max="4104" width="11.7109375" style="53" customWidth="1"/>
    <col min="4105" max="4105" width="11.5703125" style="53" bestFit="1" customWidth="1"/>
    <col min="4106" max="4353" width="9.140625" style="53"/>
    <col min="4354" max="4354" width="2.7109375" style="53" customWidth="1"/>
    <col min="4355" max="4355" width="26.85546875" style="53" customWidth="1"/>
    <col min="4356" max="4356" width="9" style="53" customWidth="1"/>
    <col min="4357" max="4357" width="9.28515625" style="53" customWidth="1"/>
    <col min="4358" max="4358" width="9.140625" style="53"/>
    <col min="4359" max="4359" width="10.7109375" style="53" customWidth="1"/>
    <col min="4360" max="4360" width="11.7109375" style="53" customWidth="1"/>
    <col min="4361" max="4361" width="11.5703125" style="53" bestFit="1" customWidth="1"/>
    <col min="4362" max="4609" width="9.140625" style="53"/>
    <col min="4610" max="4610" width="2.7109375" style="53" customWidth="1"/>
    <col min="4611" max="4611" width="26.85546875" style="53" customWidth="1"/>
    <col min="4612" max="4612" width="9" style="53" customWidth="1"/>
    <col min="4613" max="4613" width="9.28515625" style="53" customWidth="1"/>
    <col min="4614" max="4614" width="9.140625" style="53"/>
    <col min="4615" max="4615" width="10.7109375" style="53" customWidth="1"/>
    <col min="4616" max="4616" width="11.7109375" style="53" customWidth="1"/>
    <col min="4617" max="4617" width="11.5703125" style="53" bestFit="1" customWidth="1"/>
    <col min="4618" max="4865" width="9.140625" style="53"/>
    <col min="4866" max="4866" width="2.7109375" style="53" customWidth="1"/>
    <col min="4867" max="4867" width="26.85546875" style="53" customWidth="1"/>
    <col min="4868" max="4868" width="9" style="53" customWidth="1"/>
    <col min="4869" max="4869" width="9.28515625" style="53" customWidth="1"/>
    <col min="4870" max="4870" width="9.140625" style="53"/>
    <col min="4871" max="4871" width="10.7109375" style="53" customWidth="1"/>
    <col min="4872" max="4872" width="11.7109375" style="53" customWidth="1"/>
    <col min="4873" max="4873" width="11.5703125" style="53" bestFit="1" customWidth="1"/>
    <col min="4874" max="5121" width="9.140625" style="53"/>
    <col min="5122" max="5122" width="2.7109375" style="53" customWidth="1"/>
    <col min="5123" max="5123" width="26.85546875" style="53" customWidth="1"/>
    <col min="5124" max="5124" width="9" style="53" customWidth="1"/>
    <col min="5125" max="5125" width="9.28515625" style="53" customWidth="1"/>
    <col min="5126" max="5126" width="9.140625" style="53"/>
    <col min="5127" max="5127" width="10.7109375" style="53" customWidth="1"/>
    <col min="5128" max="5128" width="11.7109375" style="53" customWidth="1"/>
    <col min="5129" max="5129" width="11.5703125" style="53" bestFit="1" customWidth="1"/>
    <col min="5130" max="5377" width="9.140625" style="53"/>
    <col min="5378" max="5378" width="2.7109375" style="53" customWidth="1"/>
    <col min="5379" max="5379" width="26.85546875" style="53" customWidth="1"/>
    <col min="5380" max="5380" width="9" style="53" customWidth="1"/>
    <col min="5381" max="5381" width="9.28515625" style="53" customWidth="1"/>
    <col min="5382" max="5382" width="9.140625" style="53"/>
    <col min="5383" max="5383" width="10.7109375" style="53" customWidth="1"/>
    <col min="5384" max="5384" width="11.7109375" style="53" customWidth="1"/>
    <col min="5385" max="5385" width="11.5703125" style="53" bestFit="1" customWidth="1"/>
    <col min="5386" max="5633" width="9.140625" style="53"/>
    <col min="5634" max="5634" width="2.7109375" style="53" customWidth="1"/>
    <col min="5635" max="5635" width="26.85546875" style="53" customWidth="1"/>
    <col min="5636" max="5636" width="9" style="53" customWidth="1"/>
    <col min="5637" max="5637" width="9.28515625" style="53" customWidth="1"/>
    <col min="5638" max="5638" width="9.140625" style="53"/>
    <col min="5639" max="5639" width="10.7109375" style="53" customWidth="1"/>
    <col min="5640" max="5640" width="11.7109375" style="53" customWidth="1"/>
    <col min="5641" max="5641" width="11.5703125" style="53" bestFit="1" customWidth="1"/>
    <col min="5642" max="5889" width="9.140625" style="53"/>
    <col min="5890" max="5890" width="2.7109375" style="53" customWidth="1"/>
    <col min="5891" max="5891" width="26.85546875" style="53" customWidth="1"/>
    <col min="5892" max="5892" width="9" style="53" customWidth="1"/>
    <col min="5893" max="5893" width="9.28515625" style="53" customWidth="1"/>
    <col min="5894" max="5894" width="9.140625" style="53"/>
    <col min="5895" max="5895" width="10.7109375" style="53" customWidth="1"/>
    <col min="5896" max="5896" width="11.7109375" style="53" customWidth="1"/>
    <col min="5897" max="5897" width="11.5703125" style="53" bestFit="1" customWidth="1"/>
    <col min="5898" max="6145" width="9.140625" style="53"/>
    <col min="6146" max="6146" width="2.7109375" style="53" customWidth="1"/>
    <col min="6147" max="6147" width="26.85546875" style="53" customWidth="1"/>
    <col min="6148" max="6148" width="9" style="53" customWidth="1"/>
    <col min="6149" max="6149" width="9.28515625" style="53" customWidth="1"/>
    <col min="6150" max="6150" width="9.140625" style="53"/>
    <col min="6151" max="6151" width="10.7109375" style="53" customWidth="1"/>
    <col min="6152" max="6152" width="11.7109375" style="53" customWidth="1"/>
    <col min="6153" max="6153" width="11.5703125" style="53" bestFit="1" customWidth="1"/>
    <col min="6154" max="6401" width="9.140625" style="53"/>
    <col min="6402" max="6402" width="2.7109375" style="53" customWidth="1"/>
    <col min="6403" max="6403" width="26.85546875" style="53" customWidth="1"/>
    <col min="6404" max="6404" width="9" style="53" customWidth="1"/>
    <col min="6405" max="6405" width="9.28515625" style="53" customWidth="1"/>
    <col min="6406" max="6406" width="9.140625" style="53"/>
    <col min="6407" max="6407" width="10.7109375" style="53" customWidth="1"/>
    <col min="6408" max="6408" width="11.7109375" style="53" customWidth="1"/>
    <col min="6409" max="6409" width="11.5703125" style="53" bestFit="1" customWidth="1"/>
    <col min="6410" max="6657" width="9.140625" style="53"/>
    <col min="6658" max="6658" width="2.7109375" style="53" customWidth="1"/>
    <col min="6659" max="6659" width="26.85546875" style="53" customWidth="1"/>
    <col min="6660" max="6660" width="9" style="53" customWidth="1"/>
    <col min="6661" max="6661" width="9.28515625" style="53" customWidth="1"/>
    <col min="6662" max="6662" width="9.140625" style="53"/>
    <col min="6663" max="6663" width="10.7109375" style="53" customWidth="1"/>
    <col min="6664" max="6664" width="11.7109375" style="53" customWidth="1"/>
    <col min="6665" max="6665" width="11.5703125" style="53" bestFit="1" customWidth="1"/>
    <col min="6666" max="6913" width="9.140625" style="53"/>
    <col min="6914" max="6914" width="2.7109375" style="53" customWidth="1"/>
    <col min="6915" max="6915" width="26.85546875" style="53" customWidth="1"/>
    <col min="6916" max="6916" width="9" style="53" customWidth="1"/>
    <col min="6917" max="6917" width="9.28515625" style="53" customWidth="1"/>
    <col min="6918" max="6918" width="9.140625" style="53"/>
    <col min="6919" max="6919" width="10.7109375" style="53" customWidth="1"/>
    <col min="6920" max="6920" width="11.7109375" style="53" customWidth="1"/>
    <col min="6921" max="6921" width="11.5703125" style="53" bestFit="1" customWidth="1"/>
    <col min="6922" max="7169" width="9.140625" style="53"/>
    <col min="7170" max="7170" width="2.7109375" style="53" customWidth="1"/>
    <col min="7171" max="7171" width="26.85546875" style="53" customWidth="1"/>
    <col min="7172" max="7172" width="9" style="53" customWidth="1"/>
    <col min="7173" max="7173" width="9.28515625" style="53" customWidth="1"/>
    <col min="7174" max="7174" width="9.140625" style="53"/>
    <col min="7175" max="7175" width="10.7109375" style="53" customWidth="1"/>
    <col min="7176" max="7176" width="11.7109375" style="53" customWidth="1"/>
    <col min="7177" max="7177" width="11.5703125" style="53" bestFit="1" customWidth="1"/>
    <col min="7178" max="7425" width="9.140625" style="53"/>
    <col min="7426" max="7426" width="2.7109375" style="53" customWidth="1"/>
    <col min="7427" max="7427" width="26.85546875" style="53" customWidth="1"/>
    <col min="7428" max="7428" width="9" style="53" customWidth="1"/>
    <col min="7429" max="7429" width="9.28515625" style="53" customWidth="1"/>
    <col min="7430" max="7430" width="9.140625" style="53"/>
    <col min="7431" max="7431" width="10.7109375" style="53" customWidth="1"/>
    <col min="7432" max="7432" width="11.7109375" style="53" customWidth="1"/>
    <col min="7433" max="7433" width="11.5703125" style="53" bestFit="1" customWidth="1"/>
    <col min="7434" max="7681" width="9.140625" style="53"/>
    <col min="7682" max="7682" width="2.7109375" style="53" customWidth="1"/>
    <col min="7683" max="7683" width="26.85546875" style="53" customWidth="1"/>
    <col min="7684" max="7684" width="9" style="53" customWidth="1"/>
    <col min="7685" max="7685" width="9.28515625" style="53" customWidth="1"/>
    <col min="7686" max="7686" width="9.140625" style="53"/>
    <col min="7687" max="7687" width="10.7109375" style="53" customWidth="1"/>
    <col min="7688" max="7688" width="11.7109375" style="53" customWidth="1"/>
    <col min="7689" max="7689" width="11.5703125" style="53" bestFit="1" customWidth="1"/>
    <col min="7690" max="7937" width="9.140625" style="53"/>
    <col min="7938" max="7938" width="2.7109375" style="53" customWidth="1"/>
    <col min="7939" max="7939" width="26.85546875" style="53" customWidth="1"/>
    <col min="7940" max="7940" width="9" style="53" customWidth="1"/>
    <col min="7941" max="7941" width="9.28515625" style="53" customWidth="1"/>
    <col min="7942" max="7942" width="9.140625" style="53"/>
    <col min="7943" max="7943" width="10.7109375" style="53" customWidth="1"/>
    <col min="7944" max="7944" width="11.7109375" style="53" customWidth="1"/>
    <col min="7945" max="7945" width="11.5703125" style="53" bestFit="1" customWidth="1"/>
    <col min="7946" max="8193" width="9.140625" style="53"/>
    <col min="8194" max="8194" width="2.7109375" style="53" customWidth="1"/>
    <col min="8195" max="8195" width="26.85546875" style="53" customWidth="1"/>
    <col min="8196" max="8196" width="9" style="53" customWidth="1"/>
    <col min="8197" max="8197" width="9.28515625" style="53" customWidth="1"/>
    <col min="8198" max="8198" width="9.140625" style="53"/>
    <col min="8199" max="8199" width="10.7109375" style="53" customWidth="1"/>
    <col min="8200" max="8200" width="11.7109375" style="53" customWidth="1"/>
    <col min="8201" max="8201" width="11.5703125" style="53" bestFit="1" customWidth="1"/>
    <col min="8202" max="8449" width="9.140625" style="53"/>
    <col min="8450" max="8450" width="2.7109375" style="53" customWidth="1"/>
    <col min="8451" max="8451" width="26.85546875" style="53" customWidth="1"/>
    <col min="8452" max="8452" width="9" style="53" customWidth="1"/>
    <col min="8453" max="8453" width="9.28515625" style="53" customWidth="1"/>
    <col min="8454" max="8454" width="9.140625" style="53"/>
    <col min="8455" max="8455" width="10.7109375" style="53" customWidth="1"/>
    <col min="8456" max="8456" width="11.7109375" style="53" customWidth="1"/>
    <col min="8457" max="8457" width="11.5703125" style="53" bestFit="1" customWidth="1"/>
    <col min="8458" max="8705" width="9.140625" style="53"/>
    <col min="8706" max="8706" width="2.7109375" style="53" customWidth="1"/>
    <col min="8707" max="8707" width="26.85546875" style="53" customWidth="1"/>
    <col min="8708" max="8708" width="9" style="53" customWidth="1"/>
    <col min="8709" max="8709" width="9.28515625" style="53" customWidth="1"/>
    <col min="8710" max="8710" width="9.140625" style="53"/>
    <col min="8711" max="8711" width="10.7109375" style="53" customWidth="1"/>
    <col min="8712" max="8712" width="11.7109375" style="53" customWidth="1"/>
    <col min="8713" max="8713" width="11.5703125" style="53" bestFit="1" customWidth="1"/>
    <col min="8714" max="8961" width="9.140625" style="53"/>
    <col min="8962" max="8962" width="2.7109375" style="53" customWidth="1"/>
    <col min="8963" max="8963" width="26.85546875" style="53" customWidth="1"/>
    <col min="8964" max="8964" width="9" style="53" customWidth="1"/>
    <col min="8965" max="8965" width="9.28515625" style="53" customWidth="1"/>
    <col min="8966" max="8966" width="9.140625" style="53"/>
    <col min="8967" max="8967" width="10.7109375" style="53" customWidth="1"/>
    <col min="8968" max="8968" width="11.7109375" style="53" customWidth="1"/>
    <col min="8969" max="8969" width="11.5703125" style="53" bestFit="1" customWidth="1"/>
    <col min="8970" max="9217" width="9.140625" style="53"/>
    <col min="9218" max="9218" width="2.7109375" style="53" customWidth="1"/>
    <col min="9219" max="9219" width="26.85546875" style="53" customWidth="1"/>
    <col min="9220" max="9220" width="9" style="53" customWidth="1"/>
    <col min="9221" max="9221" width="9.28515625" style="53" customWidth="1"/>
    <col min="9222" max="9222" width="9.140625" style="53"/>
    <col min="9223" max="9223" width="10.7109375" style="53" customWidth="1"/>
    <col min="9224" max="9224" width="11.7109375" style="53" customWidth="1"/>
    <col min="9225" max="9225" width="11.5703125" style="53" bestFit="1" customWidth="1"/>
    <col min="9226" max="9473" width="9.140625" style="53"/>
    <col min="9474" max="9474" width="2.7109375" style="53" customWidth="1"/>
    <col min="9475" max="9475" width="26.85546875" style="53" customWidth="1"/>
    <col min="9476" max="9476" width="9" style="53" customWidth="1"/>
    <col min="9477" max="9477" width="9.28515625" style="53" customWidth="1"/>
    <col min="9478" max="9478" width="9.140625" style="53"/>
    <col min="9479" max="9479" width="10.7109375" style="53" customWidth="1"/>
    <col min="9480" max="9480" width="11.7109375" style="53" customWidth="1"/>
    <col min="9481" max="9481" width="11.5703125" style="53" bestFit="1" customWidth="1"/>
    <col min="9482" max="9729" width="9.140625" style="53"/>
    <col min="9730" max="9730" width="2.7109375" style="53" customWidth="1"/>
    <col min="9731" max="9731" width="26.85546875" style="53" customWidth="1"/>
    <col min="9732" max="9732" width="9" style="53" customWidth="1"/>
    <col min="9733" max="9733" width="9.28515625" style="53" customWidth="1"/>
    <col min="9734" max="9734" width="9.140625" style="53"/>
    <col min="9735" max="9735" width="10.7109375" style="53" customWidth="1"/>
    <col min="9736" max="9736" width="11.7109375" style="53" customWidth="1"/>
    <col min="9737" max="9737" width="11.5703125" style="53" bestFit="1" customWidth="1"/>
    <col min="9738" max="9985" width="9.140625" style="53"/>
    <col min="9986" max="9986" width="2.7109375" style="53" customWidth="1"/>
    <col min="9987" max="9987" width="26.85546875" style="53" customWidth="1"/>
    <col min="9988" max="9988" width="9" style="53" customWidth="1"/>
    <col min="9989" max="9989" width="9.28515625" style="53" customWidth="1"/>
    <col min="9990" max="9990" width="9.140625" style="53"/>
    <col min="9991" max="9991" width="10.7109375" style="53" customWidth="1"/>
    <col min="9992" max="9992" width="11.7109375" style="53" customWidth="1"/>
    <col min="9993" max="9993" width="11.5703125" style="53" bestFit="1" customWidth="1"/>
    <col min="9994" max="10241" width="9.140625" style="53"/>
    <col min="10242" max="10242" width="2.7109375" style="53" customWidth="1"/>
    <col min="10243" max="10243" width="26.85546875" style="53" customWidth="1"/>
    <col min="10244" max="10244" width="9" style="53" customWidth="1"/>
    <col min="10245" max="10245" width="9.28515625" style="53" customWidth="1"/>
    <col min="10246" max="10246" width="9.140625" style="53"/>
    <col min="10247" max="10247" width="10.7109375" style="53" customWidth="1"/>
    <col min="10248" max="10248" width="11.7109375" style="53" customWidth="1"/>
    <col min="10249" max="10249" width="11.5703125" style="53" bestFit="1" customWidth="1"/>
    <col min="10250" max="10497" width="9.140625" style="53"/>
    <col min="10498" max="10498" width="2.7109375" style="53" customWidth="1"/>
    <col min="10499" max="10499" width="26.85546875" style="53" customWidth="1"/>
    <col min="10500" max="10500" width="9" style="53" customWidth="1"/>
    <col min="10501" max="10501" width="9.28515625" style="53" customWidth="1"/>
    <col min="10502" max="10502" width="9.140625" style="53"/>
    <col min="10503" max="10503" width="10.7109375" style="53" customWidth="1"/>
    <col min="10504" max="10504" width="11.7109375" style="53" customWidth="1"/>
    <col min="10505" max="10505" width="11.5703125" style="53" bestFit="1" customWidth="1"/>
    <col min="10506" max="10753" width="9.140625" style="53"/>
    <col min="10754" max="10754" width="2.7109375" style="53" customWidth="1"/>
    <col min="10755" max="10755" width="26.85546875" style="53" customWidth="1"/>
    <col min="10756" max="10756" width="9" style="53" customWidth="1"/>
    <col min="10757" max="10757" width="9.28515625" style="53" customWidth="1"/>
    <col min="10758" max="10758" width="9.140625" style="53"/>
    <col min="10759" max="10759" width="10.7109375" style="53" customWidth="1"/>
    <col min="10760" max="10760" width="11.7109375" style="53" customWidth="1"/>
    <col min="10761" max="10761" width="11.5703125" style="53" bestFit="1" customWidth="1"/>
    <col min="10762" max="11009" width="9.140625" style="53"/>
    <col min="11010" max="11010" width="2.7109375" style="53" customWidth="1"/>
    <col min="11011" max="11011" width="26.85546875" style="53" customWidth="1"/>
    <col min="11012" max="11012" width="9" style="53" customWidth="1"/>
    <col min="11013" max="11013" width="9.28515625" style="53" customWidth="1"/>
    <col min="11014" max="11014" width="9.140625" style="53"/>
    <col min="11015" max="11015" width="10.7109375" style="53" customWidth="1"/>
    <col min="11016" max="11016" width="11.7109375" style="53" customWidth="1"/>
    <col min="11017" max="11017" width="11.5703125" style="53" bestFit="1" customWidth="1"/>
    <col min="11018" max="11265" width="9.140625" style="53"/>
    <col min="11266" max="11266" width="2.7109375" style="53" customWidth="1"/>
    <col min="11267" max="11267" width="26.85546875" style="53" customWidth="1"/>
    <col min="11268" max="11268" width="9" style="53" customWidth="1"/>
    <col min="11269" max="11269" width="9.28515625" style="53" customWidth="1"/>
    <col min="11270" max="11270" width="9.140625" style="53"/>
    <col min="11271" max="11271" width="10.7109375" style="53" customWidth="1"/>
    <col min="11272" max="11272" width="11.7109375" style="53" customWidth="1"/>
    <col min="11273" max="11273" width="11.5703125" style="53" bestFit="1" customWidth="1"/>
    <col min="11274" max="11521" width="9.140625" style="53"/>
    <col min="11522" max="11522" width="2.7109375" style="53" customWidth="1"/>
    <col min="11523" max="11523" width="26.85546875" style="53" customWidth="1"/>
    <col min="11524" max="11524" width="9" style="53" customWidth="1"/>
    <col min="11525" max="11525" width="9.28515625" style="53" customWidth="1"/>
    <col min="11526" max="11526" width="9.140625" style="53"/>
    <col min="11527" max="11527" width="10.7109375" style="53" customWidth="1"/>
    <col min="11528" max="11528" width="11.7109375" style="53" customWidth="1"/>
    <col min="11529" max="11529" width="11.5703125" style="53" bestFit="1" customWidth="1"/>
    <col min="11530" max="11777" width="9.140625" style="53"/>
    <col min="11778" max="11778" width="2.7109375" style="53" customWidth="1"/>
    <col min="11779" max="11779" width="26.85546875" style="53" customWidth="1"/>
    <col min="11780" max="11780" width="9" style="53" customWidth="1"/>
    <col min="11781" max="11781" width="9.28515625" style="53" customWidth="1"/>
    <col min="11782" max="11782" width="9.140625" style="53"/>
    <col min="11783" max="11783" width="10.7109375" style="53" customWidth="1"/>
    <col min="11784" max="11784" width="11.7109375" style="53" customWidth="1"/>
    <col min="11785" max="11785" width="11.5703125" style="53" bestFit="1" customWidth="1"/>
    <col min="11786" max="12033" width="9.140625" style="53"/>
    <col min="12034" max="12034" width="2.7109375" style="53" customWidth="1"/>
    <col min="12035" max="12035" width="26.85546875" style="53" customWidth="1"/>
    <col min="12036" max="12036" width="9" style="53" customWidth="1"/>
    <col min="12037" max="12037" width="9.28515625" style="53" customWidth="1"/>
    <col min="12038" max="12038" width="9.140625" style="53"/>
    <col min="12039" max="12039" width="10.7109375" style="53" customWidth="1"/>
    <col min="12040" max="12040" width="11.7109375" style="53" customWidth="1"/>
    <col min="12041" max="12041" width="11.5703125" style="53" bestFit="1" customWidth="1"/>
    <col min="12042" max="12289" width="9.140625" style="53"/>
    <col min="12290" max="12290" width="2.7109375" style="53" customWidth="1"/>
    <col min="12291" max="12291" width="26.85546875" style="53" customWidth="1"/>
    <col min="12292" max="12292" width="9" style="53" customWidth="1"/>
    <col min="12293" max="12293" width="9.28515625" style="53" customWidth="1"/>
    <col min="12294" max="12294" width="9.140625" style="53"/>
    <col min="12295" max="12295" width="10.7109375" style="53" customWidth="1"/>
    <col min="12296" max="12296" width="11.7109375" style="53" customWidth="1"/>
    <col min="12297" max="12297" width="11.5703125" style="53" bestFit="1" customWidth="1"/>
    <col min="12298" max="12545" width="9.140625" style="53"/>
    <col min="12546" max="12546" width="2.7109375" style="53" customWidth="1"/>
    <col min="12547" max="12547" width="26.85546875" style="53" customWidth="1"/>
    <col min="12548" max="12548" width="9" style="53" customWidth="1"/>
    <col min="12549" max="12549" width="9.28515625" style="53" customWidth="1"/>
    <col min="12550" max="12550" width="9.140625" style="53"/>
    <col min="12551" max="12551" width="10.7109375" style="53" customWidth="1"/>
    <col min="12552" max="12552" width="11.7109375" style="53" customWidth="1"/>
    <col min="12553" max="12553" width="11.5703125" style="53" bestFit="1" customWidth="1"/>
    <col min="12554" max="12801" width="9.140625" style="53"/>
    <col min="12802" max="12802" width="2.7109375" style="53" customWidth="1"/>
    <col min="12803" max="12803" width="26.85546875" style="53" customWidth="1"/>
    <col min="12804" max="12804" width="9" style="53" customWidth="1"/>
    <col min="12805" max="12805" width="9.28515625" style="53" customWidth="1"/>
    <col min="12806" max="12806" width="9.140625" style="53"/>
    <col min="12807" max="12807" width="10.7109375" style="53" customWidth="1"/>
    <col min="12808" max="12808" width="11.7109375" style="53" customWidth="1"/>
    <col min="12809" max="12809" width="11.5703125" style="53" bestFit="1" customWidth="1"/>
    <col min="12810" max="13057" width="9.140625" style="53"/>
    <col min="13058" max="13058" width="2.7109375" style="53" customWidth="1"/>
    <col min="13059" max="13059" width="26.85546875" style="53" customWidth="1"/>
    <col min="13060" max="13060" width="9" style="53" customWidth="1"/>
    <col min="13061" max="13061" width="9.28515625" style="53" customWidth="1"/>
    <col min="13062" max="13062" width="9.140625" style="53"/>
    <col min="13063" max="13063" width="10.7109375" style="53" customWidth="1"/>
    <col min="13064" max="13064" width="11.7109375" style="53" customWidth="1"/>
    <col min="13065" max="13065" width="11.5703125" style="53" bestFit="1" customWidth="1"/>
    <col min="13066" max="13313" width="9.140625" style="53"/>
    <col min="13314" max="13314" width="2.7109375" style="53" customWidth="1"/>
    <col min="13315" max="13315" width="26.85546875" style="53" customWidth="1"/>
    <col min="13316" max="13316" width="9" style="53" customWidth="1"/>
    <col min="13317" max="13317" width="9.28515625" style="53" customWidth="1"/>
    <col min="13318" max="13318" width="9.140625" style="53"/>
    <col min="13319" max="13319" width="10.7109375" style="53" customWidth="1"/>
    <col min="13320" max="13320" width="11.7109375" style="53" customWidth="1"/>
    <col min="13321" max="13321" width="11.5703125" style="53" bestFit="1" customWidth="1"/>
    <col min="13322" max="13569" width="9.140625" style="53"/>
    <col min="13570" max="13570" width="2.7109375" style="53" customWidth="1"/>
    <col min="13571" max="13571" width="26.85546875" style="53" customWidth="1"/>
    <col min="13572" max="13572" width="9" style="53" customWidth="1"/>
    <col min="13573" max="13573" width="9.28515625" style="53" customWidth="1"/>
    <col min="13574" max="13574" width="9.140625" style="53"/>
    <col min="13575" max="13575" width="10.7109375" style="53" customWidth="1"/>
    <col min="13576" max="13576" width="11.7109375" style="53" customWidth="1"/>
    <col min="13577" max="13577" width="11.5703125" style="53" bestFit="1" customWidth="1"/>
    <col min="13578" max="13825" width="9.140625" style="53"/>
    <col min="13826" max="13826" width="2.7109375" style="53" customWidth="1"/>
    <col min="13827" max="13827" width="26.85546875" style="53" customWidth="1"/>
    <col min="13828" max="13828" width="9" style="53" customWidth="1"/>
    <col min="13829" max="13829" width="9.28515625" style="53" customWidth="1"/>
    <col min="13830" max="13830" width="9.140625" style="53"/>
    <col min="13831" max="13831" width="10.7109375" style="53" customWidth="1"/>
    <col min="13832" max="13832" width="11.7109375" style="53" customWidth="1"/>
    <col min="13833" max="13833" width="11.5703125" style="53" bestFit="1" customWidth="1"/>
    <col min="13834" max="14081" width="9.140625" style="53"/>
    <col min="14082" max="14082" width="2.7109375" style="53" customWidth="1"/>
    <col min="14083" max="14083" width="26.85546875" style="53" customWidth="1"/>
    <col min="14084" max="14084" width="9" style="53" customWidth="1"/>
    <col min="14085" max="14085" width="9.28515625" style="53" customWidth="1"/>
    <col min="14086" max="14086" width="9.140625" style="53"/>
    <col min="14087" max="14087" width="10.7109375" style="53" customWidth="1"/>
    <col min="14088" max="14088" width="11.7109375" style="53" customWidth="1"/>
    <col min="14089" max="14089" width="11.5703125" style="53" bestFit="1" customWidth="1"/>
    <col min="14090" max="14337" width="9.140625" style="53"/>
    <col min="14338" max="14338" width="2.7109375" style="53" customWidth="1"/>
    <col min="14339" max="14339" width="26.85546875" style="53" customWidth="1"/>
    <col min="14340" max="14340" width="9" style="53" customWidth="1"/>
    <col min="14341" max="14341" width="9.28515625" style="53" customWidth="1"/>
    <col min="14342" max="14342" width="9.140625" style="53"/>
    <col min="14343" max="14343" width="10.7109375" style="53" customWidth="1"/>
    <col min="14344" max="14344" width="11.7109375" style="53" customWidth="1"/>
    <col min="14345" max="14345" width="11.5703125" style="53" bestFit="1" customWidth="1"/>
    <col min="14346" max="14593" width="9.140625" style="53"/>
    <col min="14594" max="14594" width="2.7109375" style="53" customWidth="1"/>
    <col min="14595" max="14595" width="26.85546875" style="53" customWidth="1"/>
    <col min="14596" max="14596" width="9" style="53" customWidth="1"/>
    <col min="14597" max="14597" width="9.28515625" style="53" customWidth="1"/>
    <col min="14598" max="14598" width="9.140625" style="53"/>
    <col min="14599" max="14599" width="10.7109375" style="53" customWidth="1"/>
    <col min="14600" max="14600" width="11.7109375" style="53" customWidth="1"/>
    <col min="14601" max="14601" width="11.5703125" style="53" bestFit="1" customWidth="1"/>
    <col min="14602" max="14849" width="9.140625" style="53"/>
    <col min="14850" max="14850" width="2.7109375" style="53" customWidth="1"/>
    <col min="14851" max="14851" width="26.85546875" style="53" customWidth="1"/>
    <col min="14852" max="14852" width="9" style="53" customWidth="1"/>
    <col min="14853" max="14853" width="9.28515625" style="53" customWidth="1"/>
    <col min="14854" max="14854" width="9.140625" style="53"/>
    <col min="14855" max="14855" width="10.7109375" style="53" customWidth="1"/>
    <col min="14856" max="14856" width="11.7109375" style="53" customWidth="1"/>
    <col min="14857" max="14857" width="11.5703125" style="53" bestFit="1" customWidth="1"/>
    <col min="14858" max="15105" width="9.140625" style="53"/>
    <col min="15106" max="15106" width="2.7109375" style="53" customWidth="1"/>
    <col min="15107" max="15107" width="26.85546875" style="53" customWidth="1"/>
    <col min="15108" max="15108" width="9" style="53" customWidth="1"/>
    <col min="15109" max="15109" width="9.28515625" style="53" customWidth="1"/>
    <col min="15110" max="15110" width="9.140625" style="53"/>
    <col min="15111" max="15111" width="10.7109375" style="53" customWidth="1"/>
    <col min="15112" max="15112" width="11.7109375" style="53" customWidth="1"/>
    <col min="15113" max="15113" width="11.5703125" style="53" bestFit="1" customWidth="1"/>
    <col min="15114" max="15361" width="9.140625" style="53"/>
    <col min="15362" max="15362" width="2.7109375" style="53" customWidth="1"/>
    <col min="15363" max="15363" width="26.85546875" style="53" customWidth="1"/>
    <col min="15364" max="15364" width="9" style="53" customWidth="1"/>
    <col min="15365" max="15365" width="9.28515625" style="53" customWidth="1"/>
    <col min="15366" max="15366" width="9.140625" style="53"/>
    <col min="15367" max="15367" width="10.7109375" style="53" customWidth="1"/>
    <col min="15368" max="15368" width="11.7109375" style="53" customWidth="1"/>
    <col min="15369" max="15369" width="11.5703125" style="53" bestFit="1" customWidth="1"/>
    <col min="15370" max="15617" width="9.140625" style="53"/>
    <col min="15618" max="15618" width="2.7109375" style="53" customWidth="1"/>
    <col min="15619" max="15619" width="26.85546875" style="53" customWidth="1"/>
    <col min="15620" max="15620" width="9" style="53" customWidth="1"/>
    <col min="15621" max="15621" width="9.28515625" style="53" customWidth="1"/>
    <col min="15622" max="15622" width="9.140625" style="53"/>
    <col min="15623" max="15623" width="10.7109375" style="53" customWidth="1"/>
    <col min="15624" max="15624" width="11.7109375" style="53" customWidth="1"/>
    <col min="15625" max="15625" width="11.5703125" style="53" bestFit="1" customWidth="1"/>
    <col min="15626" max="15873" width="9.140625" style="53"/>
    <col min="15874" max="15874" width="2.7109375" style="53" customWidth="1"/>
    <col min="15875" max="15875" width="26.85546875" style="53" customWidth="1"/>
    <col min="15876" max="15876" width="9" style="53" customWidth="1"/>
    <col min="15877" max="15877" width="9.28515625" style="53" customWidth="1"/>
    <col min="15878" max="15878" width="9.140625" style="53"/>
    <col min="15879" max="15879" width="10.7109375" style="53" customWidth="1"/>
    <col min="15880" max="15880" width="11.7109375" style="53" customWidth="1"/>
    <col min="15881" max="15881" width="11.5703125" style="53" bestFit="1" customWidth="1"/>
    <col min="15882" max="16129" width="9.140625" style="53"/>
    <col min="16130" max="16130" width="2.7109375" style="53" customWidth="1"/>
    <col min="16131" max="16131" width="26.85546875" style="53" customWidth="1"/>
    <col min="16132" max="16132" width="9" style="53" customWidth="1"/>
    <col min="16133" max="16133" width="9.28515625" style="53" customWidth="1"/>
    <col min="16134" max="16134" width="9.140625" style="53"/>
    <col min="16135" max="16135" width="10.7109375" style="53" customWidth="1"/>
    <col min="16136" max="16136" width="11.7109375" style="53" customWidth="1"/>
    <col min="16137" max="16137" width="11.5703125" style="53" bestFit="1" customWidth="1"/>
    <col min="16138" max="16384" width="9.140625" style="53"/>
  </cols>
  <sheetData>
    <row r="1" spans="1:7" s="32" customFormat="1" ht="15.75" customHeight="1">
      <c r="A1" s="72" t="s">
        <v>255</v>
      </c>
      <c r="B1" s="73"/>
      <c r="C1" s="73"/>
      <c r="D1" s="73"/>
      <c r="E1" s="73"/>
      <c r="F1" s="73"/>
      <c r="G1" s="74"/>
    </row>
    <row r="2" spans="1:7" s="32" customFormat="1" ht="15" customHeight="1">
      <c r="A2" s="75"/>
      <c r="B2" s="76"/>
      <c r="C2" s="76"/>
      <c r="D2" s="76"/>
      <c r="E2" s="76"/>
      <c r="F2" s="76"/>
      <c r="G2" s="33"/>
    </row>
    <row r="3" spans="1:7" s="37" customFormat="1" ht="18" customHeight="1">
      <c r="A3" s="34" t="s">
        <v>256</v>
      </c>
      <c r="B3" s="35" t="s">
        <v>257</v>
      </c>
      <c r="C3" s="35" t="s">
        <v>258</v>
      </c>
      <c r="D3" s="35" t="s">
        <v>259</v>
      </c>
      <c r="E3" s="35" t="s">
        <v>261</v>
      </c>
      <c r="F3" s="35" t="s">
        <v>262</v>
      </c>
      <c r="G3" s="36" t="s">
        <v>252</v>
      </c>
    </row>
    <row r="4" spans="1:7" s="39" customFormat="1" ht="17.25" customHeight="1">
      <c r="A4" s="77">
        <v>1</v>
      </c>
      <c r="B4" s="78" t="str">
        <f>ORÇAMENTO!D6</f>
        <v>SERVIÇOS PRELIMINARES E TÉCNICOS</v>
      </c>
      <c r="C4" s="38">
        <v>0.25</v>
      </c>
      <c r="D4" s="38">
        <v>0.25</v>
      </c>
      <c r="E4" s="38">
        <v>0.25</v>
      </c>
      <c r="F4" s="38">
        <v>0.25</v>
      </c>
      <c r="G4" s="38">
        <f>SUM(C4:F4)</f>
        <v>1</v>
      </c>
    </row>
    <row r="5" spans="1:7" s="39" customFormat="1" ht="18" customHeight="1">
      <c r="A5" s="77"/>
      <c r="B5" s="78"/>
      <c r="C5" s="40">
        <f>C4*$G$5</f>
        <v>0</v>
      </c>
      <c r="D5" s="40">
        <f>D4*$G$5</f>
        <v>0</v>
      </c>
      <c r="E5" s="40">
        <f>E4*$G$5</f>
        <v>0</v>
      </c>
      <c r="F5" s="40">
        <f>F4*$G$5</f>
        <v>0</v>
      </c>
      <c r="G5" s="41">
        <f>ORÇAMENTO!L6</f>
        <v>0</v>
      </c>
    </row>
    <row r="6" spans="1:7" s="39" customFormat="1" ht="14.25" customHeight="1">
      <c r="A6" s="77">
        <v>2</v>
      </c>
      <c r="B6" s="78" t="str">
        <f>ORÇAMENTO!D13</f>
        <v>MOVIMENTAÇÃO DE TERRA / DEMOLIÇÕES</v>
      </c>
      <c r="C6" s="38">
        <v>1</v>
      </c>
      <c r="D6" s="38">
        <v>0</v>
      </c>
      <c r="E6" s="38">
        <v>0</v>
      </c>
      <c r="F6" s="38">
        <v>0</v>
      </c>
      <c r="G6" s="38">
        <f>SUM(C6:F6)</f>
        <v>1</v>
      </c>
    </row>
    <row r="7" spans="1:7" s="39" customFormat="1" ht="14.25" customHeight="1">
      <c r="A7" s="77"/>
      <c r="B7" s="78"/>
      <c r="C7" s="40">
        <f>C6*$G$7</f>
        <v>0</v>
      </c>
      <c r="D7" s="40">
        <f>D6*$G$7</f>
        <v>0</v>
      </c>
      <c r="E7" s="40">
        <f>E6*$G$7</f>
        <v>0</v>
      </c>
      <c r="F7" s="40">
        <f>F6*$G$7</f>
        <v>0</v>
      </c>
      <c r="G7" s="41">
        <f>ORÇAMENTO!L13</f>
        <v>0</v>
      </c>
    </row>
    <row r="8" spans="1:7" s="42" customFormat="1" ht="18" customHeight="1">
      <c r="A8" s="77">
        <v>3</v>
      </c>
      <c r="B8" s="78" t="str">
        <f>ORÇAMENTO!D21</f>
        <v>REVESTIMENTOS</v>
      </c>
      <c r="C8" s="38">
        <v>0.25</v>
      </c>
      <c r="D8" s="38">
        <v>0.5</v>
      </c>
      <c r="E8" s="38">
        <v>0.25</v>
      </c>
      <c r="F8" s="38">
        <v>0</v>
      </c>
      <c r="G8" s="38">
        <f>SUM(C8:F8)</f>
        <v>1</v>
      </c>
    </row>
    <row r="9" spans="1:7" s="42" customFormat="1" ht="16.5" customHeight="1">
      <c r="A9" s="77"/>
      <c r="B9" s="78"/>
      <c r="C9" s="40">
        <f>C8*$G$9</f>
        <v>0</v>
      </c>
      <c r="D9" s="40">
        <f>D8*$G$9</f>
        <v>0</v>
      </c>
      <c r="E9" s="40">
        <f>E8*$G$9</f>
        <v>0</v>
      </c>
      <c r="F9" s="40">
        <f>F8*$G$9</f>
        <v>0</v>
      </c>
      <c r="G9" s="41">
        <f>ORÇAMENTO!L21</f>
        <v>0</v>
      </c>
    </row>
    <row r="10" spans="1:7" s="42" customFormat="1" ht="16.5" customHeight="1">
      <c r="A10" s="77">
        <v>4</v>
      </c>
      <c r="B10" s="78" t="str">
        <f>ORÇAMENTO!D38</f>
        <v>ESQUADRIAS</v>
      </c>
      <c r="C10" s="38">
        <v>0.25</v>
      </c>
      <c r="D10" s="38">
        <v>0.35</v>
      </c>
      <c r="E10" s="38">
        <v>0.3</v>
      </c>
      <c r="F10" s="38">
        <v>0.1</v>
      </c>
      <c r="G10" s="38">
        <f>SUM(C10:F10)</f>
        <v>0.99999999999999989</v>
      </c>
    </row>
    <row r="11" spans="1:7" s="42" customFormat="1" ht="15.75" customHeight="1">
      <c r="A11" s="77"/>
      <c r="B11" s="78"/>
      <c r="C11" s="40">
        <f>C10*$G$11</f>
        <v>0</v>
      </c>
      <c r="D11" s="40">
        <f>D10*$G$11</f>
        <v>0</v>
      </c>
      <c r="E11" s="40">
        <f>E10*$G$11</f>
        <v>0</v>
      </c>
      <c r="F11" s="40">
        <f>F10*$G$11</f>
        <v>0</v>
      </c>
      <c r="G11" s="41">
        <f>ORÇAMENTO!L38</f>
        <v>0</v>
      </c>
    </row>
    <row r="12" spans="1:7" s="42" customFormat="1" ht="15" customHeight="1">
      <c r="A12" s="77">
        <v>5</v>
      </c>
      <c r="B12" s="78" t="str">
        <f>ORÇAMENTO!D44</f>
        <v>VIDROS</v>
      </c>
      <c r="C12" s="38">
        <v>0</v>
      </c>
      <c r="D12" s="38">
        <v>0</v>
      </c>
      <c r="E12" s="38">
        <v>0.5</v>
      </c>
      <c r="F12" s="38">
        <v>0.5</v>
      </c>
      <c r="G12" s="38">
        <f>SUM(C12:F12)</f>
        <v>1</v>
      </c>
    </row>
    <row r="13" spans="1:7" s="42" customFormat="1" ht="15.75" customHeight="1">
      <c r="A13" s="77"/>
      <c r="B13" s="78"/>
      <c r="C13" s="40">
        <f>C12*$G$13</f>
        <v>0</v>
      </c>
      <c r="D13" s="40">
        <f>D12*$G$13</f>
        <v>0</v>
      </c>
      <c r="E13" s="40">
        <f>E12*$G$13</f>
        <v>0</v>
      </c>
      <c r="F13" s="40">
        <f>F12*$G$13</f>
        <v>0</v>
      </c>
      <c r="G13" s="41">
        <f>ORÇAMENTO!L44</f>
        <v>0</v>
      </c>
    </row>
    <row r="14" spans="1:7" s="42" customFormat="1" ht="15.75" customHeight="1">
      <c r="A14" s="77">
        <v>6</v>
      </c>
      <c r="B14" s="78" t="str">
        <f>ORÇAMENTO!D47</f>
        <v>PINTURA</v>
      </c>
      <c r="C14" s="38">
        <v>0.25</v>
      </c>
      <c r="D14" s="38">
        <v>0.5</v>
      </c>
      <c r="E14" s="38">
        <v>0.25</v>
      </c>
      <c r="F14" s="38">
        <v>0</v>
      </c>
      <c r="G14" s="38">
        <f>SUM(C14:F14)</f>
        <v>1</v>
      </c>
    </row>
    <row r="15" spans="1:7" s="42" customFormat="1" ht="15.75" customHeight="1">
      <c r="A15" s="77"/>
      <c r="B15" s="78"/>
      <c r="C15" s="40">
        <f>C14*$G$15</f>
        <v>0</v>
      </c>
      <c r="D15" s="40">
        <f>D14*$G$15</f>
        <v>0</v>
      </c>
      <c r="E15" s="40">
        <f>E14*$G$15</f>
        <v>0</v>
      </c>
      <c r="F15" s="40">
        <f>F14*$G$15</f>
        <v>0</v>
      </c>
      <c r="G15" s="41">
        <f>ORÇAMENTO!L47</f>
        <v>0</v>
      </c>
    </row>
    <row r="16" spans="1:7" s="42" customFormat="1" ht="15" customHeight="1">
      <c r="A16" s="77">
        <v>5</v>
      </c>
      <c r="B16" s="78" t="str">
        <f>ORÇAMENTO!D58</f>
        <v>INSTALAÇÕES HIDRÁULICAS</v>
      </c>
      <c r="C16" s="38">
        <v>0</v>
      </c>
      <c r="D16" s="38">
        <v>0</v>
      </c>
      <c r="E16" s="38">
        <v>0.5</v>
      </c>
      <c r="F16" s="38">
        <v>0.5</v>
      </c>
      <c r="G16" s="38">
        <f>SUM(C16:F16)</f>
        <v>1</v>
      </c>
    </row>
    <row r="17" spans="1:9" s="42" customFormat="1" ht="15.75" customHeight="1">
      <c r="A17" s="77"/>
      <c r="B17" s="78"/>
      <c r="C17" s="40">
        <f>C16*$G$17</f>
        <v>0</v>
      </c>
      <c r="D17" s="40">
        <f>D16*$G$17</f>
        <v>0</v>
      </c>
      <c r="E17" s="40">
        <f>E16*$G$17</f>
        <v>0</v>
      </c>
      <c r="F17" s="40">
        <f>F16*$G$17</f>
        <v>0</v>
      </c>
      <c r="G17" s="41">
        <f>ORÇAMENTO!L58</f>
        <v>0</v>
      </c>
    </row>
    <row r="18" spans="1:9" s="42" customFormat="1" ht="15.75" customHeight="1">
      <c r="A18" s="77">
        <v>6</v>
      </c>
      <c r="B18" s="78" t="str">
        <f>ORÇAMENTO!D61</f>
        <v>SERVIÇOS COMPLEMENTARES</v>
      </c>
      <c r="C18" s="38">
        <v>0</v>
      </c>
      <c r="D18" s="38">
        <v>0</v>
      </c>
      <c r="E18" s="38">
        <v>0</v>
      </c>
      <c r="F18" s="38">
        <v>1</v>
      </c>
      <c r="G18" s="38">
        <f>SUM(C18:F18)</f>
        <v>1</v>
      </c>
    </row>
    <row r="19" spans="1:9" s="42" customFormat="1" ht="15.75" customHeight="1">
      <c r="A19" s="77"/>
      <c r="B19" s="78"/>
      <c r="C19" s="40">
        <f>C18*$G$19</f>
        <v>0</v>
      </c>
      <c r="D19" s="40">
        <f>D18*$G$19</f>
        <v>0</v>
      </c>
      <c r="E19" s="40">
        <f>E18*$G$19</f>
        <v>0</v>
      </c>
      <c r="F19" s="40">
        <f>F18*$G$19</f>
        <v>0</v>
      </c>
      <c r="G19" s="41">
        <f>ORÇAMENTO!L61</f>
        <v>0</v>
      </c>
    </row>
    <row r="20" spans="1:9" s="42" customFormat="1" ht="16.5" customHeight="1">
      <c r="A20" s="43"/>
      <c r="B20" s="43"/>
      <c r="C20" s="44">
        <f>C5+C7+C9+C11+C13+C15+C17+C19</f>
        <v>0</v>
      </c>
      <c r="D20" s="44">
        <f>D5+D7+D9+D11+D13+D15+D17+D19</f>
        <v>0</v>
      </c>
      <c r="E20" s="44">
        <f>E5+E7+E9+E11+E13+E15+E17+E19</f>
        <v>0</v>
      </c>
      <c r="F20" s="44">
        <f>F5+F7+F9+F11+F13+F15+F17+F19</f>
        <v>0</v>
      </c>
      <c r="G20" s="44">
        <f>G5+G7+G9+G11+G13+G15+G17+G19</f>
        <v>0</v>
      </c>
    </row>
    <row r="21" spans="1:9" s="42" customFormat="1" ht="16.5" customHeight="1">
      <c r="A21" s="79" t="s">
        <v>260</v>
      </c>
      <c r="B21" s="79"/>
      <c r="C21" s="45"/>
      <c r="D21" s="46"/>
      <c r="E21" s="46"/>
      <c r="F21" s="46"/>
      <c r="G21" s="47">
        <f>C20+D20+E20+F20</f>
        <v>0</v>
      </c>
    </row>
    <row r="22" spans="1:9" s="42" customFormat="1" ht="16.5" customHeight="1">
      <c r="A22" s="48"/>
      <c r="B22" s="49"/>
      <c r="C22" s="50"/>
      <c r="D22" s="48"/>
      <c r="E22" s="48"/>
      <c r="F22" s="48"/>
      <c r="G22" s="51"/>
    </row>
    <row r="23" spans="1:9" s="42" customFormat="1" ht="16.5" customHeight="1">
      <c r="A23" s="48"/>
      <c r="B23" s="49"/>
      <c r="C23" s="50"/>
      <c r="D23" s="48"/>
      <c r="E23" s="48"/>
      <c r="F23" s="48"/>
      <c r="G23" s="52"/>
    </row>
    <row r="24" spans="1:9" s="42" customFormat="1" ht="18" customHeight="1">
      <c r="A24" s="48"/>
      <c r="B24" s="49"/>
      <c r="C24" s="50"/>
      <c r="D24" s="48"/>
      <c r="E24" s="48"/>
      <c r="F24" s="48"/>
      <c r="G24" s="51"/>
      <c r="H24" s="51"/>
    </row>
    <row r="25" spans="1:9">
      <c r="I25" s="54"/>
    </row>
    <row r="27" spans="1:9" ht="12.75" customHeight="1"/>
  </sheetData>
  <mergeCells count="19">
    <mergeCell ref="A18:A19"/>
    <mergeCell ref="B18:B19"/>
    <mergeCell ref="A21:B21"/>
    <mergeCell ref="A12:A13"/>
    <mergeCell ref="B12:B13"/>
    <mergeCell ref="A14:A15"/>
    <mergeCell ref="B14:B15"/>
    <mergeCell ref="A8:A9"/>
    <mergeCell ref="B8:B9"/>
    <mergeCell ref="A10:A11"/>
    <mergeCell ref="B10:B11"/>
    <mergeCell ref="A16:A17"/>
    <mergeCell ref="B16:B17"/>
    <mergeCell ref="A1:G1"/>
    <mergeCell ref="A2:F2"/>
    <mergeCell ref="A4:A5"/>
    <mergeCell ref="B4:B5"/>
    <mergeCell ref="A6:A7"/>
    <mergeCell ref="B6:B7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dcterms:created xsi:type="dcterms:W3CDTF">2018-08-29T10:51:50Z</dcterms:created>
  <dcterms:modified xsi:type="dcterms:W3CDTF">2018-08-31T17:28:11Z</dcterms:modified>
</cp:coreProperties>
</file>