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cli\Documents\DOUGLAS\OBRAS\FREDERICO\RESERVATORIO\"/>
    </mc:Choice>
  </mc:AlternateContent>
  <bookViews>
    <workbookView xWindow="0" yWindow="0" windowWidth="28800" windowHeight="12435"/>
  </bookViews>
  <sheets>
    <sheet name="ORÇAMENTO" sheetId="1" r:id="rId1"/>
    <sheet name="CRONOGRAMA" sheetId="2" r:id="rId2"/>
  </sheets>
  <calcPr calcId="152511"/>
</workbook>
</file>

<file path=xl/calcChain.xml><?xml version="1.0" encoding="utf-8"?>
<calcChain xmlns="http://schemas.openxmlformats.org/spreadsheetml/2006/main">
  <c r="C12" i="2" l="1"/>
  <c r="D12" i="2"/>
  <c r="C7" i="2"/>
  <c r="B10" i="2"/>
  <c r="B8" i="2"/>
  <c r="B6" i="2"/>
  <c r="B4" i="2"/>
  <c r="D11" i="2"/>
  <c r="D9" i="2"/>
  <c r="D7" i="2"/>
  <c r="D5" i="2"/>
  <c r="D6" i="2"/>
  <c r="E30" i="1"/>
  <c r="D4" i="2" l="1"/>
  <c r="C5" i="2"/>
  <c r="D8" i="2"/>
  <c r="D10" i="2"/>
  <c r="C11" i="2"/>
  <c r="C9" i="2" l="1"/>
</calcChain>
</file>

<file path=xl/sharedStrings.xml><?xml version="1.0" encoding="utf-8"?>
<sst xmlns="http://schemas.openxmlformats.org/spreadsheetml/2006/main" count="101" uniqueCount="90">
  <si>
    <t>SERVIÇOS COMPLEMENTARES</t>
  </si>
  <si>
    <t>1.1</t>
  </si>
  <si>
    <t>1</t>
  </si>
  <si>
    <t>97631</t>
  </si>
  <si>
    <t>2</t>
  </si>
  <si>
    <t>3</t>
  </si>
  <si>
    <t>4</t>
  </si>
  <si>
    <t>H</t>
  </si>
  <si>
    <t>Total Geral</t>
  </si>
  <si>
    <t>Banco</t>
  </si>
  <si>
    <t>LIMPEZA FINAL DA OBRA</t>
  </si>
  <si>
    <t>9537</t>
  </si>
  <si>
    <t>Demolições / Remoções</t>
  </si>
  <si>
    <t>M. O.</t>
  </si>
  <si>
    <t>m²</t>
  </si>
  <si>
    <t>IMPERMEABILIZAÇÃO</t>
  </si>
  <si>
    <t>ENGENHEIRO CIVIL DE OBRA JUNIOR</t>
  </si>
  <si>
    <t>Und</t>
  </si>
  <si>
    <t>SERVIÇOS PRELIMINARES</t>
  </si>
  <si>
    <t>SEDI - SERVIÇOS DIVERSOS</t>
  </si>
  <si>
    <t>SINAPI</t>
  </si>
  <si>
    <t>Descrição</t>
  </si>
  <si>
    <t>14.589,65</t>
  </si>
  <si>
    <t>0,0% - Não Desonerada</t>
  </si>
  <si>
    <t>6.070,76</t>
  </si>
  <si>
    <t>Impermeabilização caixa d'água em concreto Frederico Westphalen</t>
  </si>
  <si>
    <t>00002706</t>
  </si>
  <si>
    <t>Código</t>
  </si>
  <si>
    <t>7218</t>
  </si>
  <si>
    <t>Tipo</t>
  </si>
  <si>
    <t>Total</t>
  </si>
  <si>
    <t>IMPE - IMPERMEABILIZAÇÕES E PROTEÇÕES DIVERSAS</t>
  </si>
  <si>
    <t>ORSE</t>
  </si>
  <si>
    <t>Encargos Sociais</t>
  </si>
  <si>
    <t>Descrição do Orçamento</t>
  </si>
  <si>
    <t>Quant.</t>
  </si>
  <si>
    <t>Totais -&gt;</t>
  </si>
  <si>
    <t>4.1</t>
  </si>
  <si>
    <t>Valor Unit com BDI</t>
  </si>
  <si>
    <t>Item</t>
  </si>
  <si>
    <t>DEMOLIÇÃO DE ARGAMASSAS, DE FORMA MANUAL, SEM REAPROVEITAMENTO. AF_12/2017</t>
  </si>
  <si>
    <t>Total do BDI</t>
  </si>
  <si>
    <t>MAT.</t>
  </si>
  <si>
    <t>B.D.I.</t>
  </si>
  <si>
    <t>Mão de Obra</t>
  </si>
  <si>
    <t>73762/004</t>
  </si>
  <si>
    <t>LIMPEZA, REMOÇÃO E PREPARAÇÃO DE SUPERFÍCIE</t>
  </si>
  <si>
    <t>3.4</t>
  </si>
  <si>
    <t>SERP - SERVIÇOS PRELIMINARES</t>
  </si>
  <si>
    <t>Planilha Orçamentária Sintética</t>
  </si>
  <si>
    <t>Bancos Utilizados</t>
  </si>
  <si>
    <t>IMPERMEABILIZACAO DE RESERVATÓRIO DE CONCRETO COM REVESTIMENTO IMPERMEÁVEL DE FIBRA DE VIDRO</t>
  </si>
  <si>
    <t xml:space="preserve">25,00%
</t>
  </si>
  <si>
    <t>2.4</t>
  </si>
  <si>
    <t>2.5</t>
  </si>
  <si>
    <t>Remoção de impermeabilização com manta asfaltica</t>
  </si>
  <si>
    <t xml:space="preserve">SINAPI - 07/2018 - RS
ORSE - 05/2018 - SE
SEDOP - 04/2018 - PA
SEINFRA - 024 - CE
SICRO2 - 11/2016 - RS
SETOP - 01/2018 - MG
IOPES - 06/2018 - ES
SIURB - 01/2018 - SP
SUDECAP - 06/2018 - MG
FDE - 04/2018 - SP
CPOS - 07/2018 - SP
AGETOP CIVIL - 11/2017 - GO
CAEMA - 04/2018 - MA
SIURB INFRA - 01/2018 - SP
AGETOP RODOVIARIA - 04/2017 - GO
EMBASA - 06/2017 - BA
CAERN - 11/2017 - RN
</t>
  </si>
  <si>
    <t>Total sem BDI</t>
  </si>
  <si>
    <t>MAT</t>
  </si>
  <si>
    <t>Valor Unit</t>
  </si>
  <si>
    <t>20.660,41</t>
  </si>
  <si>
    <t>_
Engenheiro Civil</t>
  </si>
  <si>
    <t>TOTAL GERAL</t>
  </si>
  <si>
    <t>TOTAL</t>
  </si>
  <si>
    <t>30 dias</t>
  </si>
  <si>
    <t>DESCRIÇÃO</t>
  </si>
  <si>
    <t>It</t>
  </si>
  <si>
    <t>CRONOGRAMA FÍSICO-FINANCEIRO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</si>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</sst>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3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2"/>
      <name val="ZapfHumnst BT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5" borderId="0" xfId="0" applyFont="1" applyFill="1" applyAlignment="1">
      <alignment vertical="top" wrapText="1"/>
    </xf>
    <xf numFmtId="0" fontId="2" fillId="6" borderId="3" xfId="0" applyFont="1" applyFill="1" applyBorder="1" applyAlignment="1">
      <alignment horizontal="right"/>
    </xf>
    <xf numFmtId="4" fontId="4" fillId="7" borderId="4" xfId="0" applyNumberFormat="1" applyFont="1" applyFill="1" applyBorder="1" applyAlignment="1">
      <alignment horizontal="right" vertical="top" wrapText="1"/>
    </xf>
    <xf numFmtId="0" fontId="3" fillId="8" borderId="0" xfId="0" applyFont="1" applyFill="1" applyAlignment="1">
      <alignment horizontal="right" vertical="top" wrapText="1"/>
    </xf>
    <xf numFmtId="0" fontId="2" fillId="10" borderId="6" xfId="0" applyFont="1" applyFill="1" applyBorder="1" applyAlignment="1">
      <alignment horizontal="right"/>
    </xf>
    <xf numFmtId="0" fontId="4" fillId="11" borderId="7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horizontal="right"/>
    </xf>
    <xf numFmtId="0" fontId="1" fillId="15" borderId="11" xfId="0" applyFont="1" applyFill="1" applyBorder="1" applyAlignment="1">
      <alignment vertical="top" wrapText="1"/>
    </xf>
    <xf numFmtId="4" fontId="4" fillId="16" borderId="12" xfId="0" applyNumberFormat="1" applyFont="1" applyFill="1" applyBorder="1" applyAlignment="1">
      <alignment horizontal="right" vertical="top" wrapText="1"/>
    </xf>
    <xf numFmtId="0" fontId="5" fillId="18" borderId="0" xfId="0" applyFont="1" applyFill="1" applyAlignment="1">
      <alignment vertical="top" wrapText="1"/>
    </xf>
    <xf numFmtId="0" fontId="6" fillId="0" borderId="0" xfId="0" applyFont="1"/>
    <xf numFmtId="0" fontId="4" fillId="25" borderId="18" xfId="0" applyFont="1" applyFill="1" applyBorder="1" applyAlignment="1">
      <alignment vertical="top" wrapText="1"/>
    </xf>
    <xf numFmtId="0" fontId="4" fillId="26" borderId="19" xfId="0" applyFont="1" applyFill="1" applyBorder="1" applyAlignment="1">
      <alignment vertical="top" wrapText="1"/>
    </xf>
    <xf numFmtId="0" fontId="8" fillId="0" borderId="0" xfId="1" applyFont="1" applyBorder="1" applyAlignment="1">
      <alignment vertical="center" wrapText="1"/>
    </xf>
    <xf numFmtId="4" fontId="9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4" fontId="8" fillId="0" borderId="0" xfId="1" applyNumberFormat="1" applyFont="1" applyBorder="1" applyAlignment="1">
      <alignment vertical="center" wrapText="1"/>
    </xf>
    <xf numFmtId="4" fontId="11" fillId="0" borderId="21" xfId="1" applyNumberFormat="1" applyFont="1" applyBorder="1" applyAlignment="1">
      <alignment horizontal="center" vertical="center" wrapText="1"/>
    </xf>
    <xf numFmtId="4" fontId="9" fillId="0" borderId="21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4" fontId="12" fillId="0" borderId="21" xfId="1" applyNumberFormat="1" applyFont="1" applyBorder="1" applyAlignment="1">
      <alignment horizontal="center" wrapText="1"/>
    </xf>
    <xf numFmtId="0" fontId="9" fillId="0" borderId="21" xfId="1" applyFont="1" applyBorder="1" applyAlignment="1">
      <alignment horizontal="center" vertical="center" wrapText="1"/>
    </xf>
    <xf numFmtId="4" fontId="12" fillId="28" borderId="21" xfId="1" applyNumberFormat="1" applyFont="1" applyFill="1" applyBorder="1" applyAlignment="1">
      <alignment horizontal="center" vertical="center" wrapText="1"/>
    </xf>
    <xf numFmtId="4" fontId="12" fillId="0" borderId="21" xfId="1" applyNumberFormat="1" applyFont="1" applyBorder="1" applyAlignment="1">
      <alignment horizontal="center" vertical="center" wrapText="1"/>
    </xf>
    <xf numFmtId="9" fontId="12" fillId="0" borderId="21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center" vertical="center" wrapText="1"/>
    </xf>
    <xf numFmtId="4" fontId="13" fillId="29" borderId="21" xfId="1" applyNumberFormat="1" applyFont="1" applyFill="1" applyBorder="1" applyAlignment="1">
      <alignment horizontal="center" vertical="center" wrapText="1"/>
    </xf>
    <xf numFmtId="0" fontId="13" fillId="29" borderId="21" xfId="1" applyFont="1" applyFill="1" applyBorder="1" applyAlignment="1">
      <alignment horizontal="center" vertical="center" wrapText="1"/>
    </xf>
    <xf numFmtId="0" fontId="12" fillId="29" borderId="21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vertical="center" wrapText="1"/>
    </xf>
    <xf numFmtId="49" fontId="17" fillId="30" borderId="25" xfId="0" applyNumberFormat="1" applyFont="1" applyFill="1" applyBorder="1" applyAlignment="1" applyProtection="1">
      <alignment horizontal="left" vertical="center" wrapText="1"/>
      <protection locked="0"/>
    </xf>
    <xf numFmtId="49" fontId="17" fillId="3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30" borderId="25" xfId="0" applyFont="1" applyFill="1" applyBorder="1" applyAlignment="1">
      <alignment horizontal="left"/>
    </xf>
    <xf numFmtId="4" fontId="17" fillId="3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31" borderId="0" xfId="0" applyFont="1" applyFill="1" applyAlignment="1">
      <alignment horizontal="right" vertical="top" wrapText="1"/>
    </xf>
    <xf numFmtId="164" fontId="19" fillId="31" borderId="0" xfId="0" applyNumberFormat="1" applyFont="1" applyFill="1" applyAlignment="1">
      <alignment horizontal="righ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4" fontId="21" fillId="0" borderId="21" xfId="0" applyNumberFormat="1" applyFont="1" applyBorder="1" applyAlignment="1">
      <alignment horizontal="center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center" vertical="top" wrapText="1"/>
    </xf>
    <xf numFmtId="4" fontId="18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31" borderId="0" xfId="0" applyFont="1" applyFill="1" applyAlignment="1">
      <alignment horizontal="center" vertical="top" wrapText="1"/>
    </xf>
    <xf numFmtId="0" fontId="2" fillId="5" borderId="0" xfId="0" applyFont="1" applyFill="1" applyAlignment="1">
      <alignment vertical="top" wrapText="1"/>
    </xf>
    <xf numFmtId="0" fontId="5" fillId="18" borderId="0" xfId="0" applyFont="1" applyFill="1" applyAlignment="1">
      <alignment vertical="top" wrapText="1"/>
    </xf>
    <xf numFmtId="0" fontId="2" fillId="24" borderId="0" xfId="0" applyFont="1" applyFill="1" applyAlignment="1">
      <alignment horizontal="center" vertical="top" wrapText="1"/>
    </xf>
    <xf numFmtId="0" fontId="2" fillId="9" borderId="5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2" fillId="23" borderId="17" xfId="0" applyFont="1" applyFill="1" applyBorder="1" applyAlignment="1">
      <alignment horizontal="right" vertical="top" wrapText="1"/>
    </xf>
    <xf numFmtId="0" fontId="2" fillId="20" borderId="14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19" borderId="13" xfId="0" applyFont="1" applyFill="1" applyBorder="1" applyAlignment="1">
      <alignment horizontal="right" vertical="top" wrapText="1"/>
    </xf>
    <xf numFmtId="0" fontId="2" fillId="21" borderId="15" xfId="0" applyFont="1" applyFill="1" applyBorder="1" applyAlignment="1">
      <alignment horizontal="center" vertical="top" wrapText="1"/>
    </xf>
    <xf numFmtId="0" fontId="2" fillId="22" borderId="16" xfId="0" applyFont="1" applyFill="1" applyBorder="1" applyAlignment="1">
      <alignment horizontal="center" vertical="top" wrapText="1"/>
    </xf>
    <xf numFmtId="0" fontId="2" fillId="27" borderId="20" xfId="0" applyFont="1" applyFill="1" applyBorder="1" applyAlignment="1">
      <alignment horizontal="center" vertical="top" wrapText="1"/>
    </xf>
    <xf numFmtId="0" fontId="3" fillId="17" borderId="0" xfId="0" applyFont="1" applyFill="1" applyAlignment="1">
      <alignment horizontal="center" vertical="top" wrapText="1"/>
    </xf>
    <xf numFmtId="0" fontId="19" fillId="31" borderId="0" xfId="0" applyFont="1" applyFill="1" applyAlignment="1">
      <alignment horizontal="right" vertical="top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9" fontId="17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0" xfId="0" applyFont="1" applyFill="1" applyAlignment="1">
      <alignment horizontal="right" vertical="top" wrapText="1"/>
    </xf>
    <xf numFmtId="164" fontId="3" fillId="4" borderId="0" xfId="0" applyNumberFormat="1" applyFont="1" applyFill="1" applyAlignment="1">
      <alignment horizontal="right" vertical="top" wrapText="1"/>
    </xf>
    <xf numFmtId="0" fontId="16" fillId="0" borderId="24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left" vertical="center" wrapText="1"/>
    </xf>
    <xf numFmtId="4" fontId="9" fillId="0" borderId="21" xfId="1" applyNumberFormat="1" applyFont="1" applyBorder="1" applyAlignment="1">
      <alignment horizontal="center" vertical="center" wrapText="1"/>
    </xf>
    <xf numFmtId="49" fontId="15" fillId="0" borderId="24" xfId="1" applyNumberFormat="1" applyFont="1" applyBorder="1" applyAlignment="1">
      <alignment horizontal="center" vertical="center" wrapText="1"/>
    </xf>
    <xf numFmtId="49" fontId="15" fillId="0" borderId="23" xfId="1" applyNumberFormat="1" applyFont="1" applyBorder="1" applyAlignment="1">
      <alignment horizontal="center" vertical="center" wrapText="1"/>
    </xf>
    <xf numFmtId="49" fontId="15" fillId="0" borderId="22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33"/>
  <sheetViews>
    <sheetView tabSelected="1" zoomScaleNormal="100" workbookViewId="0">
      <selection activeCell="E21" sqref="E21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4">
      <c r="A1" s="55" t="s">
        <v>34</v>
      </c>
      <c r="B1" s="55"/>
      <c r="C1" s="55"/>
      <c r="D1" s="55"/>
      <c r="E1" s="3" t="s">
        <v>50</v>
      </c>
      <c r="F1" s="55" t="s">
        <v>43</v>
      </c>
      <c r="G1" s="55"/>
      <c r="H1" s="55"/>
      <c r="I1" s="55" t="s">
        <v>33</v>
      </c>
      <c r="J1" s="55"/>
      <c r="K1" s="55"/>
      <c r="L1" s="55"/>
      <c r="M1" s="55"/>
      <c r="N1" s="55"/>
    </row>
    <row r="2" spans="1:14" ht="99.95" customHeight="1">
      <c r="A2" s="56" t="s">
        <v>25</v>
      </c>
      <c r="B2" s="56"/>
      <c r="C2" s="56"/>
      <c r="D2" s="56"/>
      <c r="E2" s="13" t="s">
        <v>56</v>
      </c>
      <c r="F2" s="56" t="s">
        <v>52</v>
      </c>
      <c r="G2" s="56"/>
      <c r="H2" s="56"/>
      <c r="I2" s="56" t="s">
        <v>23</v>
      </c>
      <c r="J2" s="56"/>
      <c r="K2" s="56"/>
      <c r="L2" s="56"/>
      <c r="M2" s="56"/>
      <c r="N2" s="56"/>
    </row>
    <row r="3" spans="1:14" ht="15" customHeight="1">
      <c r="A3" s="57" t="s">
        <v>49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12.6" customHeight="1">
      <c r="A4" s="58" t="s">
        <v>39</v>
      </c>
      <c r="B4" s="58" t="s">
        <v>27</v>
      </c>
      <c r="C4" s="58" t="s">
        <v>9</v>
      </c>
      <c r="D4" s="58" t="s">
        <v>21</v>
      </c>
      <c r="E4" s="58" t="s">
        <v>29</v>
      </c>
      <c r="F4" s="58" t="s">
        <v>17</v>
      </c>
      <c r="G4" s="60" t="s">
        <v>35</v>
      </c>
      <c r="H4" s="62" t="s">
        <v>59</v>
      </c>
      <c r="I4" s="64" t="s">
        <v>38</v>
      </c>
      <c r="J4" s="65"/>
      <c r="K4" s="66"/>
      <c r="L4" s="64" t="s">
        <v>8</v>
      </c>
      <c r="M4" s="65"/>
      <c r="N4" s="66"/>
    </row>
    <row r="5" spans="1:14" s="2" customFormat="1" ht="12">
      <c r="A5" s="59"/>
      <c r="B5" s="59"/>
      <c r="C5" s="59"/>
      <c r="D5" s="59"/>
      <c r="E5" s="59"/>
      <c r="F5" s="59"/>
      <c r="G5" s="61"/>
      <c r="H5" s="63"/>
      <c r="I5" s="7" t="s">
        <v>13</v>
      </c>
      <c r="J5" s="7" t="s">
        <v>58</v>
      </c>
      <c r="K5" s="7" t="s">
        <v>30</v>
      </c>
      <c r="L5" s="10" t="s">
        <v>13</v>
      </c>
      <c r="M5" s="7" t="s">
        <v>42</v>
      </c>
      <c r="N5" s="4" t="s">
        <v>30</v>
      </c>
    </row>
    <row r="6" spans="1:14" s="14" customFormat="1" ht="22.5" customHeight="1">
      <c r="A6" s="11" t="s">
        <v>2</v>
      </c>
      <c r="B6" s="11"/>
      <c r="C6" s="11"/>
      <c r="D6" s="11" t="s">
        <v>18</v>
      </c>
      <c r="E6" s="11"/>
      <c r="F6" s="11"/>
      <c r="G6" s="1"/>
      <c r="H6" s="1"/>
      <c r="I6" s="1"/>
      <c r="J6" s="1"/>
      <c r="K6" s="1"/>
      <c r="L6" s="1"/>
      <c r="M6" s="1"/>
      <c r="N6" s="1">
        <v>415.84</v>
      </c>
    </row>
    <row r="7" spans="1:14" s="14" customFormat="1" ht="22.5" customHeight="1">
      <c r="A7" s="15" t="s">
        <v>1</v>
      </c>
      <c r="B7" s="15" t="s">
        <v>26</v>
      </c>
      <c r="C7" s="15" t="s">
        <v>20</v>
      </c>
      <c r="D7" s="15" t="s">
        <v>16</v>
      </c>
      <c r="E7" s="15" t="s">
        <v>44</v>
      </c>
      <c r="F7" s="8" t="s">
        <v>7</v>
      </c>
      <c r="G7" s="12">
        <v>4</v>
      </c>
      <c r="H7" s="12">
        <v>83.17</v>
      </c>
      <c r="I7" s="12">
        <v>103.96</v>
      </c>
      <c r="J7" s="12"/>
      <c r="K7" s="12">
        <v>103.96</v>
      </c>
      <c r="L7" s="12">
        <v>415.84</v>
      </c>
      <c r="M7" s="12"/>
      <c r="N7" s="12">
        <v>415.84</v>
      </c>
    </row>
    <row r="8" spans="1:14" s="14" customFormat="1" ht="22.5" customHeight="1">
      <c r="A8" s="11" t="s">
        <v>4</v>
      </c>
      <c r="B8" s="11"/>
      <c r="C8" s="11"/>
      <c r="D8" s="11" t="s">
        <v>46</v>
      </c>
      <c r="E8" s="11"/>
      <c r="F8" s="11"/>
      <c r="G8" s="1"/>
      <c r="H8" s="1"/>
      <c r="I8" s="1"/>
      <c r="J8" s="1"/>
      <c r="K8" s="1"/>
      <c r="L8" s="1"/>
      <c r="M8" s="1"/>
      <c r="N8" s="1">
        <v>1075.83</v>
      </c>
    </row>
    <row r="9" spans="1:14" s="14" customFormat="1" ht="22.5" customHeight="1">
      <c r="A9" s="16" t="s">
        <v>53</v>
      </c>
      <c r="B9" s="16" t="s">
        <v>3</v>
      </c>
      <c r="C9" s="16" t="s">
        <v>20</v>
      </c>
      <c r="D9" s="16" t="s">
        <v>40</v>
      </c>
      <c r="E9" s="16" t="s">
        <v>48</v>
      </c>
      <c r="F9" s="9" t="s">
        <v>14</v>
      </c>
      <c r="G9" s="5">
        <v>109</v>
      </c>
      <c r="H9" s="5">
        <v>2.39</v>
      </c>
      <c r="I9" s="5">
        <v>2.31</v>
      </c>
      <c r="J9" s="5">
        <v>0.68</v>
      </c>
      <c r="K9" s="5">
        <v>2.99</v>
      </c>
      <c r="L9" s="5">
        <v>251.79</v>
      </c>
      <c r="M9" s="5">
        <v>74.12</v>
      </c>
      <c r="N9" s="5">
        <v>325.91000000000003</v>
      </c>
    </row>
    <row r="10" spans="1:14" s="14" customFormat="1" ht="22.5" customHeight="1">
      <c r="A10" s="16" t="s">
        <v>54</v>
      </c>
      <c r="B10" s="16" t="s">
        <v>28</v>
      </c>
      <c r="C10" s="16" t="s">
        <v>32</v>
      </c>
      <c r="D10" s="16" t="s">
        <v>55</v>
      </c>
      <c r="E10" s="16" t="s">
        <v>12</v>
      </c>
      <c r="F10" s="9" t="s">
        <v>14</v>
      </c>
      <c r="G10" s="5">
        <v>109</v>
      </c>
      <c r="H10" s="5">
        <v>5.5</v>
      </c>
      <c r="I10" s="5">
        <v>5.76</v>
      </c>
      <c r="J10" s="5">
        <v>1.1200000000000001</v>
      </c>
      <c r="K10" s="5">
        <v>6.88</v>
      </c>
      <c r="L10" s="5">
        <v>627.84</v>
      </c>
      <c r="M10" s="5">
        <v>122.08</v>
      </c>
      <c r="N10" s="5">
        <v>749.92</v>
      </c>
    </row>
    <row r="11" spans="1:14" s="14" customFormat="1" ht="22.5" customHeight="1">
      <c r="A11" s="11" t="s">
        <v>5</v>
      </c>
      <c r="B11" s="11"/>
      <c r="C11" s="11"/>
      <c r="D11" s="11" t="s">
        <v>15</v>
      </c>
      <c r="E11" s="11"/>
      <c r="F11" s="11"/>
      <c r="G11" s="1"/>
      <c r="H11" s="1"/>
      <c r="I11" s="1"/>
      <c r="J11" s="1"/>
      <c r="K11" s="1"/>
      <c r="L11" s="1"/>
      <c r="M11" s="1"/>
      <c r="N11" s="1">
        <v>18840.650000000001</v>
      </c>
    </row>
    <row r="12" spans="1:14" s="14" customFormat="1" ht="22.5" customHeight="1">
      <c r="A12" s="16" t="s">
        <v>47</v>
      </c>
      <c r="B12" s="16" t="s">
        <v>45</v>
      </c>
      <c r="C12" s="16" t="s">
        <v>20</v>
      </c>
      <c r="D12" s="16" t="s">
        <v>51</v>
      </c>
      <c r="E12" s="16" t="s">
        <v>31</v>
      </c>
      <c r="F12" s="9" t="s">
        <v>14</v>
      </c>
      <c r="G12" s="5">
        <v>109</v>
      </c>
      <c r="H12" s="5">
        <v>138.28</v>
      </c>
      <c r="I12" s="5">
        <v>41.7</v>
      </c>
      <c r="J12" s="5">
        <v>131.15</v>
      </c>
      <c r="K12" s="5">
        <v>172.85</v>
      </c>
      <c r="L12" s="5">
        <v>4545.3</v>
      </c>
      <c r="M12" s="5">
        <v>14295.35</v>
      </c>
      <c r="N12" s="5">
        <v>18840.650000000001</v>
      </c>
    </row>
    <row r="13" spans="1:14" s="14" customFormat="1" ht="22.5" customHeight="1">
      <c r="A13" s="11" t="s">
        <v>6</v>
      </c>
      <c r="B13" s="11"/>
      <c r="C13" s="11"/>
      <c r="D13" s="11" t="s">
        <v>0</v>
      </c>
      <c r="E13" s="11"/>
      <c r="F13" s="11"/>
      <c r="G13" s="1"/>
      <c r="H13" s="1"/>
      <c r="I13" s="1"/>
      <c r="J13" s="1"/>
      <c r="K13" s="1"/>
      <c r="L13" s="1"/>
      <c r="M13" s="1"/>
      <c r="N13" s="1">
        <v>328.09</v>
      </c>
    </row>
    <row r="14" spans="1:14" s="14" customFormat="1" ht="22.5" customHeight="1">
      <c r="A14" s="16" t="s">
        <v>37</v>
      </c>
      <c r="B14" s="16" t="s">
        <v>11</v>
      </c>
      <c r="C14" s="16" t="s">
        <v>20</v>
      </c>
      <c r="D14" s="16" t="s">
        <v>10</v>
      </c>
      <c r="E14" s="16" t="s">
        <v>19</v>
      </c>
      <c r="F14" s="9" t="s">
        <v>14</v>
      </c>
      <c r="G14" s="5">
        <v>109</v>
      </c>
      <c r="H14" s="5">
        <v>2.41</v>
      </c>
      <c r="I14" s="5">
        <v>2.11</v>
      </c>
      <c r="J14" s="5">
        <v>0.9</v>
      </c>
      <c r="K14" s="5">
        <v>3.01</v>
      </c>
      <c r="L14" s="5">
        <v>229.99</v>
      </c>
      <c r="M14" s="5">
        <v>98.1</v>
      </c>
      <c r="N14" s="5">
        <v>328.09</v>
      </c>
    </row>
    <row r="1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 t="s">
        <v>36</v>
      </c>
      <c r="L15" s="6" t="s">
        <v>24</v>
      </c>
      <c r="M15" s="6" t="s">
        <v>22</v>
      </c>
      <c r="N15" s="6" t="s">
        <v>60</v>
      </c>
    </row>
    <row r="16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73" t="s">
        <v>57</v>
      </c>
      <c r="L16" s="73"/>
      <c r="M16" s="74">
        <v>16527.900000000001</v>
      </c>
      <c r="N16" s="74"/>
    </row>
    <row r="17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73" t="s">
        <v>41</v>
      </c>
      <c r="L17" s="73"/>
      <c r="M17" s="74">
        <v>4132.51</v>
      </c>
      <c r="N17" s="74"/>
    </row>
    <row r="18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73" t="s">
        <v>8</v>
      </c>
      <c r="L18" s="73"/>
      <c r="M18" s="74">
        <v>20660.41</v>
      </c>
      <c r="N18" s="74"/>
    </row>
    <row r="19" spans="1:14">
      <c r="A19" s="38"/>
      <c r="B19" s="39"/>
      <c r="C19" s="40" t="s">
        <v>68</v>
      </c>
      <c r="D19" s="41"/>
      <c r="E19" s="39"/>
      <c r="F19" s="42"/>
      <c r="G19" s="42"/>
      <c r="H19" s="42"/>
      <c r="I19" s="68"/>
      <c r="J19" s="68"/>
      <c r="K19" s="43"/>
    </row>
    <row r="20" spans="1:14" ht="25.5">
      <c r="A20" s="44" t="s">
        <v>69</v>
      </c>
      <c r="B20" s="45"/>
      <c r="C20" s="44" t="s">
        <v>70</v>
      </c>
      <c r="D20" s="46" t="s">
        <v>71</v>
      </c>
      <c r="E20" s="46" t="s">
        <v>72</v>
      </c>
      <c r="F20" s="42"/>
      <c r="G20" s="42"/>
      <c r="H20" s="42"/>
      <c r="I20" s="42"/>
      <c r="J20" s="42"/>
      <c r="K20" s="43"/>
    </row>
    <row r="21" spans="1:14" ht="25.5">
      <c r="A21" s="47">
        <v>1</v>
      </c>
      <c r="B21" s="48"/>
      <c r="C21" s="47" t="s">
        <v>73</v>
      </c>
      <c r="D21" s="49" t="s">
        <v>74</v>
      </c>
      <c r="E21" s="50">
        <v>4.68</v>
      </c>
      <c r="F21" s="42"/>
      <c r="G21" s="42"/>
      <c r="H21" s="42"/>
      <c r="I21" s="42"/>
      <c r="J21" s="42"/>
      <c r="K21" s="43"/>
    </row>
    <row r="22" spans="1:14">
      <c r="A22" s="47">
        <v>2</v>
      </c>
      <c r="B22" s="48"/>
      <c r="C22" s="47" t="s">
        <v>75</v>
      </c>
      <c r="D22" s="49" t="s">
        <v>76</v>
      </c>
      <c r="E22" s="50">
        <v>0.4</v>
      </c>
      <c r="F22" s="42"/>
      <c r="G22" s="42"/>
      <c r="H22" s="42"/>
      <c r="I22" s="42"/>
      <c r="J22" s="42"/>
      <c r="K22" s="43"/>
    </row>
    <row r="23" spans="1:14" ht="25.5">
      <c r="A23" s="47">
        <v>3</v>
      </c>
      <c r="B23" s="48"/>
      <c r="C23" s="47" t="s">
        <v>77</v>
      </c>
      <c r="D23" s="49" t="s">
        <v>78</v>
      </c>
      <c r="E23" s="50">
        <v>1.27</v>
      </c>
      <c r="F23" s="42"/>
      <c r="G23" s="42"/>
      <c r="H23" s="42"/>
      <c r="I23" s="42"/>
      <c r="J23" s="42"/>
      <c r="K23" s="43"/>
    </row>
    <row r="24" spans="1:14">
      <c r="A24" s="47">
        <v>4</v>
      </c>
      <c r="B24" s="48"/>
      <c r="C24" s="47" t="s">
        <v>79</v>
      </c>
      <c r="D24" s="49" t="s">
        <v>80</v>
      </c>
      <c r="E24" s="50">
        <v>0.4</v>
      </c>
      <c r="F24" s="42"/>
      <c r="G24" s="42"/>
      <c r="H24" s="42"/>
      <c r="I24" s="42"/>
      <c r="J24" s="42"/>
      <c r="K24" s="43"/>
    </row>
    <row r="25" spans="1:14" ht="25.5">
      <c r="A25" s="47">
        <v>5</v>
      </c>
      <c r="B25" s="48"/>
      <c r="C25" s="47" t="s">
        <v>81</v>
      </c>
      <c r="D25" s="49" t="s">
        <v>82</v>
      </c>
      <c r="E25" s="50">
        <v>1.23</v>
      </c>
      <c r="F25" s="42"/>
      <c r="G25" s="42"/>
      <c r="H25" s="42"/>
      <c r="I25" s="42"/>
      <c r="J25" s="42"/>
      <c r="K25" s="43"/>
    </row>
    <row r="26" spans="1:14">
      <c r="A26" s="47">
        <v>6</v>
      </c>
      <c r="B26" s="48"/>
      <c r="C26" s="47" t="s">
        <v>83</v>
      </c>
      <c r="D26" s="49" t="s">
        <v>84</v>
      </c>
      <c r="E26" s="50">
        <v>7.4</v>
      </c>
      <c r="F26" s="42"/>
      <c r="G26" s="42"/>
      <c r="H26" s="42"/>
      <c r="I26" s="42"/>
      <c r="J26" s="42"/>
      <c r="K26" s="43"/>
    </row>
    <row r="27" spans="1:14">
      <c r="A27" s="47">
        <v>7</v>
      </c>
      <c r="B27" s="48"/>
      <c r="C27" s="47" t="s">
        <v>85</v>
      </c>
      <c r="D27" s="69" t="s">
        <v>86</v>
      </c>
      <c r="E27" s="50">
        <v>3</v>
      </c>
      <c r="F27" s="42"/>
      <c r="G27" s="42"/>
      <c r="H27" s="42"/>
      <c r="I27" s="42"/>
      <c r="J27" s="42"/>
      <c r="K27" s="43"/>
    </row>
    <row r="28" spans="1:14">
      <c r="A28" s="47">
        <v>8</v>
      </c>
      <c r="B28" s="48"/>
      <c r="C28" s="47" t="s">
        <v>87</v>
      </c>
      <c r="D28" s="70"/>
      <c r="E28" s="50">
        <v>0.65</v>
      </c>
      <c r="F28" s="42"/>
      <c r="G28" s="42"/>
      <c r="H28" s="42"/>
      <c r="I28" s="42"/>
      <c r="J28" s="42"/>
      <c r="K28" s="43"/>
    </row>
    <row r="29" spans="1:14">
      <c r="A29" s="47">
        <v>9</v>
      </c>
      <c r="B29" s="48"/>
      <c r="C29" s="47" t="s">
        <v>88</v>
      </c>
      <c r="D29" s="71"/>
      <c r="E29" s="50">
        <v>3.5</v>
      </c>
      <c r="F29" s="42"/>
      <c r="G29" s="42"/>
      <c r="H29" s="42"/>
      <c r="I29" s="42"/>
      <c r="J29" s="42"/>
      <c r="K29" s="43"/>
    </row>
    <row r="30" spans="1:14">
      <c r="A30" s="47"/>
      <c r="B30" s="48"/>
      <c r="C30" s="51" t="s">
        <v>63</v>
      </c>
      <c r="D30" s="52"/>
      <c r="E30" s="53">
        <f>((((1+(E21+E22+E23+E24)/100)*(1+E25/100)*(1+E26/100))/(1-(E27+E28+E29)/100))-1)*100</f>
        <v>24.996972374798034</v>
      </c>
      <c r="F30" s="42"/>
      <c r="G30" s="42"/>
      <c r="H30" s="42"/>
      <c r="I30" s="42"/>
      <c r="J30" s="42"/>
      <c r="K30" s="43"/>
    </row>
    <row r="31" spans="1:14">
      <c r="A31" s="72" t="s">
        <v>89</v>
      </c>
      <c r="B31" s="72"/>
      <c r="C31" s="72"/>
      <c r="D31" s="72"/>
      <c r="E31" s="54"/>
      <c r="F31" s="42"/>
      <c r="G31" s="42"/>
      <c r="H31" s="42"/>
      <c r="I31" s="42"/>
      <c r="J31" s="42"/>
      <c r="K31" s="43"/>
    </row>
    <row r="32" spans="1:14" ht="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39.950000000000003" customHeight="1">
      <c r="A33" s="67" t="s">
        <v>61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</sheetData>
  <mergeCells count="27">
    <mergeCell ref="A33:N33"/>
    <mergeCell ref="I19:J19"/>
    <mergeCell ref="D27:D29"/>
    <mergeCell ref="A31:D31"/>
    <mergeCell ref="K16:L16"/>
    <mergeCell ref="M16:N16"/>
    <mergeCell ref="K17:L17"/>
    <mergeCell ref="M17:N17"/>
    <mergeCell ref="K18:L18"/>
    <mergeCell ref="M18:N18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A1:D1"/>
    <mergeCell ref="F1:H1"/>
    <mergeCell ref="I1:N1"/>
    <mergeCell ref="A2:D2"/>
    <mergeCell ref="F2:H2"/>
    <mergeCell ref="I2:N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="90" zoomScaleNormal="100" zoomScaleSheetLayoutView="90" workbookViewId="0">
      <selection activeCell="C5" sqref="C5"/>
    </sheetView>
  </sheetViews>
  <sheetFormatPr defaultRowHeight="12.75"/>
  <cols>
    <col min="1" max="1" width="2.7109375" style="21" customWidth="1"/>
    <col min="2" max="2" width="26.85546875" style="20" customWidth="1"/>
    <col min="3" max="3" width="15.7109375" style="19" customWidth="1"/>
    <col min="4" max="4" width="16.85546875" style="18" customWidth="1"/>
    <col min="5" max="5" width="11.7109375" style="17" customWidth="1"/>
    <col min="6" max="6" width="10.140625" style="17" bestFit="1" customWidth="1"/>
    <col min="7" max="16384" width="9.140625" style="17"/>
  </cols>
  <sheetData>
    <row r="1" spans="1:6" s="37" customFormat="1" ht="15.75" customHeight="1">
      <c r="A1" s="75" t="s">
        <v>67</v>
      </c>
      <c r="B1" s="76"/>
      <c r="C1" s="76"/>
      <c r="D1" s="77"/>
    </row>
    <row r="2" spans="1:6" s="37" customFormat="1" ht="22.5" customHeight="1">
      <c r="A2" s="81"/>
      <c r="B2" s="82"/>
      <c r="C2" s="82"/>
      <c r="D2" s="83"/>
    </row>
    <row r="3" spans="1:6" s="33" customFormat="1" ht="18" customHeight="1">
      <c r="A3" s="36" t="s">
        <v>66</v>
      </c>
      <c r="B3" s="35" t="s">
        <v>65</v>
      </c>
      <c r="C3" s="35" t="s">
        <v>64</v>
      </c>
      <c r="D3" s="34" t="s">
        <v>63</v>
      </c>
    </row>
    <row r="4" spans="1:6" s="32" customFormat="1" ht="17.25" customHeight="1">
      <c r="A4" s="78">
        <v>1</v>
      </c>
      <c r="B4" s="79" t="str">
        <f>ORÇAMENTO!D6</f>
        <v>SERVIÇOS PRELIMINARES</v>
      </c>
      <c r="C4" s="31">
        <v>1</v>
      </c>
      <c r="D4" s="31">
        <f>SUM(C4:C4)</f>
        <v>1</v>
      </c>
    </row>
    <row r="5" spans="1:6" s="32" customFormat="1" ht="18" customHeight="1">
      <c r="A5" s="78"/>
      <c r="B5" s="79"/>
      <c r="C5" s="30">
        <f>C4*$D$5</f>
        <v>415.84</v>
      </c>
      <c r="D5" s="29">
        <f>ORÇAMENTO!N6</f>
        <v>415.84</v>
      </c>
    </row>
    <row r="6" spans="1:6" s="32" customFormat="1" ht="14.25" customHeight="1">
      <c r="A6" s="78">
        <v>2</v>
      </c>
      <c r="B6" s="79" t="str">
        <f>ORÇAMENTO!D8</f>
        <v>LIMPEZA, REMOÇÃO E PREPARAÇÃO DE SUPERFÍCIE</v>
      </c>
      <c r="C6" s="31">
        <v>1</v>
      </c>
      <c r="D6" s="31">
        <f>SUM(C6:C6)</f>
        <v>1</v>
      </c>
    </row>
    <row r="7" spans="1:6" s="32" customFormat="1" ht="29.25" customHeight="1">
      <c r="A7" s="78"/>
      <c r="B7" s="79"/>
      <c r="C7" s="30">
        <f>C6*$D$7</f>
        <v>1075.83</v>
      </c>
      <c r="D7" s="29">
        <f>ORÇAMENTO!N8</f>
        <v>1075.83</v>
      </c>
    </row>
    <row r="8" spans="1:6" s="32" customFormat="1" ht="14.25" customHeight="1">
      <c r="A8" s="78">
        <v>3</v>
      </c>
      <c r="B8" s="79" t="str">
        <f>ORÇAMENTO!D11</f>
        <v>IMPERMEABILIZAÇÃO</v>
      </c>
      <c r="C8" s="31">
        <v>1</v>
      </c>
      <c r="D8" s="31">
        <f>SUM(C8:C8)</f>
        <v>1</v>
      </c>
    </row>
    <row r="9" spans="1:6" s="32" customFormat="1" ht="29.25" customHeight="1">
      <c r="A9" s="78"/>
      <c r="B9" s="79"/>
      <c r="C9" s="30">
        <f>C8*$D$9</f>
        <v>18840.650000000001</v>
      </c>
      <c r="D9" s="29">
        <f>ORÇAMENTO!N11</f>
        <v>18840.650000000001</v>
      </c>
    </row>
    <row r="10" spans="1:6" s="26" customFormat="1" ht="18" customHeight="1">
      <c r="A10" s="78">
        <v>4</v>
      </c>
      <c r="B10" s="79" t="str">
        <f>ORÇAMENTO!D13</f>
        <v>SERVIÇOS COMPLEMENTARES</v>
      </c>
      <c r="C10" s="31">
        <v>1</v>
      </c>
      <c r="D10" s="31">
        <f>SUM(C10:C10)</f>
        <v>1</v>
      </c>
    </row>
    <row r="11" spans="1:6" s="26" customFormat="1" ht="16.5" customHeight="1">
      <c r="A11" s="78"/>
      <c r="B11" s="79"/>
      <c r="C11" s="30">
        <f>C10*$D$11</f>
        <v>328.09</v>
      </c>
      <c r="D11" s="29">
        <f>ORÇAMENTO!N13</f>
        <v>328.09</v>
      </c>
    </row>
    <row r="12" spans="1:6" s="26" customFormat="1" ht="18" customHeight="1">
      <c r="A12" s="28"/>
      <c r="B12" s="28" t="s">
        <v>63</v>
      </c>
      <c r="C12" s="27">
        <f>C5+C9+C11+C7</f>
        <v>20660.410000000003</v>
      </c>
      <c r="D12" s="27">
        <f>D5+D9+D11+D7</f>
        <v>20660.410000000003</v>
      </c>
      <c r="E12" s="18"/>
    </row>
    <row r="13" spans="1:6">
      <c r="A13" s="80" t="s">
        <v>62</v>
      </c>
      <c r="B13" s="80"/>
      <c r="C13" s="25"/>
      <c r="D13" s="24"/>
      <c r="F13" s="23"/>
    </row>
    <row r="15" spans="1:6" ht="12.75" customHeight="1">
      <c r="D15" s="22"/>
    </row>
  </sheetData>
  <mergeCells count="11">
    <mergeCell ref="A13:B13"/>
    <mergeCell ref="A2:D2"/>
    <mergeCell ref="A10:A11"/>
    <mergeCell ref="B10:B11"/>
    <mergeCell ref="A1:D1"/>
    <mergeCell ref="A4:A5"/>
    <mergeCell ref="B4:B5"/>
    <mergeCell ref="A8:A9"/>
    <mergeCell ref="B8:B9"/>
    <mergeCell ref="A6:A7"/>
    <mergeCell ref="B6:B7"/>
  </mergeCells>
  <pageMargins left="1.299212598425197" right="0.59055118110236227" top="0.39370078740157483" bottom="0.39370078740157483" header="0.11811023622047245" footer="0.19685039370078741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2018-08-30T20:39:46Z</cp:lastPrinted>
  <dcterms:created xsi:type="dcterms:W3CDTF">2018-08-27T09:02:57Z</dcterms:created>
  <dcterms:modified xsi:type="dcterms:W3CDTF">2018-08-30T20:39:54Z</dcterms:modified>
</cp:coreProperties>
</file>