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05" yWindow="1005" windowWidth="15000" windowHeight="10005"/>
  </bookViews>
  <sheets>
    <sheet name="Planilha Orçamentária" sheetId="1" r:id="rId1"/>
    <sheet name="Cronograma" sheetId="2" r:id="rId2"/>
  </sheets>
  <definedNames>
    <definedName name="_xlnm.Print_Titles" localSheetId="0">'Planilha Orçamentária'!$4:$5</definedName>
  </definedNames>
  <calcPr calcId="125725"/>
</workbook>
</file>

<file path=xl/calcChain.xml><?xml version="1.0" encoding="utf-8"?>
<calcChain xmlns="http://schemas.openxmlformats.org/spreadsheetml/2006/main">
  <c r="G240" i="1"/>
  <c r="K36" i="2"/>
  <c r="J36" s="1"/>
  <c r="K34"/>
  <c r="K32"/>
  <c r="H32" s="1"/>
  <c r="K30"/>
  <c r="K28"/>
  <c r="J28" s="1"/>
  <c r="K26"/>
  <c r="K24"/>
  <c r="H24" s="1"/>
  <c r="K22"/>
  <c r="K20"/>
  <c r="J20" s="1"/>
  <c r="K18"/>
  <c r="K16"/>
  <c r="H16" s="1"/>
  <c r="K14"/>
  <c r="J14" s="1"/>
  <c r="K12"/>
  <c r="J12" s="1"/>
  <c r="K10"/>
  <c r="K8"/>
  <c r="H8" s="1"/>
  <c r="K6"/>
  <c r="J6"/>
  <c r="J10"/>
  <c r="J18"/>
  <c r="J22"/>
  <c r="J26"/>
  <c r="J30"/>
  <c r="J34"/>
  <c r="I6"/>
  <c r="I8"/>
  <c r="I10"/>
  <c r="I14"/>
  <c r="I16"/>
  <c r="I18"/>
  <c r="I20"/>
  <c r="I22"/>
  <c r="I24"/>
  <c r="I26"/>
  <c r="I28"/>
  <c r="I30"/>
  <c r="I32"/>
  <c r="I34"/>
  <c r="I36"/>
  <c r="H6"/>
  <c r="H10"/>
  <c r="H12"/>
  <c r="H14"/>
  <c r="H18"/>
  <c r="H20"/>
  <c r="H22"/>
  <c r="H26"/>
  <c r="H28"/>
  <c r="H30"/>
  <c r="H34"/>
  <c r="H36"/>
  <c r="G6"/>
  <c r="G8"/>
  <c r="G10"/>
  <c r="G12"/>
  <c r="G14"/>
  <c r="G16"/>
  <c r="G18"/>
  <c r="G20"/>
  <c r="G22"/>
  <c r="G24"/>
  <c r="G26"/>
  <c r="G28"/>
  <c r="G30"/>
  <c r="G32"/>
  <c r="G34"/>
  <c r="G36"/>
  <c r="F6"/>
  <c r="F10"/>
  <c r="F12"/>
  <c r="F14"/>
  <c r="F16"/>
  <c r="F18"/>
  <c r="F20"/>
  <c r="F22"/>
  <c r="F24"/>
  <c r="F26"/>
  <c r="F28"/>
  <c r="F30"/>
  <c r="F32"/>
  <c r="F34"/>
  <c r="F36"/>
  <c r="E6"/>
  <c r="E8"/>
  <c r="E10"/>
  <c r="E12"/>
  <c r="E14"/>
  <c r="E16"/>
  <c r="E18"/>
  <c r="E20"/>
  <c r="E22"/>
  <c r="E24"/>
  <c r="E26"/>
  <c r="E28"/>
  <c r="E30"/>
  <c r="E32"/>
  <c r="E34"/>
  <c r="E36"/>
  <c r="D6"/>
  <c r="D10"/>
  <c r="D12"/>
  <c r="D14"/>
  <c r="D18"/>
  <c r="D20"/>
  <c r="D22"/>
  <c r="D26"/>
  <c r="D28"/>
  <c r="D30"/>
  <c r="D34"/>
  <c r="D36"/>
  <c r="C6"/>
  <c r="C8"/>
  <c r="C10"/>
  <c r="C12"/>
  <c r="C14"/>
  <c r="C16"/>
  <c r="C18"/>
  <c r="C20"/>
  <c r="C22"/>
  <c r="C24"/>
  <c r="C26"/>
  <c r="C28"/>
  <c r="C30"/>
  <c r="C32"/>
  <c r="C34"/>
  <c r="C36"/>
  <c r="K38"/>
  <c r="K35"/>
  <c r="K33"/>
  <c r="K31"/>
  <c r="K29"/>
  <c r="K27"/>
  <c r="K25"/>
  <c r="K23"/>
  <c r="K21"/>
  <c r="K19"/>
  <c r="K17"/>
  <c r="K15"/>
  <c r="K13"/>
  <c r="K11"/>
  <c r="K9"/>
  <c r="K7"/>
  <c r="K5"/>
  <c r="I12" l="1"/>
  <c r="C38"/>
  <c r="C40" s="1"/>
  <c r="E38"/>
  <c r="E37" s="1"/>
  <c r="G38"/>
  <c r="G37" s="1"/>
  <c r="I38"/>
  <c r="I37" s="1"/>
  <c r="H38"/>
  <c r="H37"/>
  <c r="F8"/>
  <c r="F38" s="1"/>
  <c r="J32"/>
  <c r="J24"/>
  <c r="J16"/>
  <c r="J8"/>
  <c r="D32"/>
  <c r="D24"/>
  <c r="D16"/>
  <c r="D8"/>
  <c r="C37" l="1"/>
  <c r="C39" s="1"/>
  <c r="D38"/>
  <c r="J38"/>
  <c r="F37"/>
  <c r="J40" l="1"/>
  <c r="J37"/>
  <c r="D37"/>
  <c r="D39" s="1"/>
  <c r="E39" s="1"/>
  <c r="F39" s="1"/>
  <c r="G39" s="1"/>
  <c r="H39" s="1"/>
  <c r="I39" s="1"/>
  <c r="D40"/>
  <c r="E40" s="1"/>
  <c r="F40" s="1"/>
  <c r="G40" s="1"/>
  <c r="H40" s="1"/>
  <c r="I40" s="1"/>
  <c r="J39" l="1"/>
</calcChain>
</file>

<file path=xl/sharedStrings.xml><?xml version="1.0" encoding="utf-8"?>
<sst xmlns="http://schemas.openxmlformats.org/spreadsheetml/2006/main" count="1296" uniqueCount="733">
  <si>
    <t>PILAR CONCRETO ARMADO USINADO BOMBEADO - FCK 25 Mpa - COMPLETO COM FÔRMAS, ESCORAMENTO, ARMADURA, LANÇADO E ADENSADO</t>
  </si>
  <si>
    <t>LAJE PRE-MOLDADA P/PISO</t>
  </si>
  <si>
    <t>ESCADA EM CONCRETO ARMADO, MOLDADA IN LOCO, FCK = 25 MPA</t>
  </si>
  <si>
    <t>VIGA EM CONCRETO ARMADO USINADO - FCK 25 MPA - COMPLETO COM FÔRMAS, ESCORAMENTO, ARMADURA, LANÇADO E ADENSADO</t>
  </si>
  <si>
    <t>REFORÇO ESTRUTURAL - CONFORME PROJETO ESPECÍFICO</t>
  </si>
  <si>
    <t xml:space="preserve">ALVENARIA DE VEDAÇÃO DE BLOCOS CERÂMICOS FURADOS NA HORIZONTAL DE 14X9X19CM (ESPESSURA 14CM, BLOCO DEITADO) </t>
  </si>
  <si>
    <t>ESQUADRIA EM ALUMÍNIO COM PINTURA ELETROSTÁTICA BRANCA, DIMENSÕES 5,30 x 2,85</t>
  </si>
  <si>
    <t>PORTA ALUMÍNIO COM PINTURA ELETROSTÁTICA BRANCA</t>
  </si>
  <si>
    <t>JANELAS DE ALUMÍNIO COM PINTURA ELETROSTÁTICA BRANCA</t>
  </si>
  <si>
    <t>CORRIMAO EM TUBO ACO GALVANIZADO</t>
  </si>
  <si>
    <t xml:space="preserve">GUARDA-CORPO COM CORRIMAO EM TUBO DE ACO GALVANIZADO </t>
  </si>
  <si>
    <t>PORTA EM ALUMÍNIO BRANCO DE ABRIR TIPO VENEZIANA 0,60X1,50M, COMPLETA</t>
  </si>
  <si>
    <t>TRAVA DE PORTAS</t>
  </si>
  <si>
    <t>9.2</t>
  </si>
  <si>
    <t>9.3</t>
  </si>
  <si>
    <t>9.4</t>
  </si>
  <si>
    <t>9.5</t>
  </si>
  <si>
    <t>9.6</t>
  </si>
  <si>
    <t>9.7</t>
  </si>
  <si>
    <t>9.8</t>
  </si>
  <si>
    <t>91785</t>
  </si>
  <si>
    <t>ASTU - ASSENTAMENTO DE TUBOS E PECAS</t>
  </si>
  <si>
    <t>8.10</t>
  </si>
  <si>
    <t>9.9</t>
  </si>
  <si>
    <t>91786</t>
  </si>
  <si>
    <t>8.11</t>
  </si>
  <si>
    <t>91787</t>
  </si>
  <si>
    <t>8.12</t>
  </si>
  <si>
    <t>91788</t>
  </si>
  <si>
    <t>8.13</t>
  </si>
  <si>
    <t>8.14</t>
  </si>
  <si>
    <t>8.15</t>
  </si>
  <si>
    <t>8.16</t>
  </si>
  <si>
    <t>8.17</t>
  </si>
  <si>
    <t>8.18</t>
  </si>
  <si>
    <t>8.19</t>
  </si>
  <si>
    <t>9.10</t>
  </si>
  <si>
    <t>6.20</t>
  </si>
  <si>
    <t>9.11</t>
  </si>
  <si>
    <t>6.21</t>
  </si>
  <si>
    <t>9.12</t>
  </si>
  <si>
    <t>9.13</t>
  </si>
  <si>
    <t>Pontos de Suprimento de Lógica</t>
  </si>
  <si>
    <t>SERVIÇOS COMPLEMENTARES</t>
  </si>
  <si>
    <t>1.1</t>
  </si>
  <si>
    <t>91790</t>
  </si>
  <si>
    <t>1.2</t>
  </si>
  <si>
    <t>91791</t>
  </si>
  <si>
    <t>1.3</t>
  </si>
  <si>
    <t>Luminária de sobrepor com aletas, para lâmpada fluorescente, 2 x 32w, ref. TCS020232CI00, da Philips, incluindo duas lâmpadas tubulares LED de 18W, com bulbo de vidro e 105 lúmens por Watt. completa.</t>
  </si>
  <si>
    <t>91792</t>
  </si>
  <si>
    <t>1.4</t>
  </si>
  <si>
    <t>91793</t>
  </si>
  <si>
    <t>1.5</t>
  </si>
  <si>
    <t>91794</t>
  </si>
  <si>
    <t>1.6</t>
  </si>
  <si>
    <t>91795</t>
  </si>
  <si>
    <t>1.7</t>
  </si>
  <si>
    <t>8.20</t>
  </si>
  <si>
    <t>1.8</t>
  </si>
  <si>
    <t>8.21</t>
  </si>
  <si>
    <t>1.9</t>
  </si>
  <si>
    <t>8.22</t>
  </si>
  <si>
    <t>8.23</t>
  </si>
  <si>
    <t>8.24</t>
  </si>
  <si>
    <t>Interruptor de 1 tecla simples15A, Linha Duale ou similar técnico, com espelho em ABS para caixas 4"x2". Fornecimento e instalação.</t>
  </si>
  <si>
    <t>8.25</t>
  </si>
  <si>
    <t>8.26</t>
  </si>
  <si>
    <t>8.27</t>
  </si>
  <si>
    <t>8.28</t>
  </si>
  <si>
    <t>8.29</t>
  </si>
  <si>
    <t>1</t>
  </si>
  <si>
    <t>2</t>
  </si>
  <si>
    <t>3</t>
  </si>
  <si>
    <t>4</t>
  </si>
  <si>
    <t>5</t>
  </si>
  <si>
    <t>6</t>
  </si>
  <si>
    <t>Mobilização / Instalações Provisórias / Desmobilização</t>
  </si>
  <si>
    <t>7</t>
  </si>
  <si>
    <t>8</t>
  </si>
  <si>
    <t>9</t>
  </si>
  <si>
    <t>Próprio</t>
  </si>
  <si>
    <t>RACK DE PAREDE COM PORTA METÁLICA E VISOR DE ACRÍLICO DE 19"x12Ux570mm (INTERNOS), C/ ORGANIZADORES DE CABOS VERTICAIS, GUIAS DE CABOS, BANDEJA ESTENDIDA, 1 CALHA DE TOMADAS 1U, KIT VENT., REFERÊNCIA CEMAR CRC-PA-19". FORNECIMENTO E INSTALAÇÃO.</t>
  </si>
  <si>
    <t>RODAPÉS/SOLEIRAS/PEITORIS</t>
  </si>
  <si>
    <t>95644</t>
  </si>
  <si>
    <t>94792</t>
  </si>
  <si>
    <t>CABO DE COBRE FLEXÍVEL ISOLADO, 95 MM², ANTI-CHAMA 0,6/1,0 KV, PARA DISTRIBUIÇÃO - FORNECIMENTO E INSTALAÇÃO. AF_12/2015</t>
  </si>
  <si>
    <t>8.30</t>
  </si>
  <si>
    <t>8.31</t>
  </si>
  <si>
    <t>8.32</t>
  </si>
  <si>
    <t>Eletroduto de PVC flexível corrugado reforçado 2"</t>
  </si>
  <si>
    <t>H</t>
  </si>
  <si>
    <t>8.33</t>
  </si>
  <si>
    <t>93653</t>
  </si>
  <si>
    <t>8.34</t>
  </si>
  <si>
    <t>10.010</t>
  </si>
  <si>
    <t>8.35</t>
  </si>
  <si>
    <t>8.36</t>
  </si>
  <si>
    <t>TRANSFORMADOR DISTRIBUICAO  225KVA TRIFASICO 60HZ CLASSE 15KV IMERSO EM ÓLEO MINERAL FORNECIMENTO E INSTALACAO</t>
  </si>
  <si>
    <t>Total Geral</t>
  </si>
  <si>
    <t>8.37</t>
  </si>
  <si>
    <t>10.013</t>
  </si>
  <si>
    <t>M</t>
  </si>
  <si>
    <t>8.38</t>
  </si>
  <si>
    <t>8.39</t>
  </si>
  <si>
    <t>10.016</t>
  </si>
  <si>
    <t>REVESTIMENTO EXTERNO</t>
  </si>
  <si>
    <t>10.018</t>
  </si>
  <si>
    <t>10.019</t>
  </si>
  <si>
    <t>Poste de concreto tronco-conico 12m 1000kgf com Estrutura N3</t>
  </si>
  <si>
    <t>CABO DE COBRE FLEXÍVEL ISOLADO, 1,5 MM², ANTI-CHAMA 450/750 V, PARA CIRCUITOS TERMINAIS - FORNECIMENTO E INSTALAÇÃO. AF_12/2015</t>
  </si>
  <si>
    <t>14.1</t>
  </si>
  <si>
    <t>14.2</t>
  </si>
  <si>
    <t>8.40</t>
  </si>
  <si>
    <t>8.41</t>
  </si>
  <si>
    <t>8.42</t>
  </si>
  <si>
    <t>8.43</t>
  </si>
  <si>
    <t>Interruptor de 2 teclas simples 15A, Linha Duale ou similar técnico, com espelho em ABS para caixas 4"x2". Fornecimento e instalação.</t>
  </si>
  <si>
    <t>m</t>
  </si>
  <si>
    <t>72289</t>
  </si>
  <si>
    <t>83475</t>
  </si>
  <si>
    <t>MES</t>
  </si>
  <si>
    <t>PINTURA EPOXI, DUAS DEMAOS</t>
  </si>
  <si>
    <t>73859/001</t>
  </si>
  <si>
    <t>und</t>
  </si>
  <si>
    <t>10.034</t>
  </si>
  <si>
    <t>8.1</t>
  </si>
  <si>
    <t>8.2</t>
  </si>
  <si>
    <t>83485</t>
  </si>
  <si>
    <t>8.3</t>
  </si>
  <si>
    <t>8.4</t>
  </si>
  <si>
    <t>APARELHOS HIDROSSANITÁRIOS - LOUÇAS E METAIS</t>
  </si>
  <si>
    <t>15.2.1</t>
  </si>
  <si>
    <t>8.5</t>
  </si>
  <si>
    <t>15.2.2</t>
  </si>
  <si>
    <t>8.6</t>
  </si>
  <si>
    <t>8.7</t>
  </si>
  <si>
    <t>8.8</t>
  </si>
  <si>
    <t>8.9</t>
  </si>
  <si>
    <t>Fornecimento e lançamento de cabo utp 4 pares cat 6</t>
  </si>
  <si>
    <t>Luminária LED tipo plafon de sobrepor 36W 220V. Fornecimento e instalação.</t>
  </si>
  <si>
    <t>00011572</t>
  </si>
  <si>
    <t>DISJUNTOR UNIPOLAR TERMOMAGNETICO 1X90A A 1X100A</t>
  </si>
  <si>
    <t>JANELA DE FERRO VENEZIANADA, ESTRUTURADA EM TUBO DE METALON</t>
  </si>
  <si>
    <t>Banco</t>
  </si>
  <si>
    <t>VIDROS</t>
  </si>
  <si>
    <t>DISJUNTOR MONOPOLAR TIPO DIN, CORRENTE NOMINAL DE 10A - FORNECIMENTO E INSTALAÇÃO. AF_04/2016</t>
  </si>
  <si>
    <t>Disjuntor tripolar tipo europeu curva C para 32A - 10kA 380V</t>
  </si>
  <si>
    <t>LIMPEZA FINAL DA OBRA</t>
  </si>
  <si>
    <t>88485</t>
  </si>
  <si>
    <t>92404</t>
  </si>
  <si>
    <t>CABO DE COBRE FLEXÍVEL ISOLADO, 50 MM², ANTI-CHAMA 450/750 V, PARA DISTRIBUIÇÃO - FORNECIMENTO E INSTALAÇÃO. AF_12/2015</t>
  </si>
  <si>
    <t>9537</t>
  </si>
  <si>
    <t>88489</t>
  </si>
  <si>
    <t>SERVIÇOS PRELIMINARES/TECNICOS</t>
  </si>
  <si>
    <t>Caixa de passagem/inspeção, medidas internas 60x60x70cm, em alvenaria de tijolo maciço, rebocada internamente, com colchão de brita de 15cm no fundo e tampa (em duas partes com furos para abertura) em concreto armado (malha 10x10cm com aço 5mm soldado na cantoneira), com cantoneira na base (2.1/2" x 3/16") e na tampa (2" x 1/8"), com a inscrição "MÉDIA TENSÃO" ou "BAIXA TENSÃO" em baixo relevo no concreto, tampa pintada com duas demão com tinta acrílica para piso na cor amarela, completa de acordo com detalhes na planta elétrica (inclui todos os serviços e materiais).</t>
  </si>
  <si>
    <t>13.5.1</t>
  </si>
  <si>
    <t>13.5.2</t>
  </si>
  <si>
    <t>TOMADA MÉDIA DE EMBUTIR (1 MÓDULO), 2P+T 20 A, INCLUINDO SUPORTE E PLACA - FORNECIMENTO E INSTALAÇÃO. AF_12/2015</t>
  </si>
  <si>
    <t>13.5.3</t>
  </si>
  <si>
    <t>13.5.4</t>
  </si>
  <si>
    <t>95544</t>
  </si>
  <si>
    <t>95547</t>
  </si>
  <si>
    <t>REVESTIMENTOS</t>
  </si>
  <si>
    <t>MASSA ACRILICA</t>
  </si>
  <si>
    <t>M. O.</t>
  </si>
  <si>
    <t>CAIXA DE AREIA 60X60X60CM EM ALVENARIA - COM GRELHA</t>
  </si>
  <si>
    <t>Reparos, conservações e complementos - GRUPO 66</t>
  </si>
  <si>
    <t>Esquadrias de Alumínio</t>
  </si>
  <si>
    <t>13.1</t>
  </si>
  <si>
    <t>13.2</t>
  </si>
  <si>
    <t>13.3</t>
  </si>
  <si>
    <t>13.4</t>
  </si>
  <si>
    <t>13.5</t>
  </si>
  <si>
    <t>Bebedouros</t>
  </si>
  <si>
    <t>m²</t>
  </si>
  <si>
    <t>93566</t>
  </si>
  <si>
    <t>m³</t>
  </si>
  <si>
    <t>Poste de concreto tronco-conico 10m 400kgf com Estrutura as11</t>
  </si>
  <si>
    <t>Patch panel de 24 portas - categoria 6</t>
  </si>
  <si>
    <t>FUES - FUNDAÇÕES E ESTRUTURAS</t>
  </si>
  <si>
    <t>Und</t>
  </si>
  <si>
    <t>95568</t>
  </si>
  <si>
    <t>95569</t>
  </si>
  <si>
    <t>PINT - PINTURAS</t>
  </si>
  <si>
    <t>PINTURA</t>
  </si>
  <si>
    <t>Serviços</t>
  </si>
  <si>
    <t>7.1</t>
  </si>
  <si>
    <t>7.2</t>
  </si>
  <si>
    <t>7.3</t>
  </si>
  <si>
    <t>7.4</t>
  </si>
  <si>
    <t>15.1.1</t>
  </si>
  <si>
    <t>Dispositivo de proteção contra surto de tensão DPS 60kA - 275v</t>
  </si>
  <si>
    <t>15.1.2</t>
  </si>
  <si>
    <t>15.1.3</t>
  </si>
  <si>
    <t>15.1.4</t>
  </si>
  <si>
    <t>15.1.5</t>
  </si>
  <si>
    <t>15.1.6</t>
  </si>
  <si>
    <t>15.1.7</t>
  </si>
  <si>
    <t>95570</t>
  </si>
  <si>
    <t>INSTALAÇÕES DE COMBATE À INCÊNDIO</t>
  </si>
  <si>
    <t>CAIXA D´ÁGUA EM FIBRA DE VIDRO, 6000 LITROS, COM ACESSÓRIO</t>
  </si>
  <si>
    <t>4.010</t>
  </si>
  <si>
    <t>09.04.096</t>
  </si>
  <si>
    <t>Eletroduto de PVC flexível corrugado reforçado  3", antichama, com resistência mecânica de 750N, com as emendas e conexões próprias</t>
  </si>
  <si>
    <t>Cabo de fibra ótica 6 vias, monomodo CFOA-SM-ARD-S-6-RC. Fornecimento e instalação.</t>
  </si>
  <si>
    <t>Barra chata em alumínio 7/8"x1/8" (70mm²), com furos diâmetro 7 mm ref. TEL-771, marca de referência Termotécnica ou equivalente</t>
  </si>
  <si>
    <t>4.017</t>
  </si>
  <si>
    <t>94581</t>
  </si>
  <si>
    <t>SEDI - SERVIÇOS DIVERSOS</t>
  </si>
  <si>
    <t>83399</t>
  </si>
  <si>
    <t>DIVISÓRIAS E FORROS</t>
  </si>
  <si>
    <t>87905</t>
  </si>
  <si>
    <t>PINTURA EXTERNA</t>
  </si>
  <si>
    <t>BARRA ANTIPANICO SIMPLES, COM FECHADURA LADO OPOSTO, COR CINZA</t>
  </si>
  <si>
    <t>4.020</t>
  </si>
  <si>
    <t>REVESTIMENTO INTERNO</t>
  </si>
  <si>
    <t>INST. ELÉT./TELEFÔNICA/CABEAMENTO ESTRUTURADO</t>
  </si>
  <si>
    <t>13.4.1</t>
  </si>
  <si>
    <t>86911</t>
  </si>
  <si>
    <t>13.4.2</t>
  </si>
  <si>
    <t>SINAPI</t>
  </si>
  <si>
    <t>13.4.3</t>
  </si>
  <si>
    <t>86914</t>
  </si>
  <si>
    <t>Switch Gigabit 24 portas com capacidade de 10/100/1000/Mbps</t>
  </si>
  <si>
    <t>ESGOTO PLUVIAL</t>
  </si>
  <si>
    <t>966.826,21</t>
  </si>
  <si>
    <t>91315</t>
  </si>
  <si>
    <t>PARE - PAREDES/PAINEIS</t>
  </si>
  <si>
    <t>Descrição</t>
  </si>
  <si>
    <t>10.5.1</t>
  </si>
  <si>
    <t>10.5.2</t>
  </si>
  <si>
    <t>10.5.3</t>
  </si>
  <si>
    <t>10.5.4</t>
  </si>
  <si>
    <t>10.5.5</t>
  </si>
  <si>
    <t>10.5.6</t>
  </si>
  <si>
    <t>10.5.7</t>
  </si>
  <si>
    <t>12.1</t>
  </si>
  <si>
    <t>10.5.8</t>
  </si>
  <si>
    <t>12.2</t>
  </si>
  <si>
    <t>10.5.9</t>
  </si>
  <si>
    <t>ALCAPAO EM FERRO 70X70CM, INCLUSO FERRAGENS</t>
  </si>
  <si>
    <t>PARA-RAIO TP VALVULA 15KV/5KA - FORNECIMENTO E INSTALACAO</t>
  </si>
  <si>
    <t>72899</t>
  </si>
  <si>
    <t>MOVT - MOVIMENTO DE TERRA</t>
  </si>
  <si>
    <t>87263</t>
  </si>
  <si>
    <t>86932</t>
  </si>
  <si>
    <t>86935</t>
  </si>
  <si>
    <t>86937</t>
  </si>
  <si>
    <t>Disjuntor monopolar tipo europeu curva C para 20A - 4,5kA 220V</t>
  </si>
  <si>
    <t>CABO DE COBRE FLEXÍVEL ISOLADO, 2,5 MM², ANTI-CHAMA 450/750 V, PARA CIRCUITOS TERMINAIS - FORNECIMENTO E INSTALAÇÃO. AF_12/2015</t>
  </si>
  <si>
    <t>9.344</t>
  </si>
  <si>
    <t>9.345</t>
  </si>
  <si>
    <t>9.347</t>
  </si>
  <si>
    <t>9.348</t>
  </si>
  <si>
    <t>9.349</t>
  </si>
  <si>
    <t>6.1</t>
  </si>
  <si>
    <t>7325</t>
  </si>
  <si>
    <t>6.2</t>
  </si>
  <si>
    <t>6.3</t>
  </si>
  <si>
    <t>6.4</t>
  </si>
  <si>
    <t>un</t>
  </si>
  <si>
    <t>6.5</t>
  </si>
  <si>
    <t>6.6</t>
  </si>
  <si>
    <t>6.7</t>
  </si>
  <si>
    <t>6.8</t>
  </si>
  <si>
    <t>6.9</t>
  </si>
  <si>
    <t>CABO DE COBRE FLEXÍVEL ISOLADO, 16 MM², ANTI-CHAMA 450/750 V, PARA DISTRIBUIÇÃO - FORNECIMENTO E INSTALAÇÃO. AF_12/2015</t>
  </si>
  <si>
    <t>CABO DE COBRE FLEXÍVEL ISOLADO, 6 MM², ANTI-CHAMA 450/750 V, PARA CIRCUITOS TERMINAIS - FORNECIMENTO E INSTALAÇÃO. AF_12/2015</t>
  </si>
  <si>
    <t>INTERRUPTOR INTERMEDIÁRIO (1 MÓDULO), 10A/250V, INCLUINDO SUPORTE E PLACA - FORNECIMENTO E INSTALAÇÃO. AF_09/2017</t>
  </si>
  <si>
    <t>95472</t>
  </si>
  <si>
    <t>86943</t>
  </si>
  <si>
    <t>COBE - COBERTURA</t>
  </si>
  <si>
    <t>74145/001</t>
  </si>
  <si>
    <t>9470</t>
  </si>
  <si>
    <t>Bloco autônomo de emergência LED compacta com bateria, emissão mínima de 160 lúmens, autonomia mínima de 1 hora com etiqueta sinalizadora + tomada 2P+T + caixa de ferro esmaltado 4"x2"</t>
  </si>
  <si>
    <t>43.01.030</t>
  </si>
  <si>
    <t>73805/001</t>
  </si>
  <si>
    <t>160326</t>
  </si>
  <si>
    <t>69.09.250</t>
  </si>
  <si>
    <t>160329</t>
  </si>
  <si>
    <t>73624</t>
  </si>
  <si>
    <t>10</t>
  </si>
  <si>
    <t>11</t>
  </si>
  <si>
    <t>12</t>
  </si>
  <si>
    <t>13</t>
  </si>
  <si>
    <t>Código</t>
  </si>
  <si>
    <t>14</t>
  </si>
  <si>
    <t>15</t>
  </si>
  <si>
    <t>16</t>
  </si>
  <si>
    <t>9.361</t>
  </si>
  <si>
    <t>85005</t>
  </si>
  <si>
    <t>13.3.1</t>
  </si>
  <si>
    <t>13.3.2</t>
  </si>
  <si>
    <t>13.3.3</t>
  </si>
  <si>
    <t>160333</t>
  </si>
  <si>
    <t>94491</t>
  </si>
  <si>
    <t>15.001</t>
  </si>
  <si>
    <t>15.002</t>
  </si>
  <si>
    <t>10.1.10</t>
  </si>
  <si>
    <t>69.09.260</t>
  </si>
  <si>
    <t>CANT - CANTEIRO DE OBRAS</t>
  </si>
  <si>
    <t>8346</t>
  </si>
  <si>
    <t>87298</t>
  </si>
  <si>
    <t>93358</t>
  </si>
  <si>
    <t>UN</t>
  </si>
  <si>
    <t>TANQUE INOX 50 X 40 X 22 CM</t>
  </si>
  <si>
    <t>Interruptor de 1 tecla paralela 15A, Linha Duale ou similar técnico, com espelho em ABS para caixas 4"x2". Fornecimento e instalação.</t>
  </si>
  <si>
    <t>7351</t>
  </si>
  <si>
    <t>10.4.1</t>
  </si>
  <si>
    <t>10.4.2</t>
  </si>
  <si>
    <t>11.1</t>
  </si>
  <si>
    <t>Fusíveis, Disjuntores e Chaves</t>
  </si>
  <si>
    <t>11.2</t>
  </si>
  <si>
    <t>94216</t>
  </si>
  <si>
    <t>10.5.10</t>
  </si>
  <si>
    <t>INSTALAÇÕES HIDRÁULICAS E SANITÁRIAS</t>
  </si>
  <si>
    <t>10.5.11</t>
  </si>
  <si>
    <t>10.5.12</t>
  </si>
  <si>
    <t>93368</t>
  </si>
  <si>
    <t>10.5.13</t>
  </si>
  <si>
    <t>10.5.14</t>
  </si>
  <si>
    <t>10.5.15</t>
  </si>
  <si>
    <t>10.5.16</t>
  </si>
  <si>
    <t>10.5.17</t>
  </si>
  <si>
    <t>INFRAESTRUTURA/FUNDAÇÕES SIMPLES</t>
  </si>
  <si>
    <t>Cabo de cobre nú 50 mm2, ref. TEL-5750, marca de referência Termotécnica ou equivalente, inclusive abertura e fechamento de vala para cabo dimensões 50x20cm</t>
  </si>
  <si>
    <t>10.5.18</t>
  </si>
  <si>
    <t>10.5.19</t>
  </si>
  <si>
    <t>Tipo</t>
  </si>
  <si>
    <t>HASTE DE ATERRAMENTO EM AÇO COM 3,00 M DE COMPRIMENTO E DN = 5/8" REVESTIDA COM BAIXA CAMADA DE COBRE, SEM CONECTOR</t>
  </si>
  <si>
    <t>ESGOTO SANITÁRIO</t>
  </si>
  <si>
    <t>Estrutura Metálica</t>
  </si>
  <si>
    <t>SISTEMA DE TRATAMENTO DE ESGOTO</t>
  </si>
  <si>
    <t>74234/001</t>
  </si>
  <si>
    <t>Total</t>
  </si>
  <si>
    <t>00039620</t>
  </si>
  <si>
    <t>IMPE - IMPERMEABILIZAÇÕES E PROTEÇÕES DIVERSAS</t>
  </si>
  <si>
    <t>Fornecimento de Materiais para Redes de Energia Elétrica e Iluminação</t>
  </si>
  <si>
    <t>CHAVE FUSIVEL UNIPOLAR, 15KV - 100A, EQUIPADA COM COMANDO PARA HASTE DE MANOBRA .       FORNECIMENTO E INSTALAÇÃO.</t>
  </si>
  <si>
    <t>10.5.20</t>
  </si>
  <si>
    <t>8.0013</t>
  </si>
  <si>
    <t>5.1</t>
  </si>
  <si>
    <t>8.0017</t>
  </si>
  <si>
    <t>CABO DE COBRE FLEXÍVEL ISOLADO, 35 MM², ANTI-CHAMA 450/750 V, PARA DISTRIBUIÇÃO - FORNECIMENTO E INSTALAÇÃO. AF_12/2015</t>
  </si>
  <si>
    <t>9.103</t>
  </si>
  <si>
    <t>PINTURA INTERNA</t>
  </si>
  <si>
    <t>11703</t>
  </si>
  <si>
    <t>94231</t>
  </si>
  <si>
    <t>8.0021</t>
  </si>
  <si>
    <t>89173</t>
  </si>
  <si>
    <t>89987</t>
  </si>
  <si>
    <t>73857/004</t>
  </si>
  <si>
    <t>ORSE</t>
  </si>
  <si>
    <t>CERTIFICAÇÃO CATEGORIA 6</t>
  </si>
  <si>
    <t>84862</t>
  </si>
  <si>
    <t>PISO - PISOS</t>
  </si>
  <si>
    <t>070610</t>
  </si>
  <si>
    <t>13.2.1</t>
  </si>
  <si>
    <t>13.2.2</t>
  </si>
  <si>
    <t>13.2.3</t>
  </si>
  <si>
    <t>89708</t>
  </si>
  <si>
    <t>89709</t>
  </si>
  <si>
    <t>69.03.340</t>
  </si>
  <si>
    <t>Fornecimento e instalação de voice panel 24 portas cat 6</t>
  </si>
  <si>
    <t>91924</t>
  </si>
  <si>
    <t>Fornecimento e instalação de haste de aterramento 5/8"x3,00m com conector</t>
  </si>
  <si>
    <t>91926</t>
  </si>
  <si>
    <t>10727</t>
  </si>
  <si>
    <t>91928</t>
  </si>
  <si>
    <t>89045</t>
  </si>
  <si>
    <t>COBERTURA</t>
  </si>
  <si>
    <t>Caixa de passagem/inspeção, medidas internas 80x80x80cm, em alvenaria de tijolo maciço, rebocada internamente, com colchão de brita de 15cm no fundo e tampa (em duas partes com furos para abertura) em concreto armado (malha 10x10cm com aço 5mm soldado na cantoneira), com cantoneira na base (2.1/2" x 3/16") e na tampa (2" x 1/8"), com a inscrição "MÉDIA TENSÃO" ou "BAIXA TENSÃO" em baixo relevo no concreto, tampa pintada com duas demão com tinta acrílica para piso na cor amarela, completa de acordo com detalhes na planta elétrica (inclui todos os serviços e materiais).</t>
  </si>
  <si>
    <t>6259</t>
  </si>
  <si>
    <t>10.3.1</t>
  </si>
  <si>
    <t>8.0044</t>
  </si>
  <si>
    <t>LUMINARIA FECHADA PARA ILUMINACAO PUBLICA COM REATOR DE PARTIDA RAPIDA COM LAMPADA A VAPOR DE MERCURIO 250W - FORNECIMENTO E INSTALACAO</t>
  </si>
  <si>
    <t>10.1</t>
  </si>
  <si>
    <t>91930</t>
  </si>
  <si>
    <t>10.2</t>
  </si>
  <si>
    <t>CPOS</t>
  </si>
  <si>
    <t>12.004</t>
  </si>
  <si>
    <t>10.3</t>
  </si>
  <si>
    <t>10.4</t>
  </si>
  <si>
    <t>83738</t>
  </si>
  <si>
    <t>10.5</t>
  </si>
  <si>
    <t>Encargos Sociais</t>
  </si>
  <si>
    <t>74072/002</t>
  </si>
  <si>
    <t>Descrição do Orçamento</t>
  </si>
  <si>
    <t>6261</t>
  </si>
  <si>
    <t>6262</t>
  </si>
  <si>
    <t>82</t>
  </si>
  <si>
    <t>Quant.</t>
  </si>
  <si>
    <t>73780/001</t>
  </si>
  <si>
    <t>72553</t>
  </si>
  <si>
    <t>Patch cords de 1,50 ou 3,00 m - RJ-45 / RJ-45 - categoria 6A</t>
  </si>
  <si>
    <t>87879</t>
  </si>
  <si>
    <t>Totais -&gt;</t>
  </si>
  <si>
    <t>83746</t>
  </si>
  <si>
    <t>Bebedouro elétrico de pressão em aço inoxidável, capacidade 4 l/h - conjugado</t>
  </si>
  <si>
    <t>SUPORTE PARA TRANSFORMADOR EM POSTE DE CONCRETO CIRCULAR</t>
  </si>
  <si>
    <t>4.1</t>
  </si>
  <si>
    <t>74205/001</t>
  </si>
  <si>
    <t>4.2</t>
  </si>
  <si>
    <t>4.3</t>
  </si>
  <si>
    <t>4.4</t>
  </si>
  <si>
    <t>4.5</t>
  </si>
  <si>
    <t>94273</t>
  </si>
  <si>
    <t>6278</t>
  </si>
  <si>
    <t>Valor Unit com BDI</t>
  </si>
  <si>
    <t>9.006</t>
  </si>
  <si>
    <t>74220/001</t>
  </si>
  <si>
    <t>316.689,36</t>
  </si>
  <si>
    <t>Item</t>
  </si>
  <si>
    <t>CABEAMENTO ESTRUTURADO</t>
  </si>
  <si>
    <t>ÁGUA FRIA</t>
  </si>
  <si>
    <t>7138</t>
  </si>
  <si>
    <t>6287</t>
  </si>
  <si>
    <t>6288</t>
  </si>
  <si>
    <t>6289</t>
  </si>
  <si>
    <t>Disjuntor tripolar tipo europeu curva C para 63A - 10kA 380V</t>
  </si>
  <si>
    <t>Disjuntor termomagnético tripolar em caixa moldada 200A 220/380V, corrente de interrupção superior a 20kA</t>
  </si>
  <si>
    <t>74194/001</t>
  </si>
  <si>
    <t>00010851</t>
  </si>
  <si>
    <t>00037401</t>
  </si>
  <si>
    <t>73817/002</t>
  </si>
  <si>
    <t>13.1.1</t>
  </si>
  <si>
    <t>13.1.2</t>
  </si>
  <si>
    <t>13.1.3</t>
  </si>
  <si>
    <t>13.1.4</t>
  </si>
  <si>
    <t>INEL - INSTALAÇÃO ELÉTRICA/ELETRIFICAÇÃO E ILUMINAÇÃO EXTERNA</t>
  </si>
  <si>
    <t>00037558</t>
  </si>
  <si>
    <t>8.0086</t>
  </si>
  <si>
    <t>8.0087</t>
  </si>
  <si>
    <t>Total do BDI</t>
  </si>
  <si>
    <t>PISOS E PAVIMENTAÇÕES</t>
  </si>
  <si>
    <t>91979</t>
  </si>
  <si>
    <t>10.2.1</t>
  </si>
  <si>
    <t>10.2.2</t>
  </si>
  <si>
    <t>10.2.3</t>
  </si>
  <si>
    <t>10.2.4</t>
  </si>
  <si>
    <t>10.2.5</t>
  </si>
  <si>
    <t>10.2.6</t>
  </si>
  <si>
    <t>Disj3002</t>
  </si>
  <si>
    <t>10.2.7</t>
  </si>
  <si>
    <t>95969</t>
  </si>
  <si>
    <t>MAT.</t>
  </si>
  <si>
    <t>MOVIMENTO DE TERRA/DEMOLIÇÕES</t>
  </si>
  <si>
    <t>Disj1011</t>
  </si>
  <si>
    <t>Disj1012</t>
  </si>
  <si>
    <t>74065/002</t>
  </si>
  <si>
    <t>MASSA PVA</t>
  </si>
  <si>
    <t>B.D.I.</t>
  </si>
  <si>
    <t>90843</t>
  </si>
  <si>
    <t>92981</t>
  </si>
  <si>
    <t>90844</t>
  </si>
  <si>
    <t>83641</t>
  </si>
  <si>
    <t>92985</t>
  </si>
  <si>
    <t>Disjuntor monopolar tipo europeu curva C para 25A - 4,5kA 220V</t>
  </si>
  <si>
    <t>90849</t>
  </si>
  <si>
    <t>92987</t>
  </si>
  <si>
    <t>Patch cords de 1,50 ou 3,00 m - RJ-45 / RJ-45 - categoria 6A - vermelho</t>
  </si>
  <si>
    <t>9.041</t>
  </si>
  <si>
    <t>74209/001</t>
  </si>
  <si>
    <t>9.046</t>
  </si>
  <si>
    <t>9.047</t>
  </si>
  <si>
    <t>3.1</t>
  </si>
  <si>
    <t>3.2</t>
  </si>
  <si>
    <t>PLACA DE ACRILICO TRANSPARENTE ADESIVADA PARA SINALIZACAO DE PORTAS, BORDA POLIDA, DE *25 X 8*, E = 6 MM (NAO INCLUI ACESSORIOS PARA FIXACAO)</t>
  </si>
  <si>
    <t>87781</t>
  </si>
  <si>
    <t>91997</t>
  </si>
  <si>
    <t>Quadro geral</t>
  </si>
  <si>
    <t>RELE FOTOELETRICO P/ COMANDO DE ILUMINACAO EXTERNA 220V/1000W - FORNECIMENTO E INSTALACAO</t>
  </si>
  <si>
    <t>92992</t>
  </si>
  <si>
    <t>Cabo Multiplexado de alumínio, tetrapolar, 3x70mm² + neutro nu 70mm², tensão de isolação de 1kV. Fornecimento e instalação.</t>
  </si>
  <si>
    <t>Disj3023</t>
  </si>
  <si>
    <t>SERP - SERVIÇOS PRELIMINARES</t>
  </si>
  <si>
    <t>Disj3027</t>
  </si>
  <si>
    <t>Planilha Orçamentária Sintética</t>
  </si>
  <si>
    <t>73932/001</t>
  </si>
  <si>
    <t>INSTALAÇÃO DE PÁRA-RAIO</t>
  </si>
  <si>
    <t>74202/002</t>
  </si>
  <si>
    <t>6185</t>
  </si>
  <si>
    <t>6.006</t>
  </si>
  <si>
    <t>Curva 90º de barra chata em alumínio 7/8"x1/8"x300mm, 70mm², ref. TEL-778, marca de referência Termotécnica ou equivalente</t>
  </si>
  <si>
    <t xml:space="preserve">_______________________________________________________________
Universidade Federal de Santa Maria
</t>
  </si>
  <si>
    <t>9.060</t>
  </si>
  <si>
    <t>Bancos Utilizados</t>
  </si>
  <si>
    <t>CABO DE COBRE FLEXÍVEL ISOLADO, 4 MM², ANTI-CHAMA 450/750 V, PARA CIRCUITOS TERMINAIS - FORNECIMENTO E INSTALAÇÃO. AF_12/2015</t>
  </si>
  <si>
    <t>16.1</t>
  </si>
  <si>
    <t>16.2</t>
  </si>
  <si>
    <t>16.3</t>
  </si>
  <si>
    <t>16.4</t>
  </si>
  <si>
    <t>16.5</t>
  </si>
  <si>
    <t>16.6</t>
  </si>
  <si>
    <t>6.010</t>
  </si>
  <si>
    <t>16.7</t>
  </si>
  <si>
    <t>16.8</t>
  </si>
  <si>
    <t>16.9</t>
  </si>
  <si>
    <t>ALVENARIA/VEDAÇÃO</t>
  </si>
  <si>
    <t>79460</t>
  </si>
  <si>
    <t>UNID</t>
  </si>
  <si>
    <t>9041</t>
  </si>
  <si>
    <t>9.071</t>
  </si>
  <si>
    <t>ESQUADRIAS</t>
  </si>
  <si>
    <t>9.074</t>
  </si>
  <si>
    <t>9.075</t>
  </si>
  <si>
    <t>INSTALAÇÕES ELÉTRICAS</t>
  </si>
  <si>
    <t>10.1.1</t>
  </si>
  <si>
    <t>10.1.2</t>
  </si>
  <si>
    <t>10.1.3</t>
  </si>
  <si>
    <t>10.1.4</t>
  </si>
  <si>
    <t>10.1.5</t>
  </si>
  <si>
    <t>10.1.6</t>
  </si>
  <si>
    <t>10.1.7</t>
  </si>
  <si>
    <t>10.1.8</t>
  </si>
  <si>
    <t>GRADE DE FERRO EM BARRA CHATA 3/16"</t>
  </si>
  <si>
    <t>10.1.9</t>
  </si>
  <si>
    <t>75481</t>
  </si>
  <si>
    <t>90880</t>
  </si>
  <si>
    <t>AGETOP CIVIL</t>
  </si>
  <si>
    <t>Material</t>
  </si>
  <si>
    <t>87525</t>
  </si>
  <si>
    <t>SUPRAESTRUTURA</t>
  </si>
  <si>
    <t>9.081</t>
  </si>
  <si>
    <t>ESQV - ESQUADRIAS/FERRAGENS/VIDROS</t>
  </si>
  <si>
    <t>INES - INSTALAÇÕES ESPECIAIS</t>
  </si>
  <si>
    <t>13.003</t>
  </si>
  <si>
    <t>0,0% - Desonerada</t>
  </si>
  <si>
    <t>41598</t>
  </si>
  <si>
    <t>74073/002</t>
  </si>
  <si>
    <t>Poste de concreto tronco cônico 10m 400 kgf com estrutura 1as11, com base concretada, final de linha secundária, com aterramento e eletroduto de aço galvanizado de 2 1/2" para ramal de ligação subterrânea</t>
  </si>
  <si>
    <t xml:space="preserve">25,00%
</t>
  </si>
  <si>
    <t>Caixa em ABS 4"x2" com espelho para 2 conectores RJ45</t>
  </si>
  <si>
    <t>2.1</t>
  </si>
  <si>
    <t>2.2</t>
  </si>
  <si>
    <t>2.3</t>
  </si>
  <si>
    <t>Distribuição e comando, caixas e equipamentos específicos</t>
  </si>
  <si>
    <t>2.4</t>
  </si>
  <si>
    <t>2.5</t>
  </si>
  <si>
    <t>2.6</t>
  </si>
  <si>
    <t>9.093</t>
  </si>
  <si>
    <t>13.014</t>
  </si>
  <si>
    <t>13.015</t>
  </si>
  <si>
    <t>CABO TELEFONICO CI-50,10 PARES (USO INTERNO)</t>
  </si>
  <si>
    <t>REVE - REVESTIMENTO E TRATAMENTO DE SUPERFÍCIES</t>
  </si>
  <si>
    <t>10559</t>
  </si>
  <si>
    <t>INHI - INSTALAÇÕES HIDROS SANITÁRIAS</t>
  </si>
  <si>
    <t>Complementação Bloco 5 - PM</t>
  </si>
  <si>
    <t>unid</t>
  </si>
  <si>
    <t>Conector RJ-45 fêmea - categoria 6</t>
  </si>
  <si>
    <t>66.20.225</t>
  </si>
  <si>
    <t>00036205</t>
  </si>
  <si>
    <t>1.10</t>
  </si>
  <si>
    <t>1.11</t>
  </si>
  <si>
    <t>1.12</t>
  </si>
  <si>
    <t>Bloco autônomo de emergência LED, com mensagem SAÍDA,  compacta com bateria, emissão mínima de 160 lúmens, autonomia mínima de 1 hora com etiqueta sinalizadora + tomada 2P+T + caixa de ferro esmaltado 4"x2"</t>
  </si>
  <si>
    <t>3766</t>
  </si>
  <si>
    <t>IOPES</t>
  </si>
  <si>
    <t>DROP - DRENAGEM/OBRAS DE CONTENÇÃO / POÇOS DE VISITA E CAIXAS</t>
  </si>
  <si>
    <t>15.1</t>
  </si>
  <si>
    <t>15.2</t>
  </si>
  <si>
    <t>FDE</t>
  </si>
  <si>
    <t>3.006</t>
  </si>
  <si>
    <t>Total sem BDI</t>
  </si>
  <si>
    <t>90777</t>
  </si>
  <si>
    <t>1.23</t>
  </si>
  <si>
    <t>13.039</t>
  </si>
  <si>
    <t>88411</t>
  </si>
  <si>
    <t>PAVI - PAVIMENTAÇÃO</t>
  </si>
  <si>
    <t>Sistema de rede</t>
  </si>
  <si>
    <t>IMPERMEABILIZAÇÃO, ISOLAÇÃO TÉRMICA E ACÚSTICA</t>
  </si>
  <si>
    <t>1.283.515,57</t>
  </si>
  <si>
    <t>CAIXA D´ÁGUA EM FIBRA DE VIDRO, 2000 LITROS, COM ACESSÓRIOS</t>
  </si>
  <si>
    <t>6.10</t>
  </si>
  <si>
    <t>6.11</t>
  </si>
  <si>
    <t>MAT</t>
  </si>
  <si>
    <t>6.12</t>
  </si>
  <si>
    <t>6.13</t>
  </si>
  <si>
    <t>6.14</t>
  </si>
  <si>
    <t>6.15</t>
  </si>
  <si>
    <t>6.16</t>
  </si>
  <si>
    <t>6.17</t>
  </si>
  <si>
    <t>Valor Unit</t>
  </si>
  <si>
    <t>6.18</t>
  </si>
  <si>
    <t>6.19</t>
  </si>
  <si>
    <t>1.30</t>
  </si>
  <si>
    <t>9.1</t>
  </si>
  <si>
    <t>AUXILIAR DE ESCRITÓRIO</t>
  </si>
  <si>
    <t>MESTRE DE OBRAS</t>
  </si>
  <si>
    <t>ENGENHEIRO CIVIL</t>
  </si>
  <si>
    <t>PROJETO PPCI</t>
  </si>
  <si>
    <t xml:space="preserve">ENTRADA PROVISORIA DE ENERGIA ELETRICA </t>
  </si>
  <si>
    <t>CÓPIAS E DESPESAS LEGAIS</t>
  </si>
  <si>
    <t>INSTALAÇÃO PROVISÓRIA DE ÁGUA</t>
  </si>
  <si>
    <t>TAPUMES</t>
  </si>
  <si>
    <t>BARRACO DE OBRA</t>
  </si>
  <si>
    <t>TELHEIRO DE OBRA</t>
  </si>
  <si>
    <t>PLACA DE OBRA</t>
  </si>
  <si>
    <t>LIMPEZA DO TERRENO</t>
  </si>
  <si>
    <t>ATERRO COMPACTADO</t>
  </si>
  <si>
    <t>ESCAVAÇÃO MANUAL DE VALAS</t>
  </si>
  <si>
    <t>ESCAVACAO MECANICA DE SOLO</t>
  </si>
  <si>
    <t>TRANSPORTE DE SOLO COM DISTÂNCIA ATÉ 1 km</t>
  </si>
  <si>
    <t>REATERRO E APILOAMENTO COM COMPACTADOR MECÂNICO</t>
  </si>
  <si>
    <t>TRANSPORTE DE ENTULHO COM CAMINHÃO BASCULANTE</t>
  </si>
  <si>
    <t>ESTACA ESCAVADA MECANICAMENTE COM 25 CM DE DIÂMETRO</t>
  </si>
  <si>
    <t>VIGA DE FUNDAÇÃO EM CONCRETO ARMADO USINADO - FCK 25 MPA - COMPLETO COM FÔRMAS, ESCORAMENTO, ARMADURA, LANÇADO E ADENSADO</t>
  </si>
  <si>
    <t xml:space="preserve">COMPLEMENTAÇÃO DO BLOCO 5 FINEP PALMEIRA DAS MISSÕES </t>
  </si>
  <si>
    <t>Cronograma Físico-Financeiro</t>
  </si>
  <si>
    <t>30 DIAS</t>
  </si>
  <si>
    <t>60 DIAS</t>
  </si>
  <si>
    <t>90 DIAS</t>
  </si>
  <si>
    <t>120 DIAS</t>
  </si>
  <si>
    <t>150 DIAS</t>
  </si>
  <si>
    <t>180 DIAS</t>
  </si>
  <si>
    <t>210 DIAS</t>
  </si>
  <si>
    <t>240 DIAS</t>
  </si>
  <si>
    <t>TOTAL</t>
  </si>
  <si>
    <t>SERVIÇOS PRELIMINARES / TÉCNICOS</t>
  </si>
  <si>
    <t>MOVIMENTO DE TERRA / DEMOLIÇÕES</t>
  </si>
  <si>
    <t>INFRAESTRUTURA / FUNDAÇÕES SIMPLES</t>
  </si>
  <si>
    <t>ALVENARIA / VEDAÇÃO</t>
  </si>
  <si>
    <t>Porcentagem Mensal</t>
  </si>
  <si>
    <t>Custo Mensal</t>
  </si>
  <si>
    <t>Porcentagem Acumulada</t>
  </si>
  <si>
    <t>Custo Acumulado</t>
  </si>
  <si>
    <t xml:space="preserve">ESTRUTURA METÁLICA PARA COBERTURAS </t>
  </si>
  <si>
    <t>TELHA TERMOACÚSTICA TIPO SANDUÍCHE (TELHA + EPS + TELHA), ESPESSURA TOTAL DE 50 mm E CHAPA COM 0,5 mm</t>
  </si>
  <si>
    <t>CAPEAMENTO PARA PLATIBANDA</t>
  </si>
  <si>
    <t>RUFOS E ALGEROSAS</t>
  </si>
  <si>
    <t xml:space="preserve">TUBOS DE PVC, SOLDÁVEL, ÁGUA FRIA, DN 25 MM </t>
  </si>
  <si>
    <t xml:space="preserve">TUBOS DE PVC, SOLDÁVEL, ÁGUA FRIA, DN 32 MM </t>
  </si>
  <si>
    <t xml:space="preserve">TUBOS DE PVC, SOLDÁVEL, ÁGUA FRIA, DN 50 MM </t>
  </si>
  <si>
    <t xml:space="preserve">TUBOS DE PVC, SOLDÁVEL, ÁGUA FRIA, DN 40 MM </t>
  </si>
  <si>
    <t>REGISTRO DE ESFERA, PVC  SOLDÁVEL, DN  40 MM</t>
  </si>
  <si>
    <t>REGISTRO DE GAVETA 3/4"</t>
  </si>
  <si>
    <t>REGISTRO DE GAVETA 1"</t>
  </si>
  <si>
    <t>CONJUNTO MOTOR-BOMBA, COM DUAS BOMBAS</t>
  </si>
  <si>
    <t>TUBO DE PVC, SÉRIE NORMAL, ESGOTO PREDIAL, DN 40 MM</t>
  </si>
  <si>
    <t>TUBO DE PVC, SÉRIE NORMAL, ESGOTO PREDIAL, DN 50 MM</t>
  </si>
  <si>
    <t>TUBO DE PVC, SÉRIE NORMAL, ESGOTO PREDIAL, DN 100 MM</t>
  </si>
  <si>
    <t xml:space="preserve">CAIXA DE INSPEÇÃO 80X80X80CM EM ALVENARIA </t>
  </si>
  <si>
    <t>TUBO DE PVC, SÉRIE NORMAL, ESGOTO PREDIAL, DN 75 MM</t>
  </si>
  <si>
    <t>CAIXA SIFONADA, PVC, DN 150 X 185 X 75 MM</t>
  </si>
  <si>
    <t>RALO SIFONADO, PVC, DN 100 X 40 MM</t>
  </si>
  <si>
    <t>CONJUNTO FOSSA SÉPTICA-FILTRO ANAERÓBICO PARA 4.000 LITROS/DIA</t>
  </si>
  <si>
    <t>TUBOS DE PVC, SÉRIE R, ÁGUA PLUVIAL, DN 100 MM</t>
  </si>
  <si>
    <t>TUBOS DE PVC, SÉRIE R, ÁGUA PLUVIAL, DN 150 MM</t>
  </si>
  <si>
    <t>BACIA SANITARIA PARA PNE</t>
  </si>
  <si>
    <t>BACIA SANITÁRIA COM CAIXA ACOPLADA</t>
  </si>
  <si>
    <t xml:space="preserve">MICTORIO DE LOUCA </t>
  </si>
  <si>
    <t>VALVULA DE DESCARGA PARA MICTORIO</t>
  </si>
  <si>
    <t>BANCADA DE CONCRETO ARMADO</t>
  </si>
  <si>
    <t>REVESTIMENTO DE GRANITO SOBRE BANCADA DE CONCRETO ARMADO</t>
  </si>
  <si>
    <t xml:space="preserve">TAMPO DE GRANITO </t>
  </si>
  <si>
    <t>CUBA DE EMBUTIR DE AÇO INOX</t>
  </si>
  <si>
    <t>CUBA DE EMBUTIR DE AÇO INOX - FUNDA (PROF. 40 cm)</t>
  </si>
  <si>
    <t>TORNEIRA CROMADA 1/2" DE PAREDE</t>
  </si>
  <si>
    <t xml:space="preserve">CUBA DE EMBUTIR OVAL EM LOUÇA </t>
  </si>
  <si>
    <t>TORNEIRA CROMADA LONGA 1/2" DE PAREDE</t>
  </si>
  <si>
    <t>LAVATÓRIO LOUÇA SUSPENSO</t>
  </si>
  <si>
    <t>TORNEIRA DE MESA TEMPORIZADA 1/2"</t>
  </si>
  <si>
    <t>PORTA PAPEL HIGIÊNICO DE ACRÍLICO</t>
  </si>
  <si>
    <t xml:space="preserve">SABONETEIRA PLASTICA TIPO DISPENSER </t>
  </si>
  <si>
    <t>BARRA DE APOIO EM ACO INOX POLIDO</t>
  </si>
  <si>
    <t xml:space="preserve">TOALHEIRO PLASTICO TIPO DISPENSER </t>
  </si>
  <si>
    <t>IMPERMEABILIZACAO COM MANTA ASFALTICA -  E=4 MM</t>
  </si>
  <si>
    <t>PROTECAO MECANICA</t>
  </si>
  <si>
    <t>EXTINTOR DE PQS 4KG</t>
  </si>
  <si>
    <t>PLACA DE SINALIZACAO DE SEGURANCA CONTRA INCENDIO, FOTOLUMINESCENTE</t>
  </si>
  <si>
    <t>CHAPISCO</t>
  </si>
  <si>
    <t>EMBOÇO  (MASSA GROSSA)</t>
  </si>
  <si>
    <t>REBOCO (MASSA FINA)</t>
  </si>
  <si>
    <t>AZULEJOS</t>
  </si>
  <si>
    <t>DIVISÓRIA DE GRANITO</t>
  </si>
  <si>
    <t>PAREDE DE GESSO ACARTONADO</t>
  </si>
  <si>
    <t>FORRO DE GESSO ACARTONADO</t>
  </si>
  <si>
    <t>PISO PORCELANATO</t>
  </si>
  <si>
    <t>REGULARIZAÇÃO DE ARGAMASSA PARA PISO</t>
  </si>
  <si>
    <t>PISO DE BASALTO</t>
  </si>
  <si>
    <t>PEITORIL DE BASALTO</t>
  </si>
  <si>
    <t>SOLEIRA EM BASALTO</t>
  </si>
  <si>
    <t>RODAPÉ DE PORCELANATO</t>
  </si>
  <si>
    <t>RODAPE DE BASALTO</t>
  </si>
  <si>
    <t>ESPELHO CRISTAL</t>
  </si>
  <si>
    <t>VIDRO LAMINADO - ESPESSURA 6 mm</t>
  </si>
  <si>
    <t>SELADOR ACRÍLICO - DUAS DEMÃOS</t>
  </si>
  <si>
    <t>PINTURA COM TINTA LÁTEX ACRÍLICA</t>
  </si>
  <si>
    <t>PINTURA ESMALTE PARA MADEIRA</t>
  </si>
  <si>
    <t>PINTURA ESMALTE SOBRE SUPERFICIE METALICA COM FUNDO ANTICORROSIVO</t>
  </si>
  <si>
    <t>SELADOR ACRÍLICO FLEXÍVEL - DUAS DEMÃOS</t>
  </si>
  <si>
    <t>MEIO FIO EM CONCRETO PRÉ-FABRICADO</t>
  </si>
  <si>
    <t>BASE DE RACHÃO</t>
  </si>
  <si>
    <t>PAVIMENTAÇÃO COM BLOCOS DE CONCRETO</t>
  </si>
  <si>
    <t>CAIXA DE AREIA 80X80X80CM EM ALVENARIA - COM GRELHA</t>
  </si>
  <si>
    <t>TUBO DE CONCRETO - DIÂMETRO 400 MM</t>
  </si>
  <si>
    <t>TUBO DE CONCRETO - DIÂMETRO 500 MM</t>
  </si>
  <si>
    <t>TUBO DE CONCRETO - DIÂMETRO 300 MM</t>
  </si>
  <si>
    <t xml:space="preserve">SINAPI - 07/2018 - RS
ORSE - 05/2018 - SE
CPOS - 07/2018 - SP
FDE - 04/2018 - SP
AGETOP CIVIL - 11/2017 - GO
</t>
  </si>
  <si>
    <t>PROJETO "AS BUILT"</t>
  </si>
  <si>
    <t>2.7</t>
  </si>
  <si>
    <t>KIT DE PORTA P4 (SEM BANDEIRA) - 80X210CM</t>
  </si>
  <si>
    <t>KIT DE PORTA P4 ( COM BANDEIRA DE 50CM) - 80X210CM</t>
  </si>
  <si>
    <t>KIT DE PORTA P3 (SEM BANDEIRA) - 90X210CM</t>
  </si>
  <si>
    <t>KIT DE PORTA P3 (COM BANDEIRA DE 50 CM) - 90X210CM</t>
  </si>
  <si>
    <t>KIT DE PORTA P2 (SEM BANDEIRA) - 100X210CM</t>
  </si>
  <si>
    <t>KIT DE PORTA P2 (COM BANDEIRA DE 50 CM) - 100X210CM</t>
  </si>
  <si>
    <t>PORTA CORTA-FOGO 110X220X4CM</t>
  </si>
  <si>
    <t>ESCADA DE MARINHEIRO</t>
  </si>
  <si>
    <t xml:space="preserve">CHAPA GALVANIZADA 40x80 cm PARA PROTEÇÃO DE PORTA PNE </t>
  </si>
  <si>
    <t>COMPOSIÇÃO DO BDI ADOTADO PARA A OBRA/SERVIÇO</t>
  </si>
  <si>
    <t>ITEM</t>
  </si>
  <si>
    <t xml:space="preserve">DESCRIÇÃO </t>
  </si>
  <si>
    <t>SIGLA</t>
  </si>
  <si>
    <t>TAXA %</t>
  </si>
  <si>
    <t>Administração Central</t>
  </si>
  <si>
    <t>AC</t>
  </si>
  <si>
    <t xml:space="preserve">Seguros                </t>
  </si>
  <si>
    <t>S</t>
  </si>
  <si>
    <t>Riscos e imprevistos</t>
  </si>
  <si>
    <t>R</t>
  </si>
  <si>
    <t xml:space="preserve">Garantias    </t>
  </si>
  <si>
    <t>G</t>
  </si>
  <si>
    <t xml:space="preserve">Despesas Financeiras       </t>
  </si>
  <si>
    <t>DF</t>
  </si>
  <si>
    <t>Lucro bruto</t>
  </si>
  <si>
    <t>L</t>
  </si>
  <si>
    <t>COFINS</t>
  </si>
  <si>
    <t>I</t>
  </si>
  <si>
    <t>PIS</t>
  </si>
  <si>
    <t>ISS</t>
  </si>
  <si>
    <t>BDI=((((1+(AC+S+R+G)/100)x(1+DF/100)x(1+L/100)) / (1-I/100))-1)x100 = 25,00%</t>
  </si>
</sst>
</file>

<file path=xl/styles.xml><?xml version="1.0" encoding="utf-8"?>
<styleSheet xmlns="http://schemas.openxmlformats.org/spreadsheetml/2006/main">
  <numFmts count="2">
    <numFmt numFmtId="164" formatCode="\R\$\ #,##0.00"/>
    <numFmt numFmtId="165" formatCode="0.0%"/>
  </numFmts>
  <fonts count="14">
    <font>
      <sz val="11"/>
      <color theme="1"/>
      <name val="Calibri"/>
      <family val="2"/>
      <scheme val="minor"/>
    </font>
    <font>
      <b/>
      <sz val="8"/>
      <name val="Calibri"/>
      <family val="2"/>
    </font>
    <font>
      <b/>
      <sz val="9"/>
      <color indexed="8"/>
      <name val="Calibri"/>
      <family val="2"/>
    </font>
    <font>
      <b/>
      <sz val="8"/>
      <color indexed="8"/>
      <name val="Calibri"/>
      <family val="2"/>
    </font>
    <font>
      <sz val="8"/>
      <name val="Calibri"/>
      <family val="2"/>
    </font>
    <font>
      <sz val="9"/>
      <color indexed="8"/>
      <name val="Calibri"/>
      <family val="2"/>
    </font>
    <font>
      <sz val="8"/>
      <color indexed="8"/>
      <name val="Calibri"/>
      <family val="2"/>
    </font>
    <font>
      <sz val="11"/>
      <color indexed="8"/>
      <name val="Calibri"/>
      <family val="2"/>
    </font>
    <font>
      <b/>
      <sz val="11"/>
      <color indexed="8"/>
      <name val="Calibri"/>
      <family val="2"/>
    </font>
    <font>
      <sz val="10"/>
      <name val="Arial Narrow"/>
      <family val="2"/>
    </font>
    <font>
      <b/>
      <sz val="10"/>
      <name val="Arial Narrow"/>
      <family val="2"/>
    </font>
    <font>
      <b/>
      <sz val="8"/>
      <name val="Arial Narrow"/>
      <family val="2"/>
    </font>
    <font>
      <sz val="8"/>
      <name val="Arial Narrow"/>
      <family val="2"/>
    </font>
    <font>
      <b/>
      <i/>
      <sz val="10"/>
      <name val="Arial Narrow"/>
      <family val="2"/>
    </font>
  </fonts>
  <fills count="8">
    <fill>
      <patternFill patternType="none"/>
    </fill>
    <fill>
      <patternFill patternType="gray125"/>
    </fill>
    <fill>
      <patternFill patternType="solid">
        <fgColor indexed="9"/>
        <bgColor indexed="8"/>
      </patternFill>
    </fill>
    <fill>
      <patternFill patternType="solid">
        <fgColor indexed="27"/>
        <bgColor indexed="8"/>
      </patternFill>
    </fill>
    <fill>
      <patternFill patternType="solid">
        <fgColor indexed="41"/>
        <bgColor indexed="64"/>
      </patternFill>
    </fill>
    <fill>
      <patternFill patternType="solid">
        <fgColor indexed="42"/>
        <bgColor indexed="8"/>
      </patternFill>
    </fill>
    <fill>
      <patternFill patternType="solid">
        <fgColor indexed="26"/>
        <bgColor indexed="8"/>
      </patternFill>
    </fill>
    <fill>
      <patternFill patternType="solid">
        <fgColor indexed="6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67">
    <xf numFmtId="0" fontId="0" fillId="0" borderId="0" xfId="0"/>
    <xf numFmtId="0" fontId="2" fillId="0" borderId="0" xfId="0" applyFont="1"/>
    <xf numFmtId="0" fontId="3" fillId="2" borderId="0" xfId="0" applyFont="1" applyFill="1" applyAlignment="1">
      <alignment horizontal="right" vertical="top" wrapText="1"/>
    </xf>
    <xf numFmtId="0" fontId="6" fillId="0" borderId="0" xfId="0" applyFont="1"/>
    <xf numFmtId="0" fontId="3" fillId="2" borderId="0" xfId="0" applyFont="1" applyFill="1" applyAlignment="1">
      <alignment horizontal="center" vertical="top" wrapText="1"/>
    </xf>
    <xf numFmtId="0" fontId="0" fillId="0" borderId="0" xfId="0" applyAlignment="1">
      <alignment horizontal="center"/>
    </xf>
    <xf numFmtId="0" fontId="6" fillId="0" borderId="0" xfId="0" applyFont="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0" borderId="1" xfId="0" applyFont="1" applyBorder="1" applyAlignment="1">
      <alignment horizontal="center"/>
    </xf>
    <xf numFmtId="165" fontId="1" fillId="3" borderId="1" xfId="1" applyNumberFormat="1" applyFont="1" applyFill="1" applyBorder="1" applyAlignment="1">
      <alignment horizontal="center" vertical="top" wrapText="1"/>
    </xf>
    <xf numFmtId="9" fontId="3" fillId="4" borderId="1" xfId="0" applyNumberFormat="1" applyFont="1" applyFill="1" applyBorder="1" applyAlignment="1">
      <alignment horizontal="center"/>
    </xf>
    <xf numFmtId="4" fontId="1" fillId="3" borderId="1" xfId="0" applyNumberFormat="1" applyFont="1" applyFill="1" applyBorder="1" applyAlignment="1">
      <alignment horizontal="center" vertical="top" wrapText="1"/>
    </xf>
    <xf numFmtId="4" fontId="3" fillId="4" borderId="1" xfId="0" applyNumberFormat="1" applyFont="1" applyFill="1" applyBorder="1" applyAlignment="1">
      <alignment horizontal="center"/>
    </xf>
    <xf numFmtId="9" fontId="1" fillId="3" borderId="1" xfId="1" applyFont="1" applyFill="1" applyBorder="1" applyAlignment="1">
      <alignment horizontal="center" vertical="top" wrapText="1"/>
    </xf>
    <xf numFmtId="9" fontId="3" fillId="2" borderId="1" xfId="1" applyFont="1" applyFill="1" applyBorder="1" applyAlignment="1">
      <alignment horizontal="center" vertical="top" wrapText="1"/>
    </xf>
    <xf numFmtId="0" fontId="6" fillId="0" borderId="1" xfId="0" applyFont="1" applyBorder="1" applyAlignment="1">
      <alignment horizontal="center"/>
    </xf>
    <xf numFmtId="4" fontId="3" fillId="2" borderId="1" xfId="0" applyNumberFormat="1" applyFont="1" applyFill="1" applyBorder="1" applyAlignment="1">
      <alignment horizontal="center" vertical="top" wrapText="1"/>
    </xf>
    <xf numFmtId="9" fontId="3" fillId="2" borderId="1" xfId="0" applyNumberFormat="1" applyFont="1" applyFill="1" applyBorder="1" applyAlignment="1">
      <alignment horizontal="center" vertical="top" wrapText="1"/>
    </xf>
    <xf numFmtId="164" fontId="0" fillId="0" borderId="0" xfId="0" applyNumberFormat="1" applyAlignment="1">
      <alignment horizontal="center"/>
    </xf>
    <xf numFmtId="0" fontId="0" fillId="0" borderId="0" xfId="0" applyFill="1"/>
    <xf numFmtId="0" fontId="0" fillId="0" borderId="0" xfId="0" applyFill="1" applyAlignment="1">
      <alignment horizontal="center"/>
    </xf>
    <xf numFmtId="0" fontId="5" fillId="2" borderId="1" xfId="0" applyFont="1" applyFill="1" applyBorder="1" applyAlignment="1">
      <alignment vertical="top" wrapText="1"/>
    </xf>
    <xf numFmtId="0" fontId="2" fillId="2" borderId="1" xfId="0" applyFont="1" applyFill="1" applyBorder="1" applyAlignment="1">
      <alignment horizontal="right"/>
    </xf>
    <xf numFmtId="0" fontId="1" fillId="3" borderId="1" xfId="0" applyFont="1" applyFill="1" applyBorder="1" applyAlignment="1">
      <alignment vertical="top" wrapText="1"/>
    </xf>
    <xf numFmtId="4" fontId="1" fillId="3" borderId="1" xfId="0" applyNumberFormat="1" applyFont="1" applyFill="1" applyBorder="1" applyAlignment="1">
      <alignment horizontal="right" vertical="top" wrapText="1"/>
    </xf>
    <xf numFmtId="0" fontId="4" fillId="5" borderId="1" xfId="0" applyFont="1" applyFill="1" applyBorder="1" applyAlignment="1">
      <alignment vertical="top" wrapText="1"/>
    </xf>
    <xf numFmtId="0" fontId="4" fillId="5" borderId="1" xfId="0" applyFont="1" applyFill="1" applyBorder="1" applyAlignment="1">
      <alignment horizontal="center" vertical="top" wrapText="1"/>
    </xf>
    <xf numFmtId="4" fontId="4" fillId="5" borderId="1" xfId="0" applyNumberFormat="1" applyFont="1" applyFill="1" applyBorder="1" applyAlignment="1">
      <alignment horizontal="right" vertical="top" wrapText="1"/>
    </xf>
    <xf numFmtId="0" fontId="4" fillId="6" borderId="1" xfId="0" applyFont="1" applyFill="1" applyBorder="1" applyAlignment="1">
      <alignment vertical="top" wrapText="1"/>
    </xf>
    <xf numFmtId="0" fontId="4" fillId="6" borderId="1" xfId="0" applyFont="1" applyFill="1" applyBorder="1" applyAlignment="1">
      <alignment horizontal="center" vertical="top" wrapText="1"/>
    </xf>
    <xf numFmtId="4" fontId="4" fillId="6" borderId="1" xfId="0" applyNumberFormat="1"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0" xfId="0" applyFont="1" applyFill="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right" vertical="top" wrapText="1"/>
    </xf>
    <xf numFmtId="0" fontId="5" fillId="2" borderId="1" xfId="0" applyFont="1" applyFill="1" applyBorder="1" applyAlignment="1">
      <alignment vertical="top" wrapText="1"/>
    </xf>
    <xf numFmtId="0" fontId="3" fillId="2" borderId="0" xfId="0" applyFont="1" applyFill="1" applyAlignment="1">
      <alignment horizontal="center" vertical="top" wrapText="1"/>
    </xf>
    <xf numFmtId="0" fontId="3" fillId="2" borderId="1" xfId="0"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0" fontId="2" fillId="2" borderId="0" xfId="0" applyFont="1" applyFill="1" applyAlignment="1">
      <alignment vertical="top" wrapText="1"/>
    </xf>
    <xf numFmtId="0" fontId="2" fillId="2" borderId="0" xfId="0" applyFont="1" applyFill="1" applyAlignment="1">
      <alignment horizontal="center" vertical="top" wrapText="1"/>
    </xf>
    <xf numFmtId="0" fontId="5" fillId="2" borderId="0" xfId="0" applyFont="1" applyFill="1" applyAlignment="1">
      <alignment horizontal="center" vertical="top" wrapText="1"/>
    </xf>
    <xf numFmtId="0" fontId="1" fillId="3" borderId="1" xfId="0" applyFont="1" applyFill="1" applyBorder="1" applyAlignment="1">
      <alignment horizontal="center" vertical="top" wrapText="1"/>
    </xf>
    <xf numFmtId="0" fontId="8" fillId="2" borderId="0" xfId="0" applyFont="1" applyFill="1" applyAlignment="1">
      <alignment horizontal="center" vertical="top" wrapText="1"/>
    </xf>
    <xf numFmtId="0" fontId="1" fillId="3" borderId="1"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164" fontId="3" fillId="2" borderId="0" xfId="0" applyNumberFormat="1" applyFont="1" applyFill="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0" fontId="11"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12" fillId="0" borderId="1" xfId="0" applyFont="1" applyBorder="1" applyAlignment="1">
      <alignment horizontal="center" vertical="top" wrapText="1"/>
    </xf>
    <xf numFmtId="4" fontId="12" fillId="0" borderId="1" xfId="0" applyNumberFormat="1" applyFont="1" applyBorder="1" applyAlignment="1">
      <alignment horizontal="center"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1" xfId="0" applyFont="1" applyBorder="1" applyAlignment="1">
      <alignment horizontal="left" vertical="top" wrapText="1"/>
    </xf>
    <xf numFmtId="0" fontId="13" fillId="0" borderId="1" xfId="0" applyFont="1" applyBorder="1" applyAlignment="1">
      <alignment horizontal="center" vertical="top" wrapText="1"/>
    </xf>
    <xf numFmtId="4" fontId="10" fillId="7" borderId="1" xfId="0" applyNumberFormat="1" applyFont="1" applyFill="1" applyBorder="1" applyAlignment="1" applyProtection="1">
      <alignment horizontal="center" vertical="center" wrapText="1"/>
      <protection locked="0"/>
    </xf>
    <xf numFmtId="49" fontId="9" fillId="7" borderId="1" xfId="0" applyNumberFormat="1" applyFont="1" applyFill="1" applyBorder="1" applyAlignment="1" applyProtection="1">
      <alignment horizontal="center" vertical="center" wrapText="1"/>
      <protection locked="0"/>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9" xfId="0" applyFont="1" applyFill="1" applyBorder="1" applyAlignment="1">
      <alignment horizontal="center"/>
    </xf>
  </cellXfs>
  <cellStyles count="2">
    <cellStyle name="Normal" xfId="0" builtinId="0"/>
    <cellStyle name="Porcentagem" xfId="1" builtin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N241"/>
  <sheetViews>
    <sheetView tabSelected="1" topLeftCell="A218" workbookViewId="0">
      <selection activeCell="K236" sqref="K236"/>
    </sheetView>
  </sheetViews>
  <sheetFormatPr defaultColWidth="9.140625" defaultRowHeight="15"/>
  <cols>
    <col min="1" max="1" width="6.28515625" customWidth="1"/>
    <col min="2" max="2" width="8.42578125" customWidth="1"/>
    <col min="3" max="3" width="6" customWidth="1"/>
    <col min="4" max="4" width="40.28515625" customWidth="1"/>
    <col min="5" max="5" width="22.5703125" customWidth="1"/>
    <col min="6" max="6" width="5.28515625" customWidth="1"/>
    <col min="7" max="7" width="7.140625" customWidth="1"/>
    <col min="8" max="8" width="8.28515625" customWidth="1"/>
    <col min="9" max="9" width="7.5703125" customWidth="1"/>
    <col min="10" max="10" width="7.7109375" customWidth="1"/>
    <col min="11" max="11" width="7.85546875" bestFit="1" customWidth="1"/>
    <col min="12" max="12" width="7.85546875" customWidth="1"/>
    <col min="14" max="14" width="10.140625" customWidth="1"/>
  </cols>
  <sheetData>
    <row r="1" spans="1:14">
      <c r="A1" s="35" t="s">
        <v>388</v>
      </c>
      <c r="B1" s="35"/>
      <c r="C1" s="35"/>
      <c r="D1" s="35"/>
      <c r="E1" s="7" t="s">
        <v>487</v>
      </c>
      <c r="F1" s="35" t="s">
        <v>452</v>
      </c>
      <c r="G1" s="35"/>
      <c r="H1" s="35"/>
      <c r="I1" s="35" t="s">
        <v>386</v>
      </c>
      <c r="J1" s="35"/>
      <c r="K1" s="35"/>
      <c r="L1" s="35"/>
      <c r="M1" s="35"/>
      <c r="N1" s="35"/>
    </row>
    <row r="2" spans="1:14" ht="63" customHeight="1">
      <c r="A2" s="37" t="s">
        <v>548</v>
      </c>
      <c r="B2" s="37"/>
      <c r="C2" s="37"/>
      <c r="D2" s="37"/>
      <c r="E2" s="22" t="s">
        <v>699</v>
      </c>
      <c r="F2" s="37" t="s">
        <v>532</v>
      </c>
      <c r="G2" s="37"/>
      <c r="H2" s="37"/>
      <c r="I2" s="37" t="s">
        <v>528</v>
      </c>
      <c r="J2" s="37"/>
      <c r="K2" s="37"/>
      <c r="L2" s="37"/>
      <c r="M2" s="37"/>
      <c r="N2" s="37"/>
    </row>
    <row r="3" spans="1:14" ht="15" customHeight="1">
      <c r="A3" s="34" t="s">
        <v>478</v>
      </c>
      <c r="B3" s="34"/>
      <c r="C3" s="34"/>
      <c r="D3" s="34"/>
      <c r="E3" s="34"/>
      <c r="F3" s="34"/>
      <c r="G3" s="34"/>
      <c r="H3" s="34"/>
      <c r="I3" s="34"/>
      <c r="J3" s="34"/>
      <c r="K3" s="34"/>
      <c r="L3" s="34"/>
      <c r="M3" s="34"/>
      <c r="N3" s="34"/>
    </row>
    <row r="4" spans="1:14" s="1" customFormat="1" ht="12.6" customHeight="1">
      <c r="A4" s="35" t="s">
        <v>413</v>
      </c>
      <c r="B4" s="35" t="s">
        <v>286</v>
      </c>
      <c r="C4" s="35" t="s">
        <v>144</v>
      </c>
      <c r="D4" s="35" t="s">
        <v>229</v>
      </c>
      <c r="E4" s="35" t="s">
        <v>329</v>
      </c>
      <c r="F4" s="35" t="s">
        <v>181</v>
      </c>
      <c r="G4" s="36" t="s">
        <v>392</v>
      </c>
      <c r="H4" s="36" t="s">
        <v>583</v>
      </c>
      <c r="I4" s="34" t="s">
        <v>409</v>
      </c>
      <c r="J4" s="34"/>
      <c r="K4" s="34"/>
      <c r="L4" s="34" t="s">
        <v>99</v>
      </c>
      <c r="M4" s="34"/>
      <c r="N4" s="34"/>
    </row>
    <row r="5" spans="1:14" s="1" customFormat="1" ht="12">
      <c r="A5" s="35"/>
      <c r="B5" s="35"/>
      <c r="C5" s="35"/>
      <c r="D5" s="35"/>
      <c r="E5" s="35"/>
      <c r="F5" s="35"/>
      <c r="G5" s="36"/>
      <c r="H5" s="36"/>
      <c r="I5" s="23" t="s">
        <v>165</v>
      </c>
      <c r="J5" s="23" t="s">
        <v>576</v>
      </c>
      <c r="K5" s="23" t="s">
        <v>335</v>
      </c>
      <c r="L5" s="23" t="s">
        <v>165</v>
      </c>
      <c r="M5" s="23" t="s">
        <v>446</v>
      </c>
      <c r="N5" s="23" t="s">
        <v>335</v>
      </c>
    </row>
    <row r="6" spans="1:14" s="3" customFormat="1" ht="22.5" customHeight="1">
      <c r="A6" s="24" t="s">
        <v>71</v>
      </c>
      <c r="B6" s="24"/>
      <c r="C6" s="24"/>
      <c r="D6" s="24" t="s">
        <v>154</v>
      </c>
      <c r="E6" s="24"/>
      <c r="F6" s="24"/>
      <c r="G6" s="25"/>
      <c r="H6" s="25"/>
      <c r="I6" s="25"/>
      <c r="J6" s="25"/>
      <c r="K6" s="25"/>
      <c r="L6" s="25"/>
      <c r="M6" s="25"/>
      <c r="N6" s="25">
        <v>139851.01</v>
      </c>
    </row>
    <row r="7" spans="1:14" s="3" customFormat="1" ht="11.25">
      <c r="A7" s="26" t="s">
        <v>44</v>
      </c>
      <c r="B7" s="26" t="s">
        <v>176</v>
      </c>
      <c r="C7" s="26" t="s">
        <v>221</v>
      </c>
      <c r="D7" s="26" t="s">
        <v>588</v>
      </c>
      <c r="E7" s="26" t="s">
        <v>209</v>
      </c>
      <c r="F7" s="27" t="s">
        <v>121</v>
      </c>
      <c r="G7" s="28">
        <v>8</v>
      </c>
      <c r="H7" s="28">
        <v>2807.92</v>
      </c>
      <c r="I7" s="28">
        <v>2959.79</v>
      </c>
      <c r="J7" s="28">
        <v>550.11</v>
      </c>
      <c r="K7" s="28">
        <v>3509.9</v>
      </c>
      <c r="L7" s="28">
        <v>23678.32</v>
      </c>
      <c r="M7" s="28">
        <v>4400.88</v>
      </c>
      <c r="N7" s="28">
        <v>28079.200000000001</v>
      </c>
    </row>
    <row r="8" spans="1:14" s="3" customFormat="1" ht="11.25">
      <c r="A8" s="26" t="s">
        <v>46</v>
      </c>
      <c r="B8" s="26" t="s">
        <v>586</v>
      </c>
      <c r="C8" s="26" t="s">
        <v>81</v>
      </c>
      <c r="D8" s="26" t="s">
        <v>589</v>
      </c>
      <c r="E8" s="26" t="s">
        <v>209</v>
      </c>
      <c r="F8" s="27" t="s">
        <v>121</v>
      </c>
      <c r="G8" s="28">
        <v>8</v>
      </c>
      <c r="H8" s="28">
        <v>5412</v>
      </c>
      <c r="I8" s="28">
        <v>6763.68</v>
      </c>
      <c r="J8" s="28">
        <v>1.32</v>
      </c>
      <c r="K8" s="28">
        <v>6765</v>
      </c>
      <c r="L8" s="28">
        <v>54109.440000000002</v>
      </c>
      <c r="M8" s="28">
        <v>10.56</v>
      </c>
      <c r="N8" s="28">
        <v>54120</v>
      </c>
    </row>
    <row r="9" spans="1:14" s="3" customFormat="1" ht="11.25">
      <c r="A9" s="26" t="s">
        <v>48</v>
      </c>
      <c r="B9" s="26" t="s">
        <v>565</v>
      </c>
      <c r="C9" s="26" t="s">
        <v>221</v>
      </c>
      <c r="D9" s="26" t="s">
        <v>590</v>
      </c>
      <c r="E9" s="26" t="s">
        <v>209</v>
      </c>
      <c r="F9" s="27" t="s">
        <v>91</v>
      </c>
      <c r="G9" s="28">
        <v>160</v>
      </c>
      <c r="H9" s="28">
        <v>73.13</v>
      </c>
      <c r="I9" s="28">
        <v>90.87</v>
      </c>
      <c r="J9" s="28">
        <v>0.54</v>
      </c>
      <c r="K9" s="28">
        <v>91.41</v>
      </c>
      <c r="L9" s="28">
        <v>14539.2</v>
      </c>
      <c r="M9" s="28">
        <v>86.4</v>
      </c>
      <c r="N9" s="28">
        <v>14625.6</v>
      </c>
    </row>
    <row r="10" spans="1:14" s="3" customFormat="1" ht="11.25">
      <c r="A10" s="29" t="s">
        <v>51</v>
      </c>
      <c r="B10" s="29" t="s">
        <v>308</v>
      </c>
      <c r="C10" s="29" t="s">
        <v>353</v>
      </c>
      <c r="D10" s="29" t="s">
        <v>591</v>
      </c>
      <c r="E10" s="29" t="s">
        <v>186</v>
      </c>
      <c r="F10" s="30" t="s">
        <v>175</v>
      </c>
      <c r="G10" s="31">
        <v>615.4</v>
      </c>
      <c r="H10" s="31">
        <v>1.7</v>
      </c>
      <c r="I10" s="31"/>
      <c r="J10" s="31">
        <v>2.12</v>
      </c>
      <c r="K10" s="31">
        <v>2.12</v>
      </c>
      <c r="L10" s="31"/>
      <c r="M10" s="31">
        <v>1304.6400000000001</v>
      </c>
      <c r="N10" s="31">
        <v>1304.6400000000001</v>
      </c>
    </row>
    <row r="11" spans="1:14" s="3" customFormat="1" ht="11.25">
      <c r="A11" s="29" t="s">
        <v>53</v>
      </c>
      <c r="B11" s="29" t="s">
        <v>257</v>
      </c>
      <c r="C11" s="29" t="s">
        <v>353</v>
      </c>
      <c r="D11" s="29" t="s">
        <v>700</v>
      </c>
      <c r="E11" s="29" t="s">
        <v>186</v>
      </c>
      <c r="F11" s="30" t="s">
        <v>175</v>
      </c>
      <c r="G11" s="31">
        <v>615.4</v>
      </c>
      <c r="H11" s="31">
        <v>0.7</v>
      </c>
      <c r="I11" s="31"/>
      <c r="J11" s="31">
        <v>0.87</v>
      </c>
      <c r="K11" s="31">
        <v>0.87</v>
      </c>
      <c r="L11" s="31"/>
      <c r="M11" s="31">
        <v>535.39</v>
      </c>
      <c r="N11" s="31">
        <v>535.39</v>
      </c>
    </row>
    <row r="12" spans="1:14" s="3" customFormat="1" ht="33.75">
      <c r="A12" s="26" t="s">
        <v>55</v>
      </c>
      <c r="B12" s="26" t="s">
        <v>529</v>
      </c>
      <c r="C12" s="26" t="s">
        <v>221</v>
      </c>
      <c r="D12" s="26" t="s">
        <v>592</v>
      </c>
      <c r="E12" s="26" t="s">
        <v>430</v>
      </c>
      <c r="F12" s="27" t="s">
        <v>305</v>
      </c>
      <c r="G12" s="28">
        <v>1</v>
      </c>
      <c r="H12" s="28">
        <v>1314.48</v>
      </c>
      <c r="I12" s="28">
        <v>239.54</v>
      </c>
      <c r="J12" s="28">
        <v>1403.56</v>
      </c>
      <c r="K12" s="28">
        <v>1643.1</v>
      </c>
      <c r="L12" s="28">
        <v>239.54</v>
      </c>
      <c r="M12" s="28">
        <v>1403.56</v>
      </c>
      <c r="N12" s="28">
        <v>1643.1</v>
      </c>
    </row>
    <row r="13" spans="1:14" s="3" customFormat="1" ht="11.25">
      <c r="A13" s="29" t="s">
        <v>57</v>
      </c>
      <c r="B13" s="29" t="s">
        <v>546</v>
      </c>
      <c r="C13" s="29" t="s">
        <v>353</v>
      </c>
      <c r="D13" s="29" t="s">
        <v>593</v>
      </c>
      <c r="E13" s="29" t="s">
        <v>186</v>
      </c>
      <c r="F13" s="30" t="s">
        <v>175</v>
      </c>
      <c r="G13" s="31">
        <v>50</v>
      </c>
      <c r="H13" s="31">
        <v>40</v>
      </c>
      <c r="I13" s="31"/>
      <c r="J13" s="31">
        <v>50</v>
      </c>
      <c r="K13" s="31">
        <v>50</v>
      </c>
      <c r="L13" s="31"/>
      <c r="M13" s="31">
        <v>2500</v>
      </c>
      <c r="N13" s="31">
        <v>2500</v>
      </c>
    </row>
    <row r="14" spans="1:14" s="3" customFormat="1" ht="22.5">
      <c r="A14" s="26" t="s">
        <v>59</v>
      </c>
      <c r="B14" s="26" t="s">
        <v>84</v>
      </c>
      <c r="C14" s="26" t="s">
        <v>221</v>
      </c>
      <c r="D14" s="26" t="s">
        <v>594</v>
      </c>
      <c r="E14" s="26" t="s">
        <v>547</v>
      </c>
      <c r="F14" s="27" t="s">
        <v>305</v>
      </c>
      <c r="G14" s="28">
        <v>1</v>
      </c>
      <c r="H14" s="28">
        <v>163.36000000000001</v>
      </c>
      <c r="I14" s="28">
        <v>45.8</v>
      </c>
      <c r="J14" s="28">
        <v>158.4</v>
      </c>
      <c r="K14" s="28">
        <v>204.2</v>
      </c>
      <c r="L14" s="28">
        <v>45.8</v>
      </c>
      <c r="M14" s="28">
        <v>158.4</v>
      </c>
      <c r="N14" s="28">
        <v>204.2</v>
      </c>
    </row>
    <row r="15" spans="1:14" s="3" customFormat="1" ht="11.25">
      <c r="A15" s="26" t="s">
        <v>61</v>
      </c>
      <c r="B15" s="26" t="s">
        <v>411</v>
      </c>
      <c r="C15" s="26" t="s">
        <v>221</v>
      </c>
      <c r="D15" s="26" t="s">
        <v>595</v>
      </c>
      <c r="E15" s="26" t="s">
        <v>476</v>
      </c>
      <c r="F15" s="27" t="s">
        <v>175</v>
      </c>
      <c r="G15" s="28">
        <v>324.24</v>
      </c>
      <c r="H15" s="28">
        <v>44.41</v>
      </c>
      <c r="I15" s="28">
        <v>30.61</v>
      </c>
      <c r="J15" s="28">
        <v>24.9</v>
      </c>
      <c r="K15" s="28">
        <v>55.51</v>
      </c>
      <c r="L15" s="28">
        <v>9924.98</v>
      </c>
      <c r="M15" s="28">
        <v>8073.58</v>
      </c>
      <c r="N15" s="28">
        <v>17998.560000000001</v>
      </c>
    </row>
    <row r="16" spans="1:14" s="3" customFormat="1" ht="11.25">
      <c r="A16" s="26" t="s">
        <v>553</v>
      </c>
      <c r="B16" s="26" t="s">
        <v>277</v>
      </c>
      <c r="C16" s="26" t="s">
        <v>221</v>
      </c>
      <c r="D16" s="26" t="s">
        <v>596</v>
      </c>
      <c r="E16" s="26" t="s">
        <v>301</v>
      </c>
      <c r="F16" s="27" t="s">
        <v>175</v>
      </c>
      <c r="G16" s="28">
        <v>35</v>
      </c>
      <c r="H16" s="28">
        <v>314.08</v>
      </c>
      <c r="I16" s="28">
        <v>217.05</v>
      </c>
      <c r="J16" s="28">
        <v>175.55</v>
      </c>
      <c r="K16" s="28">
        <v>392.6</v>
      </c>
      <c r="L16" s="28">
        <v>7596.75</v>
      </c>
      <c r="M16" s="28">
        <v>6144.25</v>
      </c>
      <c r="N16" s="28">
        <v>13741</v>
      </c>
    </row>
    <row r="17" spans="1:14" s="3" customFormat="1" ht="22.5">
      <c r="A17" s="26" t="s">
        <v>554</v>
      </c>
      <c r="B17" s="26" t="s">
        <v>347</v>
      </c>
      <c r="C17" s="26" t="s">
        <v>353</v>
      </c>
      <c r="D17" s="26" t="s">
        <v>597</v>
      </c>
      <c r="E17" s="26" t="s">
        <v>77</v>
      </c>
      <c r="F17" s="27" t="s">
        <v>175</v>
      </c>
      <c r="G17" s="28">
        <v>30</v>
      </c>
      <c r="H17" s="28">
        <v>115.22</v>
      </c>
      <c r="I17" s="28">
        <v>44.2</v>
      </c>
      <c r="J17" s="28">
        <v>99.82</v>
      </c>
      <c r="K17" s="28">
        <v>144.02000000000001</v>
      </c>
      <c r="L17" s="28">
        <v>1326</v>
      </c>
      <c r="M17" s="28">
        <v>2994.6</v>
      </c>
      <c r="N17" s="28">
        <v>4320.6000000000004</v>
      </c>
    </row>
    <row r="18" spans="1:14" s="3" customFormat="1" ht="11.25">
      <c r="A18" s="26" t="s">
        <v>555</v>
      </c>
      <c r="B18" s="26" t="s">
        <v>463</v>
      </c>
      <c r="C18" s="26" t="s">
        <v>221</v>
      </c>
      <c r="D18" s="26" t="s">
        <v>598</v>
      </c>
      <c r="E18" s="26" t="s">
        <v>301</v>
      </c>
      <c r="F18" s="27" t="s">
        <v>175</v>
      </c>
      <c r="G18" s="28">
        <v>2</v>
      </c>
      <c r="H18" s="28">
        <v>311.49</v>
      </c>
      <c r="I18" s="28">
        <v>43.22</v>
      </c>
      <c r="J18" s="28">
        <v>346.14</v>
      </c>
      <c r="K18" s="28">
        <v>389.36</v>
      </c>
      <c r="L18" s="28">
        <v>86.44</v>
      </c>
      <c r="M18" s="28">
        <v>692.28</v>
      </c>
      <c r="N18" s="28">
        <v>778.72</v>
      </c>
    </row>
    <row r="19" spans="1:14" s="3" customFormat="1" ht="22.5" customHeight="1">
      <c r="A19" s="24" t="s">
        <v>72</v>
      </c>
      <c r="B19" s="24"/>
      <c r="C19" s="24"/>
      <c r="D19" s="24" t="s">
        <v>447</v>
      </c>
      <c r="E19" s="24"/>
      <c r="F19" s="24"/>
      <c r="G19" s="25"/>
      <c r="H19" s="25"/>
      <c r="I19" s="25"/>
      <c r="J19" s="25"/>
      <c r="K19" s="25"/>
      <c r="L19" s="25"/>
      <c r="M19" s="25"/>
      <c r="N19" s="25">
        <v>18058.669999999998</v>
      </c>
    </row>
    <row r="20" spans="1:14" s="3" customFormat="1" ht="11.25">
      <c r="A20" s="26" t="s">
        <v>534</v>
      </c>
      <c r="B20" s="26" t="s">
        <v>123</v>
      </c>
      <c r="C20" s="26" t="s">
        <v>221</v>
      </c>
      <c r="D20" s="26" t="s">
        <v>599</v>
      </c>
      <c r="E20" s="26" t="s">
        <v>476</v>
      </c>
      <c r="F20" s="27" t="s">
        <v>175</v>
      </c>
      <c r="G20" s="28">
        <v>2296</v>
      </c>
      <c r="H20" s="28">
        <v>0.12</v>
      </c>
      <c r="I20" s="28">
        <v>0.05</v>
      </c>
      <c r="J20" s="28">
        <v>0.1</v>
      </c>
      <c r="K20" s="28">
        <v>0.15</v>
      </c>
      <c r="L20" s="28">
        <v>114.8</v>
      </c>
      <c r="M20" s="28">
        <v>229.6</v>
      </c>
      <c r="N20" s="28">
        <v>344.4</v>
      </c>
    </row>
    <row r="21" spans="1:14" s="3" customFormat="1" ht="11.25">
      <c r="A21" s="26" t="s">
        <v>535</v>
      </c>
      <c r="B21" s="26" t="s">
        <v>486</v>
      </c>
      <c r="C21" s="26" t="s">
        <v>81</v>
      </c>
      <c r="D21" s="26" t="s">
        <v>600</v>
      </c>
      <c r="E21" s="26" t="s">
        <v>244</v>
      </c>
      <c r="F21" s="27" t="s">
        <v>177</v>
      </c>
      <c r="G21" s="28">
        <v>229.6</v>
      </c>
      <c r="H21" s="28">
        <v>39.799999999999997</v>
      </c>
      <c r="I21" s="28">
        <v>1.19</v>
      </c>
      <c r="J21" s="28">
        <v>48.56</v>
      </c>
      <c r="K21" s="28">
        <v>49.75</v>
      </c>
      <c r="L21" s="28">
        <v>273.22000000000003</v>
      </c>
      <c r="M21" s="28">
        <v>11149.38</v>
      </c>
      <c r="N21" s="28">
        <v>11422.6</v>
      </c>
    </row>
    <row r="22" spans="1:14" s="3" customFormat="1" ht="11.25">
      <c r="A22" s="26" t="s">
        <v>536</v>
      </c>
      <c r="B22" s="26" t="s">
        <v>304</v>
      </c>
      <c r="C22" s="26" t="s">
        <v>221</v>
      </c>
      <c r="D22" s="26" t="s">
        <v>601</v>
      </c>
      <c r="E22" s="26" t="s">
        <v>244</v>
      </c>
      <c r="F22" s="27" t="s">
        <v>177</v>
      </c>
      <c r="G22" s="28">
        <v>10</v>
      </c>
      <c r="H22" s="28">
        <v>55.89</v>
      </c>
      <c r="I22" s="28">
        <v>51.6</v>
      </c>
      <c r="J22" s="28">
        <v>18.260000000000002</v>
      </c>
      <c r="K22" s="28">
        <v>69.86</v>
      </c>
      <c r="L22" s="28">
        <v>516</v>
      </c>
      <c r="M22" s="28">
        <v>182.6</v>
      </c>
      <c r="N22" s="28">
        <v>698.6</v>
      </c>
    </row>
    <row r="23" spans="1:14" s="3" customFormat="1" ht="11.25">
      <c r="A23" s="26" t="s">
        <v>538</v>
      </c>
      <c r="B23" s="26" t="s">
        <v>402</v>
      </c>
      <c r="C23" s="26" t="s">
        <v>221</v>
      </c>
      <c r="D23" s="26" t="s">
        <v>602</v>
      </c>
      <c r="E23" s="26" t="s">
        <v>244</v>
      </c>
      <c r="F23" s="27" t="s">
        <v>177</v>
      </c>
      <c r="G23" s="28">
        <v>385.5</v>
      </c>
      <c r="H23" s="28">
        <v>1.41</v>
      </c>
      <c r="I23" s="28">
        <v>0.28000000000000003</v>
      </c>
      <c r="J23" s="28">
        <v>1.48</v>
      </c>
      <c r="K23" s="28">
        <v>1.76</v>
      </c>
      <c r="L23" s="28">
        <v>107.94</v>
      </c>
      <c r="M23" s="28">
        <v>570.54</v>
      </c>
      <c r="N23" s="28">
        <v>678.48</v>
      </c>
    </row>
    <row r="24" spans="1:14" s="3" customFormat="1" ht="11.25">
      <c r="A24" s="26" t="s">
        <v>539</v>
      </c>
      <c r="B24" s="26" t="s">
        <v>243</v>
      </c>
      <c r="C24" s="26" t="s">
        <v>221</v>
      </c>
      <c r="D24" s="26" t="s">
        <v>603</v>
      </c>
      <c r="E24" s="26" t="s">
        <v>244</v>
      </c>
      <c r="F24" s="27" t="s">
        <v>177</v>
      </c>
      <c r="G24" s="28">
        <v>43.51</v>
      </c>
      <c r="H24" s="28">
        <v>5.16</v>
      </c>
      <c r="I24" s="28">
        <v>0.6</v>
      </c>
      <c r="J24" s="28">
        <v>5.85</v>
      </c>
      <c r="K24" s="28">
        <v>6.45</v>
      </c>
      <c r="L24" s="28">
        <v>26.1</v>
      </c>
      <c r="M24" s="28">
        <v>254.53</v>
      </c>
      <c r="N24" s="28">
        <v>280.63</v>
      </c>
    </row>
    <row r="25" spans="1:14" s="3" customFormat="1" ht="22.5">
      <c r="A25" s="26" t="s">
        <v>540</v>
      </c>
      <c r="B25" s="26" t="s">
        <v>319</v>
      </c>
      <c r="C25" s="26" t="s">
        <v>221</v>
      </c>
      <c r="D25" s="26" t="s">
        <v>604</v>
      </c>
      <c r="E25" s="26" t="s">
        <v>244</v>
      </c>
      <c r="F25" s="27" t="s">
        <v>177</v>
      </c>
      <c r="G25" s="28">
        <v>341.99</v>
      </c>
      <c r="H25" s="28">
        <v>10.84</v>
      </c>
      <c r="I25" s="28">
        <v>4.91</v>
      </c>
      <c r="J25" s="28">
        <v>8.64</v>
      </c>
      <c r="K25" s="28">
        <v>13.55</v>
      </c>
      <c r="L25" s="28">
        <v>1679.17</v>
      </c>
      <c r="M25" s="28">
        <v>2954.79</v>
      </c>
      <c r="N25" s="28">
        <v>4633.96</v>
      </c>
    </row>
    <row r="26" spans="1:14" s="3" customFormat="1" ht="11.25">
      <c r="A26" s="26" t="s">
        <v>701</v>
      </c>
      <c r="B26" s="26">
        <v>72900</v>
      </c>
      <c r="C26" s="26" t="s">
        <v>221</v>
      </c>
      <c r="D26" s="26" t="s">
        <v>605</v>
      </c>
      <c r="E26" s="26" t="s">
        <v>244</v>
      </c>
      <c r="F26" s="27" t="s">
        <v>177</v>
      </c>
      <c r="G26" s="28">
        <v>36</v>
      </c>
      <c r="H26" s="28">
        <v>5.68</v>
      </c>
      <c r="I26" s="28">
        <v>0.66</v>
      </c>
      <c r="J26" s="28">
        <v>6.44</v>
      </c>
      <c r="K26" s="28">
        <v>7.1</v>
      </c>
      <c r="L26" s="28">
        <v>23.76</v>
      </c>
      <c r="M26" s="28">
        <v>231.84</v>
      </c>
      <c r="N26" s="28">
        <v>255.6</v>
      </c>
    </row>
    <row r="27" spans="1:14" s="3" customFormat="1" ht="22.5" customHeight="1">
      <c r="A27" s="24" t="s">
        <v>73</v>
      </c>
      <c r="B27" s="24"/>
      <c r="C27" s="24"/>
      <c r="D27" s="24" t="s">
        <v>325</v>
      </c>
      <c r="E27" s="24"/>
      <c r="F27" s="24"/>
      <c r="G27" s="25"/>
      <c r="H27" s="25"/>
      <c r="I27" s="25"/>
      <c r="J27" s="25"/>
      <c r="K27" s="25"/>
      <c r="L27" s="25"/>
      <c r="M27" s="25"/>
      <c r="N27" s="25">
        <v>3372.17</v>
      </c>
    </row>
    <row r="28" spans="1:14" s="3" customFormat="1" ht="13.5" customHeight="1">
      <c r="A28" s="26" t="s">
        <v>466</v>
      </c>
      <c r="B28" s="26" t="s">
        <v>519</v>
      </c>
      <c r="C28" s="26" t="s">
        <v>221</v>
      </c>
      <c r="D28" s="26" t="s">
        <v>606</v>
      </c>
      <c r="E28" s="26" t="s">
        <v>180</v>
      </c>
      <c r="F28" s="27" t="s">
        <v>102</v>
      </c>
      <c r="G28" s="28">
        <v>48</v>
      </c>
      <c r="H28" s="28">
        <v>51.24</v>
      </c>
      <c r="I28" s="28">
        <v>24.42</v>
      </c>
      <c r="J28" s="28">
        <v>39.630000000000003</v>
      </c>
      <c r="K28" s="28">
        <v>64.05</v>
      </c>
      <c r="L28" s="28">
        <v>1172.1600000000001</v>
      </c>
      <c r="M28" s="28">
        <v>1902.24</v>
      </c>
      <c r="N28" s="28">
        <v>3074.4</v>
      </c>
    </row>
    <row r="29" spans="1:14" s="3" customFormat="1" ht="33.75">
      <c r="A29" s="26" t="s">
        <v>467</v>
      </c>
      <c r="B29" s="26" t="s">
        <v>566</v>
      </c>
      <c r="C29" s="26" t="s">
        <v>81</v>
      </c>
      <c r="D29" s="26" t="s">
        <v>607</v>
      </c>
      <c r="E29" s="26" t="s">
        <v>180</v>
      </c>
      <c r="F29" s="27" t="s">
        <v>177</v>
      </c>
      <c r="G29" s="28">
        <v>0.16</v>
      </c>
      <c r="H29" s="28">
        <v>1488.9</v>
      </c>
      <c r="I29" s="28">
        <v>392.79</v>
      </c>
      <c r="J29" s="28">
        <v>1468.33</v>
      </c>
      <c r="K29" s="28">
        <v>1861.12</v>
      </c>
      <c r="L29" s="28">
        <v>62.84</v>
      </c>
      <c r="M29" s="28">
        <v>234.93</v>
      </c>
      <c r="N29" s="28">
        <v>297.77</v>
      </c>
    </row>
    <row r="30" spans="1:14" s="3" customFormat="1" ht="22.5" customHeight="1">
      <c r="A30" s="24" t="s">
        <v>74</v>
      </c>
      <c r="B30" s="24"/>
      <c r="C30" s="24"/>
      <c r="D30" s="24" t="s">
        <v>523</v>
      </c>
      <c r="E30" s="24"/>
      <c r="F30" s="24"/>
      <c r="G30" s="25"/>
      <c r="H30" s="25"/>
      <c r="I30" s="25"/>
      <c r="J30" s="25"/>
      <c r="K30" s="25"/>
      <c r="L30" s="25"/>
      <c r="M30" s="25"/>
      <c r="N30" s="25">
        <v>43665.48</v>
      </c>
    </row>
    <row r="31" spans="1:14" s="3" customFormat="1" ht="33.75">
      <c r="A31" s="26" t="s">
        <v>401</v>
      </c>
      <c r="B31" s="26" t="s">
        <v>506</v>
      </c>
      <c r="C31" s="26" t="s">
        <v>81</v>
      </c>
      <c r="D31" s="26" t="s">
        <v>0</v>
      </c>
      <c r="E31" s="26" t="s">
        <v>180</v>
      </c>
      <c r="F31" s="27" t="s">
        <v>177</v>
      </c>
      <c r="G31" s="28">
        <v>0.22</v>
      </c>
      <c r="H31" s="28">
        <v>1629.53</v>
      </c>
      <c r="I31" s="28">
        <v>299.97000000000003</v>
      </c>
      <c r="J31" s="28">
        <v>1736.94</v>
      </c>
      <c r="K31" s="28">
        <v>2036.91</v>
      </c>
      <c r="L31" s="28">
        <v>65.989999999999995</v>
      </c>
      <c r="M31" s="28">
        <v>382.13</v>
      </c>
      <c r="N31" s="28">
        <v>448.12</v>
      </c>
    </row>
    <row r="32" spans="1:14" s="3" customFormat="1" ht="11.25" customHeight="1">
      <c r="A32" s="26" t="s">
        <v>403</v>
      </c>
      <c r="B32" s="26" t="s">
        <v>481</v>
      </c>
      <c r="C32" s="26" t="s">
        <v>221</v>
      </c>
      <c r="D32" s="26" t="s">
        <v>1</v>
      </c>
      <c r="E32" s="26" t="s">
        <v>180</v>
      </c>
      <c r="F32" s="27" t="s">
        <v>175</v>
      </c>
      <c r="G32" s="28">
        <v>68.91</v>
      </c>
      <c r="H32" s="28">
        <v>68.03</v>
      </c>
      <c r="I32" s="28">
        <v>20.170000000000002</v>
      </c>
      <c r="J32" s="28">
        <v>64.86</v>
      </c>
      <c r="K32" s="28">
        <v>85.03</v>
      </c>
      <c r="L32" s="28">
        <v>1389.91</v>
      </c>
      <c r="M32" s="28">
        <v>4469.5</v>
      </c>
      <c r="N32" s="28">
        <v>5859.41</v>
      </c>
    </row>
    <row r="33" spans="1:14" s="3" customFormat="1" ht="22.5" customHeight="1">
      <c r="A33" s="26" t="s">
        <v>404</v>
      </c>
      <c r="B33" s="26" t="s">
        <v>445</v>
      </c>
      <c r="C33" s="26" t="s">
        <v>221</v>
      </c>
      <c r="D33" s="26" t="s">
        <v>2</v>
      </c>
      <c r="E33" s="26" t="s">
        <v>180</v>
      </c>
      <c r="F33" s="27" t="s">
        <v>177</v>
      </c>
      <c r="G33" s="28">
        <v>3.78</v>
      </c>
      <c r="H33" s="28">
        <v>1797.82</v>
      </c>
      <c r="I33" s="28">
        <v>678.25</v>
      </c>
      <c r="J33" s="28">
        <v>1569.02</v>
      </c>
      <c r="K33" s="28">
        <v>2247.27</v>
      </c>
      <c r="L33" s="28">
        <v>2563.7800000000002</v>
      </c>
      <c r="M33" s="28">
        <v>5930.9</v>
      </c>
      <c r="N33" s="28">
        <v>8494.68</v>
      </c>
    </row>
    <row r="34" spans="1:14" s="3" customFormat="1" ht="33.75">
      <c r="A34" s="26" t="s">
        <v>405</v>
      </c>
      <c r="B34" s="26" t="s">
        <v>566</v>
      </c>
      <c r="C34" s="26" t="s">
        <v>81</v>
      </c>
      <c r="D34" s="26" t="s">
        <v>3</v>
      </c>
      <c r="E34" s="26" t="s">
        <v>180</v>
      </c>
      <c r="F34" s="27" t="s">
        <v>177</v>
      </c>
      <c r="G34" s="28">
        <v>1.8</v>
      </c>
      <c r="H34" s="28">
        <v>1488.9</v>
      </c>
      <c r="I34" s="28">
        <v>392.79</v>
      </c>
      <c r="J34" s="28">
        <v>1468.33</v>
      </c>
      <c r="K34" s="28">
        <v>1861.12</v>
      </c>
      <c r="L34" s="28">
        <v>707.02</v>
      </c>
      <c r="M34" s="28">
        <v>2642.99</v>
      </c>
      <c r="N34" s="28">
        <v>3350.01</v>
      </c>
    </row>
    <row r="35" spans="1:14" s="3" customFormat="1" ht="10.5" customHeight="1">
      <c r="A35" s="26" t="s">
        <v>406</v>
      </c>
      <c r="B35" s="26" t="s">
        <v>290</v>
      </c>
      <c r="C35" s="26" t="s">
        <v>81</v>
      </c>
      <c r="D35" s="26" t="s">
        <v>4</v>
      </c>
      <c r="E35" s="26" t="s">
        <v>180</v>
      </c>
      <c r="F35" s="27" t="s">
        <v>501</v>
      </c>
      <c r="G35" s="28">
        <v>1</v>
      </c>
      <c r="H35" s="28">
        <v>20410.61</v>
      </c>
      <c r="I35" s="28">
        <v>2977.05</v>
      </c>
      <c r="J35" s="28">
        <v>22536.21</v>
      </c>
      <c r="K35" s="28">
        <v>25513.26</v>
      </c>
      <c r="L35" s="28">
        <v>2977.05</v>
      </c>
      <c r="M35" s="28">
        <v>22536.21</v>
      </c>
      <c r="N35" s="28">
        <v>25513.26</v>
      </c>
    </row>
    <row r="36" spans="1:14" s="3" customFormat="1" ht="22.5" customHeight="1">
      <c r="A36" s="24" t="s">
        <v>75</v>
      </c>
      <c r="B36" s="24"/>
      <c r="C36" s="24"/>
      <c r="D36" s="24" t="s">
        <v>499</v>
      </c>
      <c r="E36" s="24"/>
      <c r="F36" s="24"/>
      <c r="G36" s="25"/>
      <c r="H36" s="25"/>
      <c r="I36" s="25"/>
      <c r="J36" s="25"/>
      <c r="K36" s="25"/>
      <c r="L36" s="25"/>
      <c r="M36" s="25"/>
      <c r="N36" s="25">
        <v>1162.3</v>
      </c>
    </row>
    <row r="37" spans="1:14" s="3" customFormat="1" ht="33.75">
      <c r="A37" s="26" t="s">
        <v>342</v>
      </c>
      <c r="B37" s="26" t="s">
        <v>522</v>
      </c>
      <c r="C37" s="26" t="s">
        <v>221</v>
      </c>
      <c r="D37" s="26" t="s">
        <v>5</v>
      </c>
      <c r="E37" s="26" t="s">
        <v>228</v>
      </c>
      <c r="F37" s="27" t="s">
        <v>175</v>
      </c>
      <c r="G37" s="28">
        <v>10</v>
      </c>
      <c r="H37" s="28">
        <v>92.99</v>
      </c>
      <c r="I37" s="28">
        <v>64.28</v>
      </c>
      <c r="J37" s="28">
        <v>51.95</v>
      </c>
      <c r="K37" s="28">
        <v>116.23</v>
      </c>
      <c r="L37" s="28">
        <v>642.79999999999995</v>
      </c>
      <c r="M37" s="28">
        <v>519.5</v>
      </c>
      <c r="N37" s="28">
        <v>1162.3</v>
      </c>
    </row>
    <row r="38" spans="1:14" s="3" customFormat="1" ht="22.5" customHeight="1">
      <c r="A38" s="24" t="s">
        <v>76</v>
      </c>
      <c r="B38" s="24"/>
      <c r="C38" s="24"/>
      <c r="D38" s="24" t="s">
        <v>504</v>
      </c>
      <c r="E38" s="24"/>
      <c r="F38" s="24"/>
      <c r="G38" s="25"/>
      <c r="H38" s="25"/>
      <c r="I38" s="25"/>
      <c r="J38" s="25"/>
      <c r="K38" s="25"/>
      <c r="L38" s="25"/>
      <c r="M38" s="25"/>
      <c r="N38" s="25">
        <v>213103.35</v>
      </c>
    </row>
    <row r="39" spans="1:14" s="3" customFormat="1" ht="11.25" customHeight="1">
      <c r="A39" s="26" t="s">
        <v>256</v>
      </c>
      <c r="B39" s="26" t="s">
        <v>208</v>
      </c>
      <c r="C39" s="26" t="s">
        <v>221</v>
      </c>
      <c r="D39" s="26" t="s">
        <v>8</v>
      </c>
      <c r="E39" s="26" t="s">
        <v>525</v>
      </c>
      <c r="F39" s="27" t="s">
        <v>175</v>
      </c>
      <c r="G39" s="28">
        <v>116.87</v>
      </c>
      <c r="H39" s="28">
        <v>886.84</v>
      </c>
      <c r="I39" s="28">
        <v>81.14</v>
      </c>
      <c r="J39" s="28">
        <v>1027.4100000000001</v>
      </c>
      <c r="K39" s="28">
        <v>1108.55</v>
      </c>
      <c r="L39" s="28">
        <v>9482.83</v>
      </c>
      <c r="M39" s="28">
        <v>120073.4</v>
      </c>
      <c r="N39" s="28">
        <v>129556.23</v>
      </c>
    </row>
    <row r="40" spans="1:14" s="3" customFormat="1" ht="11.25" customHeight="1">
      <c r="A40" s="26" t="s">
        <v>258</v>
      </c>
      <c r="B40" s="26" t="s">
        <v>479</v>
      </c>
      <c r="C40" s="26" t="s">
        <v>221</v>
      </c>
      <c r="D40" s="26" t="s">
        <v>516</v>
      </c>
      <c r="E40" s="26" t="s">
        <v>525</v>
      </c>
      <c r="F40" s="27" t="s">
        <v>175</v>
      </c>
      <c r="G40" s="28">
        <v>10</v>
      </c>
      <c r="H40" s="28">
        <v>265.66000000000003</v>
      </c>
      <c r="I40" s="28">
        <v>46.14</v>
      </c>
      <c r="J40" s="28">
        <v>285.93</v>
      </c>
      <c r="K40" s="28">
        <v>332.07</v>
      </c>
      <c r="L40" s="28">
        <v>461.4</v>
      </c>
      <c r="M40" s="28">
        <v>2859.3</v>
      </c>
      <c r="N40" s="28">
        <v>3320.7</v>
      </c>
    </row>
    <row r="41" spans="1:14" s="3" customFormat="1" ht="22.5" customHeight="1">
      <c r="A41" s="26" t="s">
        <v>259</v>
      </c>
      <c r="B41" s="26" t="s">
        <v>483</v>
      </c>
      <c r="C41" s="26" t="s">
        <v>81</v>
      </c>
      <c r="D41" s="26" t="s">
        <v>143</v>
      </c>
      <c r="E41" s="26" t="s">
        <v>525</v>
      </c>
      <c r="F41" s="27" t="s">
        <v>175</v>
      </c>
      <c r="G41" s="28">
        <v>2</v>
      </c>
      <c r="H41" s="28">
        <v>502.89</v>
      </c>
      <c r="I41" s="28">
        <v>55.45</v>
      </c>
      <c r="J41" s="28">
        <v>573.16</v>
      </c>
      <c r="K41" s="28">
        <v>628.61</v>
      </c>
      <c r="L41" s="28">
        <v>110.9</v>
      </c>
      <c r="M41" s="28">
        <v>1146.32</v>
      </c>
      <c r="N41" s="28">
        <v>1257.22</v>
      </c>
    </row>
    <row r="42" spans="1:14" s="3" customFormat="1" ht="9.75" customHeight="1">
      <c r="A42" s="26" t="s">
        <v>260</v>
      </c>
      <c r="B42" s="26" t="s">
        <v>274</v>
      </c>
      <c r="C42" s="26" t="s">
        <v>353</v>
      </c>
      <c r="D42" s="26" t="s">
        <v>7</v>
      </c>
      <c r="E42" s="26" t="s">
        <v>168</v>
      </c>
      <c r="F42" s="27" t="s">
        <v>175</v>
      </c>
      <c r="G42" s="28">
        <v>6.65</v>
      </c>
      <c r="H42" s="28">
        <v>415.68</v>
      </c>
      <c r="I42" s="28">
        <v>35.799999999999997</v>
      </c>
      <c r="J42" s="28">
        <v>483.8</v>
      </c>
      <c r="K42" s="28">
        <v>519.6</v>
      </c>
      <c r="L42" s="28">
        <v>238.07</v>
      </c>
      <c r="M42" s="28">
        <v>3217.27</v>
      </c>
      <c r="N42" s="28">
        <v>3455.34</v>
      </c>
    </row>
    <row r="43" spans="1:14" s="3" customFormat="1" ht="22.5">
      <c r="A43" s="26" t="s">
        <v>262</v>
      </c>
      <c r="B43" s="26" t="s">
        <v>251</v>
      </c>
      <c r="C43" s="26" t="s">
        <v>81</v>
      </c>
      <c r="D43" s="26" t="s">
        <v>6</v>
      </c>
      <c r="E43" s="26" t="s">
        <v>21</v>
      </c>
      <c r="F43" s="27" t="s">
        <v>175</v>
      </c>
      <c r="G43" s="28">
        <v>1</v>
      </c>
      <c r="H43" s="28">
        <v>12028.69</v>
      </c>
      <c r="I43" s="28">
        <v>914.47</v>
      </c>
      <c r="J43" s="28">
        <v>14121.39</v>
      </c>
      <c r="K43" s="28">
        <v>15035.86</v>
      </c>
      <c r="L43" s="28">
        <v>914.47</v>
      </c>
      <c r="M43" s="28">
        <v>14121.39</v>
      </c>
      <c r="N43" s="28">
        <v>15035.86</v>
      </c>
    </row>
    <row r="44" spans="1:14" s="3" customFormat="1" ht="23.25" customHeight="1">
      <c r="A44" s="26" t="s">
        <v>263</v>
      </c>
      <c r="B44" s="26" t="s">
        <v>530</v>
      </c>
      <c r="C44" s="26" t="s">
        <v>221</v>
      </c>
      <c r="D44" s="26" t="s">
        <v>241</v>
      </c>
      <c r="E44" s="26" t="s">
        <v>525</v>
      </c>
      <c r="F44" s="27" t="s">
        <v>305</v>
      </c>
      <c r="G44" s="28">
        <v>2</v>
      </c>
      <c r="H44" s="28">
        <v>146.97999999999999</v>
      </c>
      <c r="I44" s="28">
        <v>26.72</v>
      </c>
      <c r="J44" s="28">
        <v>157</v>
      </c>
      <c r="K44" s="28">
        <v>183.72</v>
      </c>
      <c r="L44" s="28">
        <v>53.44</v>
      </c>
      <c r="M44" s="28">
        <v>314</v>
      </c>
      <c r="N44" s="28">
        <v>367.44</v>
      </c>
    </row>
    <row r="45" spans="1:14" s="3" customFormat="1" ht="24.75" customHeight="1">
      <c r="A45" s="26" t="s">
        <v>264</v>
      </c>
      <c r="B45" s="26" t="s">
        <v>459</v>
      </c>
      <c r="C45" s="26" t="s">
        <v>221</v>
      </c>
      <c r="D45" s="26" t="s">
        <v>702</v>
      </c>
      <c r="E45" s="26" t="s">
        <v>525</v>
      </c>
      <c r="F45" s="27" t="s">
        <v>305</v>
      </c>
      <c r="G45" s="28">
        <v>3</v>
      </c>
      <c r="H45" s="28">
        <v>704.23</v>
      </c>
      <c r="I45" s="28">
        <v>158.76</v>
      </c>
      <c r="J45" s="28">
        <v>721.52</v>
      </c>
      <c r="K45" s="28">
        <v>880.28</v>
      </c>
      <c r="L45" s="28">
        <v>476.28</v>
      </c>
      <c r="M45" s="28">
        <v>2164.56</v>
      </c>
      <c r="N45" s="28">
        <v>2640.84</v>
      </c>
    </row>
    <row r="46" spans="1:14" s="3" customFormat="1" ht="24.75" customHeight="1">
      <c r="A46" s="26" t="s">
        <v>265</v>
      </c>
      <c r="B46" s="26" t="s">
        <v>453</v>
      </c>
      <c r="C46" s="26" t="s">
        <v>221</v>
      </c>
      <c r="D46" s="26" t="s">
        <v>703</v>
      </c>
      <c r="E46" s="26" t="s">
        <v>525</v>
      </c>
      <c r="F46" s="27" t="s">
        <v>305</v>
      </c>
      <c r="G46" s="28">
        <v>2</v>
      </c>
      <c r="H46" s="28">
        <v>798.7</v>
      </c>
      <c r="I46" s="28">
        <v>179.59</v>
      </c>
      <c r="J46" s="28">
        <v>818.78</v>
      </c>
      <c r="K46" s="28">
        <v>998.37</v>
      </c>
      <c r="L46" s="28">
        <v>359.18</v>
      </c>
      <c r="M46" s="28">
        <v>1637.56</v>
      </c>
      <c r="N46" s="28">
        <v>1996.74</v>
      </c>
    </row>
    <row r="47" spans="1:14" s="3" customFormat="1" ht="24.75" customHeight="1">
      <c r="A47" s="26" t="s">
        <v>266</v>
      </c>
      <c r="B47" s="26" t="s">
        <v>227</v>
      </c>
      <c r="C47" s="26" t="s">
        <v>221</v>
      </c>
      <c r="D47" s="26" t="s">
        <v>704</v>
      </c>
      <c r="E47" s="26" t="s">
        <v>525</v>
      </c>
      <c r="F47" s="27" t="s">
        <v>305</v>
      </c>
      <c r="G47" s="28">
        <v>3</v>
      </c>
      <c r="H47" s="28">
        <v>749.02</v>
      </c>
      <c r="I47" s="28">
        <v>193.24</v>
      </c>
      <c r="J47" s="28">
        <v>743.03</v>
      </c>
      <c r="K47" s="28">
        <v>936.27</v>
      </c>
      <c r="L47" s="28">
        <v>579.72</v>
      </c>
      <c r="M47" s="28">
        <v>2229.09</v>
      </c>
      <c r="N47" s="28">
        <v>2808.81</v>
      </c>
    </row>
    <row r="48" spans="1:14" s="3" customFormat="1" ht="24.75" customHeight="1">
      <c r="A48" s="26" t="s">
        <v>574</v>
      </c>
      <c r="B48" s="26" t="s">
        <v>455</v>
      </c>
      <c r="C48" s="26" t="s">
        <v>221</v>
      </c>
      <c r="D48" s="26" t="s">
        <v>705</v>
      </c>
      <c r="E48" s="26" t="s">
        <v>525</v>
      </c>
      <c r="F48" s="27" t="s">
        <v>305</v>
      </c>
      <c r="G48" s="28">
        <v>4</v>
      </c>
      <c r="H48" s="28">
        <v>828.02</v>
      </c>
      <c r="I48" s="28">
        <v>193.24</v>
      </c>
      <c r="J48" s="28">
        <v>841.78</v>
      </c>
      <c r="K48" s="28">
        <v>1035.02</v>
      </c>
      <c r="L48" s="28">
        <v>772.96</v>
      </c>
      <c r="M48" s="28">
        <v>3367.12</v>
      </c>
      <c r="N48" s="28">
        <v>4140.08</v>
      </c>
    </row>
    <row r="49" spans="1:14" s="3" customFormat="1" ht="24.75" customHeight="1">
      <c r="A49" s="26" t="s">
        <v>575</v>
      </c>
      <c r="B49" s="26" t="s">
        <v>453</v>
      </c>
      <c r="C49" s="26" t="s">
        <v>221</v>
      </c>
      <c r="D49" s="26" t="s">
        <v>706</v>
      </c>
      <c r="E49" s="26" t="s">
        <v>525</v>
      </c>
      <c r="F49" s="27" t="s">
        <v>305</v>
      </c>
      <c r="G49" s="28">
        <v>4</v>
      </c>
      <c r="H49" s="28">
        <v>798.7</v>
      </c>
      <c r="I49" s="28">
        <v>179.59</v>
      </c>
      <c r="J49" s="28">
        <v>818.78</v>
      </c>
      <c r="K49" s="28">
        <v>998.37</v>
      </c>
      <c r="L49" s="28">
        <v>718.36</v>
      </c>
      <c r="M49" s="28">
        <v>3275.12</v>
      </c>
      <c r="N49" s="28">
        <v>3993.48</v>
      </c>
    </row>
    <row r="50" spans="1:14" s="3" customFormat="1" ht="24.75" customHeight="1">
      <c r="A50" s="26" t="s">
        <v>577</v>
      </c>
      <c r="B50" s="26" t="s">
        <v>455</v>
      </c>
      <c r="C50" s="26" t="s">
        <v>221</v>
      </c>
      <c r="D50" s="26" t="s">
        <v>707</v>
      </c>
      <c r="E50" s="26" t="s">
        <v>525</v>
      </c>
      <c r="F50" s="27" t="s">
        <v>305</v>
      </c>
      <c r="G50" s="28">
        <v>10</v>
      </c>
      <c r="H50" s="28">
        <v>828.02</v>
      </c>
      <c r="I50" s="28">
        <v>193.24</v>
      </c>
      <c r="J50" s="28">
        <v>841.78</v>
      </c>
      <c r="K50" s="28">
        <v>1035.02</v>
      </c>
      <c r="L50" s="28">
        <v>1932.4</v>
      </c>
      <c r="M50" s="28">
        <v>8417.7999999999993</v>
      </c>
      <c r="N50" s="28">
        <v>10350.200000000001</v>
      </c>
    </row>
    <row r="51" spans="1:14" s="3" customFormat="1" ht="33.75">
      <c r="A51" s="29" t="s">
        <v>578</v>
      </c>
      <c r="B51" s="29" t="s">
        <v>423</v>
      </c>
      <c r="C51" s="29" t="s">
        <v>221</v>
      </c>
      <c r="D51" s="29" t="s">
        <v>468</v>
      </c>
      <c r="E51" s="29" t="s">
        <v>521</v>
      </c>
      <c r="F51" s="30" t="s">
        <v>305</v>
      </c>
      <c r="G51" s="31">
        <v>26</v>
      </c>
      <c r="H51" s="31">
        <v>36.590000000000003</v>
      </c>
      <c r="I51" s="31"/>
      <c r="J51" s="31">
        <v>45.73</v>
      </c>
      <c r="K51" s="31">
        <v>45.73</v>
      </c>
      <c r="L51" s="31"/>
      <c r="M51" s="31">
        <v>1188.98</v>
      </c>
      <c r="N51" s="31">
        <v>1188.98</v>
      </c>
    </row>
    <row r="52" spans="1:14" s="3" customFormat="1" ht="22.5" customHeight="1">
      <c r="A52" s="26" t="s">
        <v>579</v>
      </c>
      <c r="B52" s="26" t="s">
        <v>503</v>
      </c>
      <c r="C52" s="26" t="s">
        <v>81</v>
      </c>
      <c r="D52" s="26" t="s">
        <v>708</v>
      </c>
      <c r="E52" s="26" t="s">
        <v>525</v>
      </c>
      <c r="F52" s="27" t="s">
        <v>305</v>
      </c>
      <c r="G52" s="28">
        <v>1</v>
      </c>
      <c r="H52" s="28">
        <v>1144.5999999999999</v>
      </c>
      <c r="I52" s="28">
        <v>85.05</v>
      </c>
      <c r="J52" s="28">
        <v>1345.7</v>
      </c>
      <c r="K52" s="28">
        <v>1430.75</v>
      </c>
      <c r="L52" s="28">
        <v>85.05</v>
      </c>
      <c r="M52" s="28">
        <v>1345.7</v>
      </c>
      <c r="N52" s="28">
        <v>1430.75</v>
      </c>
    </row>
    <row r="53" spans="1:14" s="3" customFormat="1" ht="22.5" customHeight="1">
      <c r="A53" s="26" t="s">
        <v>580</v>
      </c>
      <c r="B53" s="26" t="s">
        <v>387</v>
      </c>
      <c r="C53" s="26" t="s">
        <v>221</v>
      </c>
      <c r="D53" s="26" t="s">
        <v>9</v>
      </c>
      <c r="E53" s="26" t="s">
        <v>525</v>
      </c>
      <c r="F53" s="27" t="s">
        <v>102</v>
      </c>
      <c r="G53" s="28">
        <v>57</v>
      </c>
      <c r="H53" s="28">
        <v>104.98</v>
      </c>
      <c r="I53" s="28">
        <v>43.37</v>
      </c>
      <c r="J53" s="28">
        <v>87.85</v>
      </c>
      <c r="K53" s="28">
        <v>131.22</v>
      </c>
      <c r="L53" s="28">
        <v>2472.09</v>
      </c>
      <c r="M53" s="28">
        <v>5007.45</v>
      </c>
      <c r="N53" s="28">
        <v>7479.54</v>
      </c>
    </row>
    <row r="54" spans="1:14" s="3" customFormat="1" ht="22.5" customHeight="1">
      <c r="A54" s="26" t="s">
        <v>581</v>
      </c>
      <c r="B54" s="26" t="s">
        <v>355</v>
      </c>
      <c r="C54" s="26" t="s">
        <v>221</v>
      </c>
      <c r="D54" s="26" t="s">
        <v>10</v>
      </c>
      <c r="E54" s="26" t="s">
        <v>525</v>
      </c>
      <c r="F54" s="27" t="s">
        <v>102</v>
      </c>
      <c r="G54" s="28">
        <v>57</v>
      </c>
      <c r="H54" s="28">
        <v>207.37</v>
      </c>
      <c r="I54" s="28">
        <v>38.479999999999997</v>
      </c>
      <c r="J54" s="28">
        <v>220.73</v>
      </c>
      <c r="K54" s="28">
        <v>259.20999999999998</v>
      </c>
      <c r="L54" s="28">
        <v>2193.36</v>
      </c>
      <c r="M54" s="28">
        <v>12581.61</v>
      </c>
      <c r="N54" s="28">
        <v>14774.97</v>
      </c>
    </row>
    <row r="55" spans="1:14" s="3" customFormat="1" ht="22.5" customHeight="1">
      <c r="A55" s="26" t="s">
        <v>582</v>
      </c>
      <c r="B55" s="26" t="s">
        <v>422</v>
      </c>
      <c r="C55" s="26" t="s">
        <v>221</v>
      </c>
      <c r="D55" s="26" t="s">
        <v>709</v>
      </c>
      <c r="E55" s="26" t="s">
        <v>525</v>
      </c>
      <c r="F55" s="27" t="s">
        <v>102</v>
      </c>
      <c r="G55" s="28">
        <v>3</v>
      </c>
      <c r="H55" s="28">
        <v>230.08</v>
      </c>
      <c r="I55" s="28">
        <v>98.97</v>
      </c>
      <c r="J55" s="28">
        <v>188.63</v>
      </c>
      <c r="K55" s="28">
        <v>287.60000000000002</v>
      </c>
      <c r="L55" s="28">
        <v>296.91000000000003</v>
      </c>
      <c r="M55" s="28">
        <v>565.89</v>
      </c>
      <c r="N55" s="28">
        <v>862.8</v>
      </c>
    </row>
    <row r="56" spans="1:14" s="3" customFormat="1" ht="24.75" customHeight="1">
      <c r="A56" s="26" t="s">
        <v>584</v>
      </c>
      <c r="B56" s="26" t="s">
        <v>462</v>
      </c>
      <c r="C56" s="26" t="s">
        <v>81</v>
      </c>
      <c r="D56" s="26" t="s">
        <v>11</v>
      </c>
      <c r="E56" s="26" t="s">
        <v>525</v>
      </c>
      <c r="F56" s="27" t="s">
        <v>305</v>
      </c>
      <c r="G56" s="28">
        <v>6</v>
      </c>
      <c r="H56" s="28">
        <v>592.12</v>
      </c>
      <c r="I56" s="28">
        <v>14</v>
      </c>
      <c r="J56" s="28">
        <v>726.15</v>
      </c>
      <c r="K56" s="28">
        <v>740.15</v>
      </c>
      <c r="L56" s="28">
        <v>84</v>
      </c>
      <c r="M56" s="28">
        <v>4356.8999999999996</v>
      </c>
      <c r="N56" s="28">
        <v>4440.8999999999996</v>
      </c>
    </row>
    <row r="57" spans="1:14" s="3" customFormat="1" ht="11.25">
      <c r="A57" s="29" t="s">
        <v>585</v>
      </c>
      <c r="B57" s="29" t="s">
        <v>141</v>
      </c>
      <c r="C57" s="29" t="s">
        <v>221</v>
      </c>
      <c r="D57" s="29" t="s">
        <v>12</v>
      </c>
      <c r="E57" s="29" t="s">
        <v>521</v>
      </c>
      <c r="F57" s="30" t="s">
        <v>305</v>
      </c>
      <c r="G57" s="31">
        <v>26</v>
      </c>
      <c r="H57" s="31">
        <v>14.24</v>
      </c>
      <c r="I57" s="31"/>
      <c r="J57" s="31">
        <v>17.8</v>
      </c>
      <c r="K57" s="31">
        <v>17.8</v>
      </c>
      <c r="L57" s="31"/>
      <c r="M57" s="31">
        <v>462.8</v>
      </c>
      <c r="N57" s="31">
        <v>462.8</v>
      </c>
    </row>
    <row r="58" spans="1:14" s="3" customFormat="1" ht="22.5" customHeight="1">
      <c r="A58" s="26" t="s">
        <v>37</v>
      </c>
      <c r="B58" s="26" t="s">
        <v>495</v>
      </c>
      <c r="C58" s="26" t="s">
        <v>81</v>
      </c>
      <c r="D58" s="26" t="s">
        <v>710</v>
      </c>
      <c r="E58" s="26" t="s">
        <v>525</v>
      </c>
      <c r="F58" s="27" t="s">
        <v>175</v>
      </c>
      <c r="G58" s="28">
        <v>0.64</v>
      </c>
      <c r="H58" s="28">
        <v>57.25</v>
      </c>
      <c r="I58" s="28">
        <v>17.149999999999999</v>
      </c>
      <c r="J58" s="28">
        <v>54.41</v>
      </c>
      <c r="K58" s="28">
        <v>71.56</v>
      </c>
      <c r="L58" s="28">
        <v>10.97</v>
      </c>
      <c r="M58" s="28">
        <v>34.82</v>
      </c>
      <c r="N58" s="28">
        <v>45.79</v>
      </c>
    </row>
    <row r="59" spans="1:14" s="3" customFormat="1" ht="22.5" customHeight="1">
      <c r="A59" s="29" t="s">
        <v>39</v>
      </c>
      <c r="B59" s="29" t="s">
        <v>336</v>
      </c>
      <c r="C59" s="29" t="s">
        <v>221</v>
      </c>
      <c r="D59" s="29" t="s">
        <v>214</v>
      </c>
      <c r="E59" s="29" t="s">
        <v>521</v>
      </c>
      <c r="F59" s="30" t="s">
        <v>305</v>
      </c>
      <c r="G59" s="31">
        <v>4</v>
      </c>
      <c r="H59" s="31">
        <v>698.78</v>
      </c>
      <c r="I59" s="31"/>
      <c r="J59" s="31">
        <v>873.47</v>
      </c>
      <c r="K59" s="31">
        <v>873.47</v>
      </c>
      <c r="L59" s="31"/>
      <c r="M59" s="31">
        <v>3493.88</v>
      </c>
      <c r="N59" s="31">
        <v>3493.88</v>
      </c>
    </row>
    <row r="60" spans="1:14" s="3" customFormat="1" ht="22.5" customHeight="1">
      <c r="A60" s="24" t="s">
        <v>78</v>
      </c>
      <c r="B60" s="24"/>
      <c r="C60" s="24"/>
      <c r="D60" s="24" t="s">
        <v>371</v>
      </c>
      <c r="E60" s="24"/>
      <c r="F60" s="24"/>
      <c r="G60" s="25"/>
      <c r="H60" s="25"/>
      <c r="I60" s="25"/>
      <c r="J60" s="25"/>
      <c r="K60" s="25"/>
      <c r="L60" s="25"/>
      <c r="M60" s="25"/>
      <c r="N60" s="25">
        <v>94016.03</v>
      </c>
    </row>
    <row r="61" spans="1:14" s="3" customFormat="1" ht="11.25">
      <c r="A61" s="26" t="s">
        <v>187</v>
      </c>
      <c r="B61" s="26" t="s">
        <v>302</v>
      </c>
      <c r="C61" s="26" t="s">
        <v>353</v>
      </c>
      <c r="D61" s="26" t="s">
        <v>627</v>
      </c>
      <c r="E61" s="26" t="s">
        <v>332</v>
      </c>
      <c r="F61" s="27" t="s">
        <v>175</v>
      </c>
      <c r="G61" s="28">
        <v>569.6</v>
      </c>
      <c r="H61" s="28">
        <v>17.96</v>
      </c>
      <c r="I61" s="28">
        <v>13.66</v>
      </c>
      <c r="J61" s="28">
        <v>8.7899999999999991</v>
      </c>
      <c r="K61" s="28">
        <v>22.45</v>
      </c>
      <c r="L61" s="28">
        <v>7780.73</v>
      </c>
      <c r="M61" s="28">
        <v>5006.79</v>
      </c>
      <c r="N61" s="28">
        <v>12787.52</v>
      </c>
    </row>
    <row r="62" spans="1:14" s="3" customFormat="1" ht="22.5">
      <c r="A62" s="26" t="s">
        <v>188</v>
      </c>
      <c r="B62" s="26" t="s">
        <v>314</v>
      </c>
      <c r="C62" s="26" t="s">
        <v>221</v>
      </c>
      <c r="D62" s="26" t="s">
        <v>628</v>
      </c>
      <c r="E62" s="26" t="s">
        <v>272</v>
      </c>
      <c r="F62" s="27" t="s">
        <v>175</v>
      </c>
      <c r="G62" s="28">
        <v>569.6</v>
      </c>
      <c r="H62" s="28">
        <v>105.84</v>
      </c>
      <c r="I62" s="28">
        <v>1.78</v>
      </c>
      <c r="J62" s="28">
        <v>130.52000000000001</v>
      </c>
      <c r="K62" s="28">
        <v>132.30000000000001</v>
      </c>
      <c r="L62" s="28">
        <v>1013.88</v>
      </c>
      <c r="M62" s="28">
        <v>74344.2</v>
      </c>
      <c r="N62" s="28">
        <v>75358.080000000002</v>
      </c>
    </row>
    <row r="63" spans="1:14" s="3" customFormat="1" ht="11.25">
      <c r="A63" s="26" t="s">
        <v>189</v>
      </c>
      <c r="B63" s="26" t="s">
        <v>348</v>
      </c>
      <c r="C63" s="26" t="s">
        <v>221</v>
      </c>
      <c r="D63" s="26" t="s">
        <v>630</v>
      </c>
      <c r="E63" s="26" t="s">
        <v>272</v>
      </c>
      <c r="F63" s="27" t="s">
        <v>102</v>
      </c>
      <c r="G63" s="28">
        <v>57.5</v>
      </c>
      <c r="H63" s="28">
        <v>27.45</v>
      </c>
      <c r="I63" s="28">
        <v>5.15</v>
      </c>
      <c r="J63" s="28">
        <v>29.16</v>
      </c>
      <c r="K63" s="28">
        <v>34.31</v>
      </c>
      <c r="L63" s="28">
        <v>296.12</v>
      </c>
      <c r="M63" s="28">
        <v>1676.7</v>
      </c>
      <c r="N63" s="28">
        <v>1972.82</v>
      </c>
    </row>
    <row r="64" spans="1:14" s="3" customFormat="1" ht="11.25">
      <c r="A64" s="26" t="s">
        <v>190</v>
      </c>
      <c r="B64" s="26" t="s">
        <v>348</v>
      </c>
      <c r="C64" s="26" t="s">
        <v>221</v>
      </c>
      <c r="D64" s="26" t="s">
        <v>629</v>
      </c>
      <c r="E64" s="26" t="s">
        <v>272</v>
      </c>
      <c r="F64" s="27" t="s">
        <v>102</v>
      </c>
      <c r="G64" s="28">
        <v>113.6</v>
      </c>
      <c r="H64" s="28">
        <v>27.45</v>
      </c>
      <c r="I64" s="28">
        <v>5.15</v>
      </c>
      <c r="J64" s="28">
        <v>29.16</v>
      </c>
      <c r="K64" s="28">
        <v>34.31</v>
      </c>
      <c r="L64" s="28">
        <v>585.04</v>
      </c>
      <c r="M64" s="28">
        <v>3312.57</v>
      </c>
      <c r="N64" s="28">
        <v>3897.61</v>
      </c>
    </row>
    <row r="65" spans="1:14" s="3" customFormat="1" ht="22.5" customHeight="1">
      <c r="A65" s="24" t="s">
        <v>79</v>
      </c>
      <c r="B65" s="24"/>
      <c r="C65" s="24"/>
      <c r="D65" s="24" t="s">
        <v>507</v>
      </c>
      <c r="E65" s="24"/>
      <c r="F65" s="24"/>
      <c r="G65" s="25"/>
      <c r="H65" s="25"/>
      <c r="I65" s="25"/>
      <c r="J65" s="25"/>
      <c r="K65" s="25"/>
      <c r="L65" s="25"/>
      <c r="M65" s="25"/>
      <c r="N65" s="25">
        <v>90336.89</v>
      </c>
    </row>
    <row r="66" spans="1:14" s="3" customFormat="1" ht="37.5" customHeight="1">
      <c r="A66" s="26" t="s">
        <v>126</v>
      </c>
      <c r="B66" s="26" t="s">
        <v>373</v>
      </c>
      <c r="C66" s="26" t="s">
        <v>81</v>
      </c>
      <c r="D66" s="26" t="s">
        <v>275</v>
      </c>
      <c r="E66" s="26" t="s">
        <v>430</v>
      </c>
      <c r="F66" s="27" t="s">
        <v>501</v>
      </c>
      <c r="G66" s="28">
        <v>25</v>
      </c>
      <c r="H66" s="28">
        <v>84.29</v>
      </c>
      <c r="I66" s="28">
        <v>39.79</v>
      </c>
      <c r="J66" s="28">
        <v>65.569999999999993</v>
      </c>
      <c r="K66" s="28">
        <v>105.36</v>
      </c>
      <c r="L66" s="28">
        <v>994.75</v>
      </c>
      <c r="M66" s="28">
        <v>1639.25</v>
      </c>
      <c r="N66" s="28">
        <v>2634</v>
      </c>
    </row>
    <row r="67" spans="1:14" s="3" customFormat="1" ht="45" customHeight="1">
      <c r="A67" s="26" t="s">
        <v>127</v>
      </c>
      <c r="B67" s="26" t="s">
        <v>373</v>
      </c>
      <c r="C67" s="26" t="s">
        <v>81</v>
      </c>
      <c r="D67" s="26" t="s">
        <v>556</v>
      </c>
      <c r="E67" s="26" t="s">
        <v>430</v>
      </c>
      <c r="F67" s="27" t="s">
        <v>501</v>
      </c>
      <c r="G67" s="28">
        <v>2</v>
      </c>
      <c r="H67" s="28">
        <v>84.29</v>
      </c>
      <c r="I67" s="28">
        <v>39.79</v>
      </c>
      <c r="J67" s="28">
        <v>65.569999999999993</v>
      </c>
      <c r="K67" s="28">
        <v>105.36</v>
      </c>
      <c r="L67" s="28">
        <v>79.58</v>
      </c>
      <c r="M67" s="28">
        <v>131.13999999999999</v>
      </c>
      <c r="N67" s="28">
        <v>210.72</v>
      </c>
    </row>
    <row r="68" spans="1:14" s="3" customFormat="1" ht="33.75">
      <c r="A68" s="26" t="s">
        <v>129</v>
      </c>
      <c r="B68" s="26" t="s">
        <v>365</v>
      </c>
      <c r="C68" s="26" t="s">
        <v>221</v>
      </c>
      <c r="D68" s="26" t="s">
        <v>110</v>
      </c>
      <c r="E68" s="26" t="s">
        <v>430</v>
      </c>
      <c r="F68" s="27" t="s">
        <v>102</v>
      </c>
      <c r="G68" s="28">
        <v>142.68</v>
      </c>
      <c r="H68" s="28">
        <v>1.63</v>
      </c>
      <c r="I68" s="28">
        <v>0.68</v>
      </c>
      <c r="J68" s="28">
        <v>1.35</v>
      </c>
      <c r="K68" s="28">
        <v>2.0299999999999998</v>
      </c>
      <c r="L68" s="28">
        <v>97.02</v>
      </c>
      <c r="M68" s="28">
        <v>192.62</v>
      </c>
      <c r="N68" s="28">
        <v>289.64</v>
      </c>
    </row>
    <row r="69" spans="1:14" s="3" customFormat="1" ht="33.75">
      <c r="A69" s="26" t="s">
        <v>130</v>
      </c>
      <c r="B69" s="26" t="s">
        <v>454</v>
      </c>
      <c r="C69" s="26" t="s">
        <v>221</v>
      </c>
      <c r="D69" s="26" t="s">
        <v>267</v>
      </c>
      <c r="E69" s="26" t="s">
        <v>430</v>
      </c>
      <c r="F69" s="27" t="s">
        <v>102</v>
      </c>
      <c r="G69" s="28">
        <v>313.89999999999998</v>
      </c>
      <c r="H69" s="28">
        <v>8.8800000000000008</v>
      </c>
      <c r="I69" s="28">
        <v>0.36</v>
      </c>
      <c r="J69" s="28">
        <v>10.74</v>
      </c>
      <c r="K69" s="28">
        <v>11.1</v>
      </c>
      <c r="L69" s="28">
        <v>113</v>
      </c>
      <c r="M69" s="28">
        <v>3371.29</v>
      </c>
      <c r="N69" s="28">
        <v>3484.29</v>
      </c>
    </row>
    <row r="70" spans="1:14" s="3" customFormat="1" ht="33.75">
      <c r="A70" s="26" t="s">
        <v>133</v>
      </c>
      <c r="B70" s="26" t="s">
        <v>367</v>
      </c>
      <c r="C70" s="26" t="s">
        <v>221</v>
      </c>
      <c r="D70" s="26" t="s">
        <v>250</v>
      </c>
      <c r="E70" s="26" t="s">
        <v>430</v>
      </c>
      <c r="F70" s="27" t="s">
        <v>102</v>
      </c>
      <c r="G70" s="28">
        <v>483.8</v>
      </c>
      <c r="H70" s="28">
        <v>2.4</v>
      </c>
      <c r="I70" s="28">
        <v>0.85</v>
      </c>
      <c r="J70" s="28">
        <v>2.15</v>
      </c>
      <c r="K70" s="28">
        <v>3</v>
      </c>
      <c r="L70" s="28">
        <v>411.23</v>
      </c>
      <c r="M70" s="28">
        <v>1040.17</v>
      </c>
      <c r="N70" s="28">
        <v>1451.4</v>
      </c>
    </row>
    <row r="71" spans="1:14" s="3" customFormat="1" ht="33.75">
      <c r="A71" s="26" t="s">
        <v>135</v>
      </c>
      <c r="B71" s="26" t="s">
        <v>457</v>
      </c>
      <c r="C71" s="26" t="s">
        <v>221</v>
      </c>
      <c r="D71" s="26" t="s">
        <v>344</v>
      </c>
      <c r="E71" s="26" t="s">
        <v>430</v>
      </c>
      <c r="F71" s="27" t="s">
        <v>102</v>
      </c>
      <c r="G71" s="28">
        <v>72.8</v>
      </c>
      <c r="H71" s="28">
        <v>20.69</v>
      </c>
      <c r="I71" s="28">
        <v>2.09</v>
      </c>
      <c r="J71" s="28">
        <v>23.77</v>
      </c>
      <c r="K71" s="28">
        <v>25.86</v>
      </c>
      <c r="L71" s="28">
        <v>152.15</v>
      </c>
      <c r="M71" s="28">
        <v>1730.45</v>
      </c>
      <c r="N71" s="28">
        <v>1882.6</v>
      </c>
    </row>
    <row r="72" spans="1:14" s="3" customFormat="1" ht="33.75">
      <c r="A72" s="26" t="s">
        <v>136</v>
      </c>
      <c r="B72" s="26" t="s">
        <v>369</v>
      </c>
      <c r="C72" s="26" t="s">
        <v>221</v>
      </c>
      <c r="D72" s="26" t="s">
        <v>488</v>
      </c>
      <c r="E72" s="26" t="s">
        <v>430</v>
      </c>
      <c r="F72" s="27" t="s">
        <v>102</v>
      </c>
      <c r="G72" s="28">
        <v>79.12</v>
      </c>
      <c r="H72" s="28">
        <v>3.87</v>
      </c>
      <c r="I72" s="28">
        <v>1.1399999999999999</v>
      </c>
      <c r="J72" s="28">
        <v>3.69</v>
      </c>
      <c r="K72" s="28">
        <v>4.83</v>
      </c>
      <c r="L72" s="28">
        <v>90.19</v>
      </c>
      <c r="M72" s="28">
        <v>291.95</v>
      </c>
      <c r="N72" s="28">
        <v>382.14</v>
      </c>
    </row>
    <row r="73" spans="1:14" s="3" customFormat="1" ht="33.75">
      <c r="A73" s="26" t="s">
        <v>137</v>
      </c>
      <c r="B73" s="26" t="s">
        <v>460</v>
      </c>
      <c r="C73" s="26" t="s">
        <v>221</v>
      </c>
      <c r="D73" s="26" t="s">
        <v>151</v>
      </c>
      <c r="E73" s="26" t="s">
        <v>430</v>
      </c>
      <c r="F73" s="27" t="s">
        <v>102</v>
      </c>
      <c r="G73" s="28">
        <v>24.3</v>
      </c>
      <c r="H73" s="28">
        <v>29.75</v>
      </c>
      <c r="I73" s="28">
        <v>2.4900000000000002</v>
      </c>
      <c r="J73" s="28">
        <v>34.69</v>
      </c>
      <c r="K73" s="28">
        <v>37.18</v>
      </c>
      <c r="L73" s="28">
        <v>60.5</v>
      </c>
      <c r="M73" s="28">
        <v>842.97</v>
      </c>
      <c r="N73" s="28">
        <v>903.47</v>
      </c>
    </row>
    <row r="74" spans="1:14" s="3" customFormat="1" ht="33.75">
      <c r="A74" s="26" t="s">
        <v>138</v>
      </c>
      <c r="B74" s="26" t="s">
        <v>378</v>
      </c>
      <c r="C74" s="26" t="s">
        <v>221</v>
      </c>
      <c r="D74" s="26" t="s">
        <v>268</v>
      </c>
      <c r="E74" s="26" t="s">
        <v>430</v>
      </c>
      <c r="F74" s="27" t="s">
        <v>102</v>
      </c>
      <c r="G74" s="28">
        <v>22.5</v>
      </c>
      <c r="H74" s="28">
        <v>5.31</v>
      </c>
      <c r="I74" s="28">
        <v>1.49</v>
      </c>
      <c r="J74" s="28">
        <v>5.14</v>
      </c>
      <c r="K74" s="28">
        <v>6.63</v>
      </c>
      <c r="L74" s="28">
        <v>33.520000000000003</v>
      </c>
      <c r="M74" s="28">
        <v>115.65</v>
      </c>
      <c r="N74" s="28">
        <v>149.16999999999999</v>
      </c>
    </row>
    <row r="75" spans="1:14" s="3" customFormat="1" ht="33.75">
      <c r="A75" s="26" t="s">
        <v>22</v>
      </c>
      <c r="B75" s="26" t="s">
        <v>473</v>
      </c>
      <c r="C75" s="26" t="s">
        <v>221</v>
      </c>
      <c r="D75" s="26" t="s">
        <v>86</v>
      </c>
      <c r="E75" s="26" t="s">
        <v>430</v>
      </c>
      <c r="F75" s="27" t="s">
        <v>102</v>
      </c>
      <c r="G75" s="28">
        <v>97.2</v>
      </c>
      <c r="H75" s="28">
        <v>53.9</v>
      </c>
      <c r="I75" s="28">
        <v>3.68</v>
      </c>
      <c r="J75" s="28">
        <v>63.69</v>
      </c>
      <c r="K75" s="28">
        <v>67.37</v>
      </c>
      <c r="L75" s="28">
        <v>357.69</v>
      </c>
      <c r="M75" s="28">
        <v>6190.67</v>
      </c>
      <c r="N75" s="28">
        <v>6548.36</v>
      </c>
    </row>
    <row r="76" spans="1:14" s="3" customFormat="1" ht="123.75">
      <c r="A76" s="26" t="s">
        <v>25</v>
      </c>
      <c r="B76" s="26" t="s">
        <v>433</v>
      </c>
      <c r="C76" s="26" t="s">
        <v>81</v>
      </c>
      <c r="D76" s="26" t="s">
        <v>155</v>
      </c>
      <c r="E76" s="26" t="s">
        <v>430</v>
      </c>
      <c r="F76" s="27" t="s">
        <v>305</v>
      </c>
      <c r="G76" s="28">
        <v>1</v>
      </c>
      <c r="H76" s="28">
        <v>411.34</v>
      </c>
      <c r="I76" s="28">
        <v>217.38</v>
      </c>
      <c r="J76" s="28">
        <v>296.79000000000002</v>
      </c>
      <c r="K76" s="28">
        <v>514.16999999999996</v>
      </c>
      <c r="L76" s="28">
        <v>217.38</v>
      </c>
      <c r="M76" s="28">
        <v>296.79000000000002</v>
      </c>
      <c r="N76" s="28">
        <v>514.16999999999996</v>
      </c>
    </row>
    <row r="77" spans="1:14" s="3" customFormat="1" ht="123.75">
      <c r="A77" s="26" t="s">
        <v>27</v>
      </c>
      <c r="B77" s="26" t="s">
        <v>432</v>
      </c>
      <c r="C77" s="26" t="s">
        <v>81</v>
      </c>
      <c r="D77" s="26" t="s">
        <v>372</v>
      </c>
      <c r="E77" s="26" t="s">
        <v>430</v>
      </c>
      <c r="F77" s="27" t="s">
        <v>261</v>
      </c>
      <c r="G77" s="28">
        <v>1</v>
      </c>
      <c r="H77" s="28">
        <v>516.64</v>
      </c>
      <c r="I77" s="28">
        <v>197.94</v>
      </c>
      <c r="J77" s="28">
        <v>447.86</v>
      </c>
      <c r="K77" s="28">
        <v>645.79999999999995</v>
      </c>
      <c r="L77" s="28">
        <v>197.94</v>
      </c>
      <c r="M77" s="28">
        <v>447.86</v>
      </c>
      <c r="N77" s="28">
        <v>645.79999999999995</v>
      </c>
    </row>
    <row r="78" spans="1:14" s="3" customFormat="1" ht="22.5" customHeight="1">
      <c r="A78" s="26" t="s">
        <v>29</v>
      </c>
      <c r="B78" s="26" t="s">
        <v>93</v>
      </c>
      <c r="C78" s="26" t="s">
        <v>221</v>
      </c>
      <c r="D78" s="26" t="s">
        <v>146</v>
      </c>
      <c r="E78" s="26" t="s">
        <v>430</v>
      </c>
      <c r="F78" s="27" t="s">
        <v>305</v>
      </c>
      <c r="G78" s="28">
        <v>4</v>
      </c>
      <c r="H78" s="28">
        <v>9.19</v>
      </c>
      <c r="I78" s="28">
        <v>1</v>
      </c>
      <c r="J78" s="28">
        <v>10.48</v>
      </c>
      <c r="K78" s="28">
        <v>11.48</v>
      </c>
      <c r="L78" s="28">
        <v>4</v>
      </c>
      <c r="M78" s="28">
        <v>41.92</v>
      </c>
      <c r="N78" s="28">
        <v>45.92</v>
      </c>
    </row>
    <row r="79" spans="1:14" s="3" customFormat="1" ht="22.5" customHeight="1">
      <c r="A79" s="26" t="s">
        <v>30</v>
      </c>
      <c r="B79" s="26" t="s">
        <v>448</v>
      </c>
      <c r="C79" s="26" t="s">
        <v>81</v>
      </c>
      <c r="D79" s="26" t="s">
        <v>249</v>
      </c>
      <c r="E79" s="26" t="s">
        <v>430</v>
      </c>
      <c r="F79" s="27" t="s">
        <v>501</v>
      </c>
      <c r="G79" s="28">
        <v>29</v>
      </c>
      <c r="H79" s="28">
        <v>10.29</v>
      </c>
      <c r="I79" s="28">
        <v>1.89</v>
      </c>
      <c r="J79" s="28">
        <v>10.97</v>
      </c>
      <c r="K79" s="28">
        <v>12.86</v>
      </c>
      <c r="L79" s="28">
        <v>54.81</v>
      </c>
      <c r="M79" s="28">
        <v>318.13</v>
      </c>
      <c r="N79" s="28">
        <v>372.94</v>
      </c>
    </row>
    <row r="80" spans="1:14" s="3" customFormat="1" ht="22.5" customHeight="1">
      <c r="A80" s="26" t="s">
        <v>31</v>
      </c>
      <c r="B80" s="26" t="s">
        <v>449</v>
      </c>
      <c r="C80" s="26" t="s">
        <v>81</v>
      </c>
      <c r="D80" s="26" t="s">
        <v>458</v>
      </c>
      <c r="E80" s="26" t="s">
        <v>430</v>
      </c>
      <c r="F80" s="27" t="s">
        <v>501</v>
      </c>
      <c r="G80" s="28">
        <v>11</v>
      </c>
      <c r="H80" s="28">
        <v>10.29</v>
      </c>
      <c r="I80" s="28">
        <v>1.89</v>
      </c>
      <c r="J80" s="28">
        <v>10.97</v>
      </c>
      <c r="K80" s="28">
        <v>12.86</v>
      </c>
      <c r="L80" s="28">
        <v>20.79</v>
      </c>
      <c r="M80" s="28">
        <v>120.67</v>
      </c>
      <c r="N80" s="28">
        <v>141.46</v>
      </c>
    </row>
    <row r="81" spans="1:14" s="3" customFormat="1" ht="22.5" customHeight="1">
      <c r="A81" s="26" t="s">
        <v>32</v>
      </c>
      <c r="B81" s="26" t="s">
        <v>203</v>
      </c>
      <c r="C81" s="26" t="s">
        <v>562</v>
      </c>
      <c r="D81" s="26" t="s">
        <v>142</v>
      </c>
      <c r="E81" s="26" t="s">
        <v>471</v>
      </c>
      <c r="F81" s="27" t="s">
        <v>305</v>
      </c>
      <c r="G81" s="28">
        <v>1</v>
      </c>
      <c r="H81" s="28">
        <v>26.67</v>
      </c>
      <c r="I81" s="28">
        <v>12.49</v>
      </c>
      <c r="J81" s="28">
        <v>20.84</v>
      </c>
      <c r="K81" s="28">
        <v>33.33</v>
      </c>
      <c r="L81" s="28">
        <v>12.49</v>
      </c>
      <c r="M81" s="28">
        <v>20.84</v>
      </c>
      <c r="N81" s="28">
        <v>33.33</v>
      </c>
    </row>
    <row r="82" spans="1:14" s="3" customFormat="1" ht="22.5" customHeight="1">
      <c r="A82" s="26" t="s">
        <v>33</v>
      </c>
      <c r="B82" s="26" t="s">
        <v>443</v>
      </c>
      <c r="C82" s="26" t="s">
        <v>81</v>
      </c>
      <c r="D82" s="26" t="s">
        <v>421</v>
      </c>
      <c r="E82" s="26" t="s">
        <v>430</v>
      </c>
      <c r="F82" s="27" t="s">
        <v>501</v>
      </c>
      <c r="G82" s="28">
        <v>1</v>
      </c>
      <c r="H82" s="28">
        <v>473.64</v>
      </c>
      <c r="I82" s="28">
        <v>11.49</v>
      </c>
      <c r="J82" s="28">
        <v>580.55999999999995</v>
      </c>
      <c r="K82" s="28">
        <v>592.04999999999995</v>
      </c>
      <c r="L82" s="28">
        <v>11.49</v>
      </c>
      <c r="M82" s="28">
        <v>580.55999999999995</v>
      </c>
      <c r="N82" s="28">
        <v>592.04999999999995</v>
      </c>
    </row>
    <row r="83" spans="1:14" s="3" customFormat="1" ht="22.5" customHeight="1">
      <c r="A83" s="26" t="s">
        <v>34</v>
      </c>
      <c r="B83" s="26" t="s">
        <v>475</v>
      </c>
      <c r="C83" s="26" t="s">
        <v>81</v>
      </c>
      <c r="D83" s="26" t="s">
        <v>147</v>
      </c>
      <c r="E83" s="26" t="s">
        <v>430</v>
      </c>
      <c r="F83" s="27" t="s">
        <v>549</v>
      </c>
      <c r="G83" s="28">
        <v>4</v>
      </c>
      <c r="H83" s="28">
        <v>50.65</v>
      </c>
      <c r="I83" s="28">
        <v>5.23</v>
      </c>
      <c r="J83" s="28">
        <v>58.08</v>
      </c>
      <c r="K83" s="28">
        <v>63.31</v>
      </c>
      <c r="L83" s="28">
        <v>20.92</v>
      </c>
      <c r="M83" s="28">
        <v>232.32</v>
      </c>
      <c r="N83" s="28">
        <v>253.24</v>
      </c>
    </row>
    <row r="84" spans="1:14" s="3" customFormat="1" ht="22.5" customHeight="1">
      <c r="A84" s="26" t="s">
        <v>35</v>
      </c>
      <c r="B84" s="26" t="s">
        <v>477</v>
      </c>
      <c r="C84" s="26" t="s">
        <v>81</v>
      </c>
      <c r="D84" s="26" t="s">
        <v>420</v>
      </c>
      <c r="E84" s="26" t="s">
        <v>430</v>
      </c>
      <c r="F84" s="27" t="s">
        <v>549</v>
      </c>
      <c r="G84" s="28">
        <v>4</v>
      </c>
      <c r="H84" s="28">
        <v>196.33</v>
      </c>
      <c r="I84" s="28">
        <v>30.41</v>
      </c>
      <c r="J84" s="28">
        <v>215</v>
      </c>
      <c r="K84" s="28">
        <v>245.41</v>
      </c>
      <c r="L84" s="28">
        <v>121.64</v>
      </c>
      <c r="M84" s="28">
        <v>860</v>
      </c>
      <c r="N84" s="28">
        <v>981.64</v>
      </c>
    </row>
    <row r="85" spans="1:14" s="3" customFormat="1" ht="22.5" customHeight="1">
      <c r="A85" s="26" t="s">
        <v>58</v>
      </c>
      <c r="B85" s="26" t="s">
        <v>502</v>
      </c>
      <c r="C85" s="26" t="s">
        <v>353</v>
      </c>
      <c r="D85" s="26" t="s">
        <v>192</v>
      </c>
      <c r="E85" s="26" t="s">
        <v>312</v>
      </c>
      <c r="F85" s="27" t="s">
        <v>261</v>
      </c>
      <c r="G85" s="28">
        <v>1</v>
      </c>
      <c r="H85" s="28">
        <v>263.57</v>
      </c>
      <c r="I85" s="28">
        <v>8.76</v>
      </c>
      <c r="J85" s="28">
        <v>320.7</v>
      </c>
      <c r="K85" s="28">
        <v>329.46</v>
      </c>
      <c r="L85" s="28">
        <v>8.76</v>
      </c>
      <c r="M85" s="28">
        <v>320.7</v>
      </c>
      <c r="N85" s="28">
        <v>329.46</v>
      </c>
    </row>
    <row r="86" spans="1:14" s="3" customFormat="1" ht="33.75">
      <c r="A86" s="26" t="s">
        <v>60</v>
      </c>
      <c r="B86" s="26" t="s">
        <v>389</v>
      </c>
      <c r="C86" s="26" t="s">
        <v>81</v>
      </c>
      <c r="D86" s="26" t="s">
        <v>204</v>
      </c>
      <c r="E86" s="26" t="s">
        <v>430</v>
      </c>
      <c r="F86" s="27" t="s">
        <v>118</v>
      </c>
      <c r="G86" s="28">
        <v>24.3</v>
      </c>
      <c r="H86" s="28">
        <v>10.98</v>
      </c>
      <c r="I86" s="28">
        <v>4.4800000000000004</v>
      </c>
      <c r="J86" s="28">
        <v>9.24</v>
      </c>
      <c r="K86" s="28">
        <v>13.72</v>
      </c>
      <c r="L86" s="28">
        <v>108.86</v>
      </c>
      <c r="M86" s="28">
        <v>224.53</v>
      </c>
      <c r="N86" s="28">
        <v>333.39</v>
      </c>
    </row>
    <row r="87" spans="1:14" s="3" customFormat="1" ht="33.75">
      <c r="A87" s="26" t="s">
        <v>62</v>
      </c>
      <c r="B87" s="26" t="s">
        <v>341</v>
      </c>
      <c r="C87" s="26" t="s">
        <v>81</v>
      </c>
      <c r="D87" s="26" t="s">
        <v>65</v>
      </c>
      <c r="E87" s="26" t="s">
        <v>430</v>
      </c>
      <c r="F87" s="27" t="s">
        <v>261</v>
      </c>
      <c r="G87" s="28">
        <v>20</v>
      </c>
      <c r="H87" s="28">
        <v>18.57</v>
      </c>
      <c r="I87" s="28">
        <v>8.5500000000000007</v>
      </c>
      <c r="J87" s="28">
        <v>14.66</v>
      </c>
      <c r="K87" s="28">
        <v>23.21</v>
      </c>
      <c r="L87" s="28">
        <v>171</v>
      </c>
      <c r="M87" s="28">
        <v>293.2</v>
      </c>
      <c r="N87" s="28">
        <v>464.2</v>
      </c>
    </row>
    <row r="88" spans="1:14" s="3" customFormat="1" ht="22.5" customHeight="1">
      <c r="A88" s="26" t="s">
        <v>63</v>
      </c>
      <c r="B88" s="26" t="s">
        <v>436</v>
      </c>
      <c r="C88" s="26" t="s">
        <v>221</v>
      </c>
      <c r="D88" s="26" t="s">
        <v>269</v>
      </c>
      <c r="E88" s="26" t="s">
        <v>430</v>
      </c>
      <c r="F88" s="27" t="s">
        <v>305</v>
      </c>
      <c r="G88" s="28">
        <v>1</v>
      </c>
      <c r="H88" s="28">
        <v>33.92</v>
      </c>
      <c r="I88" s="28">
        <v>13.3</v>
      </c>
      <c r="J88" s="28">
        <v>29.1</v>
      </c>
      <c r="K88" s="28">
        <v>42.4</v>
      </c>
      <c r="L88" s="28">
        <v>13.3</v>
      </c>
      <c r="M88" s="28">
        <v>29.1</v>
      </c>
      <c r="N88" s="28">
        <v>42.4</v>
      </c>
    </row>
    <row r="89" spans="1:14" s="3" customFormat="1" ht="33.75">
      <c r="A89" s="26" t="s">
        <v>64</v>
      </c>
      <c r="B89" s="26" t="s">
        <v>343</v>
      </c>
      <c r="C89" s="26" t="s">
        <v>81</v>
      </c>
      <c r="D89" s="26" t="s">
        <v>307</v>
      </c>
      <c r="E89" s="26" t="s">
        <v>430</v>
      </c>
      <c r="F89" s="27" t="s">
        <v>261</v>
      </c>
      <c r="G89" s="28">
        <v>8</v>
      </c>
      <c r="H89" s="28">
        <v>22.86</v>
      </c>
      <c r="I89" s="28">
        <v>10.94</v>
      </c>
      <c r="J89" s="28">
        <v>17.63</v>
      </c>
      <c r="K89" s="28">
        <v>28.57</v>
      </c>
      <c r="L89" s="28">
        <v>87.52</v>
      </c>
      <c r="M89" s="28">
        <v>141.04</v>
      </c>
      <c r="N89" s="28">
        <v>228.56</v>
      </c>
    </row>
    <row r="90" spans="1:14" s="3" customFormat="1" ht="33.75">
      <c r="A90" s="26" t="s">
        <v>66</v>
      </c>
      <c r="B90" s="26" t="s">
        <v>349</v>
      </c>
      <c r="C90" s="26" t="s">
        <v>81</v>
      </c>
      <c r="D90" s="26" t="s">
        <v>117</v>
      </c>
      <c r="E90" s="26" t="s">
        <v>430</v>
      </c>
      <c r="F90" s="27" t="s">
        <v>261</v>
      </c>
      <c r="G90" s="28">
        <v>4</v>
      </c>
      <c r="H90" s="28">
        <v>29.44</v>
      </c>
      <c r="I90" s="28">
        <v>13.3</v>
      </c>
      <c r="J90" s="28">
        <v>23.5</v>
      </c>
      <c r="K90" s="28">
        <v>36.799999999999997</v>
      </c>
      <c r="L90" s="28">
        <v>53.2</v>
      </c>
      <c r="M90" s="28">
        <v>94</v>
      </c>
      <c r="N90" s="28">
        <v>147.19999999999999</v>
      </c>
    </row>
    <row r="91" spans="1:14" s="3" customFormat="1" ht="22.5" customHeight="1">
      <c r="A91" s="26" t="s">
        <v>67</v>
      </c>
      <c r="B91" s="26" t="s">
        <v>567</v>
      </c>
      <c r="C91" s="26" t="s">
        <v>81</v>
      </c>
      <c r="D91" s="26" t="s">
        <v>140</v>
      </c>
      <c r="E91" s="26" t="s">
        <v>430</v>
      </c>
      <c r="F91" s="27" t="s">
        <v>261</v>
      </c>
      <c r="G91" s="28">
        <v>6</v>
      </c>
      <c r="H91" s="28">
        <v>126.43</v>
      </c>
      <c r="I91" s="28">
        <v>25.45</v>
      </c>
      <c r="J91" s="28">
        <v>132.58000000000001</v>
      </c>
      <c r="K91" s="28">
        <v>158.03</v>
      </c>
      <c r="L91" s="28">
        <v>152.69999999999999</v>
      </c>
      <c r="M91" s="28">
        <v>795.48</v>
      </c>
      <c r="N91" s="28">
        <v>948.18</v>
      </c>
    </row>
    <row r="92" spans="1:14" s="3" customFormat="1" ht="45" customHeight="1">
      <c r="A92" s="26" t="s">
        <v>68</v>
      </c>
      <c r="B92" s="26" t="s">
        <v>375</v>
      </c>
      <c r="C92" s="26" t="s">
        <v>81</v>
      </c>
      <c r="D92" s="26" t="s">
        <v>49</v>
      </c>
      <c r="E92" s="26" t="s">
        <v>391</v>
      </c>
      <c r="F92" s="27" t="s">
        <v>261</v>
      </c>
      <c r="G92" s="28">
        <v>85</v>
      </c>
      <c r="H92" s="28">
        <v>144.24</v>
      </c>
      <c r="I92" s="28">
        <v>29.24</v>
      </c>
      <c r="J92" s="28">
        <v>151.06</v>
      </c>
      <c r="K92" s="28">
        <v>180.3</v>
      </c>
      <c r="L92" s="28">
        <v>2485.4</v>
      </c>
      <c r="M92" s="28">
        <v>12840.1</v>
      </c>
      <c r="N92" s="28">
        <v>15325.5</v>
      </c>
    </row>
    <row r="93" spans="1:14" s="3" customFormat="1" ht="33.75">
      <c r="A93" s="26" t="s">
        <v>69</v>
      </c>
      <c r="B93" s="26" t="s">
        <v>120</v>
      </c>
      <c r="C93" s="26" t="s">
        <v>221</v>
      </c>
      <c r="D93" s="26" t="s">
        <v>376</v>
      </c>
      <c r="E93" s="26" t="s">
        <v>430</v>
      </c>
      <c r="F93" s="27" t="s">
        <v>305</v>
      </c>
      <c r="G93" s="28">
        <v>3</v>
      </c>
      <c r="H93" s="28">
        <v>325.16000000000003</v>
      </c>
      <c r="I93" s="28">
        <v>20.23</v>
      </c>
      <c r="J93" s="28">
        <v>386.22</v>
      </c>
      <c r="K93" s="28">
        <v>406.45</v>
      </c>
      <c r="L93" s="28">
        <v>60.69</v>
      </c>
      <c r="M93" s="28">
        <v>1158.6600000000001</v>
      </c>
      <c r="N93" s="28">
        <v>1219.3499999999999</v>
      </c>
    </row>
    <row r="94" spans="1:14" s="3" customFormat="1" ht="22.5" customHeight="1">
      <c r="A94" s="26" t="s">
        <v>70</v>
      </c>
      <c r="B94" s="26" t="s">
        <v>210</v>
      </c>
      <c r="C94" s="26" t="s">
        <v>221</v>
      </c>
      <c r="D94" s="26" t="s">
        <v>472</v>
      </c>
      <c r="E94" s="26" t="s">
        <v>430</v>
      </c>
      <c r="F94" s="27" t="s">
        <v>305</v>
      </c>
      <c r="G94" s="28">
        <v>3</v>
      </c>
      <c r="H94" s="28">
        <v>25.72</v>
      </c>
      <c r="I94" s="28">
        <v>10.47</v>
      </c>
      <c r="J94" s="28">
        <v>21.68</v>
      </c>
      <c r="K94" s="28">
        <v>32.15</v>
      </c>
      <c r="L94" s="28">
        <v>31.41</v>
      </c>
      <c r="M94" s="28">
        <v>65.040000000000006</v>
      </c>
      <c r="N94" s="28">
        <v>96.45</v>
      </c>
    </row>
    <row r="95" spans="1:14" s="3" customFormat="1" ht="22.5" customHeight="1">
      <c r="A95" s="26" t="s">
        <v>87</v>
      </c>
      <c r="B95" s="26" t="s">
        <v>470</v>
      </c>
      <c r="C95" s="26" t="s">
        <v>221</v>
      </c>
      <c r="D95" s="26" t="s">
        <v>158</v>
      </c>
      <c r="E95" s="26" t="s">
        <v>430</v>
      </c>
      <c r="F95" s="27" t="s">
        <v>305</v>
      </c>
      <c r="G95" s="28">
        <v>75</v>
      </c>
      <c r="H95" s="28">
        <v>23.75</v>
      </c>
      <c r="I95" s="28">
        <v>10.94</v>
      </c>
      <c r="J95" s="28">
        <v>18.739999999999998</v>
      </c>
      <c r="K95" s="28">
        <v>29.68</v>
      </c>
      <c r="L95" s="28">
        <v>820.5</v>
      </c>
      <c r="M95" s="28">
        <v>1405.5</v>
      </c>
      <c r="N95" s="28">
        <v>2226</v>
      </c>
    </row>
    <row r="96" spans="1:14" s="3" customFormat="1" ht="22.5" customHeight="1">
      <c r="A96" s="26" t="s">
        <v>88</v>
      </c>
      <c r="B96" s="26" t="s">
        <v>557</v>
      </c>
      <c r="C96" s="26" t="s">
        <v>353</v>
      </c>
      <c r="D96" s="26" t="s">
        <v>366</v>
      </c>
      <c r="E96" s="26" t="s">
        <v>338</v>
      </c>
      <c r="F96" s="27" t="s">
        <v>261</v>
      </c>
      <c r="G96" s="28">
        <v>2</v>
      </c>
      <c r="H96" s="28">
        <v>66.209999999999994</v>
      </c>
      <c r="I96" s="28">
        <v>29.24</v>
      </c>
      <c r="J96" s="28">
        <v>53.52</v>
      </c>
      <c r="K96" s="28">
        <v>82.76</v>
      </c>
      <c r="L96" s="28">
        <v>58.48</v>
      </c>
      <c r="M96" s="28">
        <v>107.04</v>
      </c>
      <c r="N96" s="28">
        <v>165.52</v>
      </c>
    </row>
    <row r="97" spans="1:14" s="3" customFormat="1" ht="22.5" customHeight="1">
      <c r="A97" s="26" t="s">
        <v>89</v>
      </c>
      <c r="B97" s="26" t="s">
        <v>417</v>
      </c>
      <c r="C97" s="26" t="s">
        <v>81</v>
      </c>
      <c r="D97" s="26" t="s">
        <v>109</v>
      </c>
      <c r="E97" s="26" t="s">
        <v>430</v>
      </c>
      <c r="F97" s="27" t="s">
        <v>261</v>
      </c>
      <c r="G97" s="28">
        <v>1</v>
      </c>
      <c r="H97" s="28">
        <v>3922.05</v>
      </c>
      <c r="I97" s="28">
        <v>500.98</v>
      </c>
      <c r="J97" s="28">
        <v>4401.58</v>
      </c>
      <c r="K97" s="28">
        <v>4902.5600000000004</v>
      </c>
      <c r="L97" s="28">
        <v>500.98</v>
      </c>
      <c r="M97" s="28">
        <v>4401.58</v>
      </c>
      <c r="N97" s="28">
        <v>4902.5600000000004</v>
      </c>
    </row>
    <row r="98" spans="1:14" s="3" customFormat="1" ht="22.5" customHeight="1">
      <c r="A98" s="26" t="s">
        <v>92</v>
      </c>
      <c r="B98" s="26" t="s">
        <v>418</v>
      </c>
      <c r="C98" s="26" t="s">
        <v>81</v>
      </c>
      <c r="D98" s="26" t="s">
        <v>178</v>
      </c>
      <c r="E98" s="26" t="s">
        <v>430</v>
      </c>
      <c r="F98" s="27" t="s">
        <v>261</v>
      </c>
      <c r="G98" s="28">
        <v>1</v>
      </c>
      <c r="H98" s="28">
        <v>1494.85</v>
      </c>
      <c r="I98" s="28">
        <v>257.11</v>
      </c>
      <c r="J98" s="28">
        <v>1611.45</v>
      </c>
      <c r="K98" s="28">
        <v>1868.56</v>
      </c>
      <c r="L98" s="28">
        <v>257.11</v>
      </c>
      <c r="M98" s="28">
        <v>1611.45</v>
      </c>
      <c r="N98" s="28">
        <v>1868.56</v>
      </c>
    </row>
    <row r="99" spans="1:14" s="3" customFormat="1" ht="45" customHeight="1">
      <c r="A99" s="26" t="s">
        <v>94</v>
      </c>
      <c r="B99" s="26" t="s">
        <v>419</v>
      </c>
      <c r="C99" s="26" t="s">
        <v>81</v>
      </c>
      <c r="D99" s="26" t="s">
        <v>531</v>
      </c>
      <c r="E99" s="26" t="s">
        <v>430</v>
      </c>
      <c r="F99" s="27" t="s">
        <v>261</v>
      </c>
      <c r="G99" s="28">
        <v>1</v>
      </c>
      <c r="H99" s="28">
        <v>2208.5</v>
      </c>
      <c r="I99" s="28">
        <v>483.03</v>
      </c>
      <c r="J99" s="28">
        <v>2277.59</v>
      </c>
      <c r="K99" s="28">
        <v>2760.62</v>
      </c>
      <c r="L99" s="28">
        <v>483.03</v>
      </c>
      <c r="M99" s="28">
        <v>2277.59</v>
      </c>
      <c r="N99" s="28">
        <v>2760.62</v>
      </c>
    </row>
    <row r="100" spans="1:14" s="3" customFormat="1" ht="33.75">
      <c r="A100" s="26" t="s">
        <v>96</v>
      </c>
      <c r="B100" s="26" t="s">
        <v>482</v>
      </c>
      <c r="C100" s="26" t="s">
        <v>81</v>
      </c>
      <c r="D100" s="26" t="s">
        <v>474</v>
      </c>
      <c r="E100" s="26" t="s">
        <v>430</v>
      </c>
      <c r="F100" s="27" t="s">
        <v>261</v>
      </c>
      <c r="G100" s="28">
        <v>37</v>
      </c>
      <c r="H100" s="28">
        <v>37.4</v>
      </c>
      <c r="I100" s="28">
        <v>4.49</v>
      </c>
      <c r="J100" s="28">
        <v>42.26</v>
      </c>
      <c r="K100" s="28">
        <v>46.75</v>
      </c>
      <c r="L100" s="28">
        <v>166.13</v>
      </c>
      <c r="M100" s="28">
        <v>1563.62</v>
      </c>
      <c r="N100" s="28">
        <v>1729.75</v>
      </c>
    </row>
    <row r="101" spans="1:14" s="3" customFormat="1" ht="33.75">
      <c r="A101" s="26" t="s">
        <v>97</v>
      </c>
      <c r="B101" s="26" t="s">
        <v>352</v>
      </c>
      <c r="C101" s="26" t="s">
        <v>221</v>
      </c>
      <c r="D101" s="26" t="s">
        <v>98</v>
      </c>
      <c r="E101" s="26" t="s">
        <v>430</v>
      </c>
      <c r="F101" s="27" t="s">
        <v>305</v>
      </c>
      <c r="G101" s="28">
        <v>1</v>
      </c>
      <c r="H101" s="28">
        <v>16834.37</v>
      </c>
      <c r="I101" s="28">
        <v>104.8</v>
      </c>
      <c r="J101" s="28">
        <v>20938.16</v>
      </c>
      <c r="K101" s="28">
        <v>21042.959999999999</v>
      </c>
      <c r="L101" s="28">
        <v>104.8</v>
      </c>
      <c r="M101" s="28">
        <v>20938.16</v>
      </c>
      <c r="N101" s="28">
        <v>21042.959999999999</v>
      </c>
    </row>
    <row r="102" spans="1:14" s="3" customFormat="1" ht="33.75">
      <c r="A102" s="26" t="s">
        <v>100</v>
      </c>
      <c r="B102" s="26" t="s">
        <v>278</v>
      </c>
      <c r="C102" s="26" t="s">
        <v>558</v>
      </c>
      <c r="D102" s="26" t="s">
        <v>206</v>
      </c>
      <c r="E102" s="26" t="s">
        <v>480</v>
      </c>
      <c r="F102" s="27" t="s">
        <v>118</v>
      </c>
      <c r="G102" s="28">
        <v>156</v>
      </c>
      <c r="H102" s="28">
        <v>24.09</v>
      </c>
      <c r="I102" s="28">
        <v>20.260000000000002</v>
      </c>
      <c r="J102" s="28">
        <v>9.85</v>
      </c>
      <c r="K102" s="28">
        <v>30.11</v>
      </c>
      <c r="L102" s="28">
        <v>3160.56</v>
      </c>
      <c r="M102" s="28">
        <v>1536.6</v>
      </c>
      <c r="N102" s="28">
        <v>4697.16</v>
      </c>
    </row>
    <row r="103" spans="1:14" s="3" customFormat="1" ht="33.75">
      <c r="A103" s="26" t="s">
        <v>103</v>
      </c>
      <c r="B103" s="26" t="s">
        <v>280</v>
      </c>
      <c r="C103" s="26" t="s">
        <v>558</v>
      </c>
      <c r="D103" s="26" t="s">
        <v>484</v>
      </c>
      <c r="E103" s="26" t="s">
        <v>480</v>
      </c>
      <c r="F103" s="27" t="s">
        <v>124</v>
      </c>
      <c r="G103" s="28">
        <v>16</v>
      </c>
      <c r="H103" s="28">
        <v>11.39</v>
      </c>
      <c r="I103" s="28">
        <v>6.75</v>
      </c>
      <c r="J103" s="28">
        <v>7.48</v>
      </c>
      <c r="K103" s="28">
        <v>14.23</v>
      </c>
      <c r="L103" s="28">
        <v>108</v>
      </c>
      <c r="M103" s="28">
        <v>119.68</v>
      </c>
      <c r="N103" s="28">
        <v>227.68</v>
      </c>
    </row>
    <row r="104" spans="1:14" s="3" customFormat="1" ht="37.5" customHeight="1">
      <c r="A104" s="26" t="s">
        <v>104</v>
      </c>
      <c r="B104" s="26" t="s">
        <v>295</v>
      </c>
      <c r="C104" s="26" t="s">
        <v>558</v>
      </c>
      <c r="D104" s="26" t="s">
        <v>326</v>
      </c>
      <c r="E104" s="26" t="s">
        <v>480</v>
      </c>
      <c r="F104" s="27" t="s">
        <v>118</v>
      </c>
      <c r="G104" s="28">
        <v>150</v>
      </c>
      <c r="H104" s="28">
        <v>37.56</v>
      </c>
      <c r="I104" s="28">
        <v>20.77</v>
      </c>
      <c r="J104" s="28">
        <v>26.18</v>
      </c>
      <c r="K104" s="28">
        <v>46.95</v>
      </c>
      <c r="L104" s="28">
        <v>3115.5</v>
      </c>
      <c r="M104" s="28">
        <v>3927</v>
      </c>
      <c r="N104" s="28">
        <v>7042.5</v>
      </c>
    </row>
    <row r="105" spans="1:14" s="3" customFormat="1" ht="33.75">
      <c r="A105" s="26" t="s">
        <v>113</v>
      </c>
      <c r="B105" s="26" t="s">
        <v>128</v>
      </c>
      <c r="C105" s="26" t="s">
        <v>221</v>
      </c>
      <c r="D105" s="26" t="s">
        <v>330</v>
      </c>
      <c r="E105" s="26" t="s">
        <v>430</v>
      </c>
      <c r="F105" s="27" t="s">
        <v>305</v>
      </c>
      <c r="G105" s="28">
        <v>4</v>
      </c>
      <c r="H105" s="28">
        <v>48.69</v>
      </c>
      <c r="I105" s="28">
        <v>11.49</v>
      </c>
      <c r="J105" s="28">
        <v>49.37</v>
      </c>
      <c r="K105" s="28">
        <v>60.86</v>
      </c>
      <c r="L105" s="28">
        <v>45.96</v>
      </c>
      <c r="M105" s="28">
        <v>197.48</v>
      </c>
      <c r="N105" s="28">
        <v>243.44</v>
      </c>
    </row>
    <row r="106" spans="1:14" s="3" customFormat="1" ht="22.5" customHeight="1">
      <c r="A106" s="26" t="s">
        <v>114</v>
      </c>
      <c r="B106" s="26" t="s">
        <v>281</v>
      </c>
      <c r="C106" s="26" t="s">
        <v>221</v>
      </c>
      <c r="D106" s="26" t="s">
        <v>400</v>
      </c>
      <c r="E106" s="26" t="s">
        <v>430</v>
      </c>
      <c r="F106" s="27" t="s">
        <v>305</v>
      </c>
      <c r="G106" s="28">
        <v>1</v>
      </c>
      <c r="H106" s="28">
        <v>65.86</v>
      </c>
      <c r="I106" s="28">
        <v>43.13</v>
      </c>
      <c r="J106" s="28">
        <v>39.19</v>
      </c>
      <c r="K106" s="28">
        <v>82.32</v>
      </c>
      <c r="L106" s="28">
        <v>43.13</v>
      </c>
      <c r="M106" s="28">
        <v>39.19</v>
      </c>
      <c r="N106" s="28">
        <v>82.32</v>
      </c>
    </row>
    <row r="107" spans="1:14" s="3" customFormat="1" ht="33.75">
      <c r="A107" s="26" t="s">
        <v>115</v>
      </c>
      <c r="B107" s="26" t="s">
        <v>393</v>
      </c>
      <c r="C107" s="26" t="s">
        <v>221</v>
      </c>
      <c r="D107" s="26" t="s">
        <v>339</v>
      </c>
      <c r="E107" s="26" t="s">
        <v>430</v>
      </c>
      <c r="F107" s="27" t="s">
        <v>305</v>
      </c>
      <c r="G107" s="28">
        <v>3</v>
      </c>
      <c r="H107" s="28">
        <v>298.68</v>
      </c>
      <c r="I107" s="28">
        <v>29.94</v>
      </c>
      <c r="J107" s="28">
        <v>343.41</v>
      </c>
      <c r="K107" s="28">
        <v>373.35</v>
      </c>
      <c r="L107" s="28">
        <v>89.82</v>
      </c>
      <c r="M107" s="28">
        <v>1030.23</v>
      </c>
      <c r="N107" s="28">
        <v>1120.05</v>
      </c>
    </row>
    <row r="108" spans="1:14" s="3" customFormat="1" ht="22.5" customHeight="1">
      <c r="A108" s="26" t="s">
        <v>116</v>
      </c>
      <c r="B108" s="26" t="s">
        <v>456</v>
      </c>
      <c r="C108" s="26" t="s">
        <v>221</v>
      </c>
      <c r="D108" s="26" t="s">
        <v>242</v>
      </c>
      <c r="E108" s="26" t="s">
        <v>430</v>
      </c>
      <c r="F108" s="27" t="s">
        <v>305</v>
      </c>
      <c r="G108" s="28">
        <v>3</v>
      </c>
      <c r="H108" s="28">
        <v>420.47</v>
      </c>
      <c r="I108" s="28">
        <v>172.55</v>
      </c>
      <c r="J108" s="28">
        <v>353.03</v>
      </c>
      <c r="K108" s="28">
        <v>525.58000000000004</v>
      </c>
      <c r="L108" s="28">
        <v>517.65</v>
      </c>
      <c r="M108" s="28">
        <v>1059.0899999999999</v>
      </c>
      <c r="N108" s="28">
        <v>1576.74</v>
      </c>
    </row>
    <row r="109" spans="1:14" s="3" customFormat="1" ht="22.5" customHeight="1">
      <c r="A109" s="24" t="s">
        <v>80</v>
      </c>
      <c r="B109" s="24"/>
      <c r="C109" s="24"/>
      <c r="D109" s="24" t="s">
        <v>414</v>
      </c>
      <c r="E109" s="24"/>
      <c r="F109" s="24"/>
      <c r="G109" s="25"/>
      <c r="H109" s="25"/>
      <c r="I109" s="25"/>
      <c r="J109" s="25"/>
      <c r="K109" s="25"/>
      <c r="L109" s="25"/>
      <c r="M109" s="25"/>
      <c r="N109" s="25">
        <v>18621.060000000001</v>
      </c>
    </row>
    <row r="110" spans="1:14" s="3" customFormat="1" ht="22.5" customHeight="1">
      <c r="A110" s="26" t="s">
        <v>587</v>
      </c>
      <c r="B110" s="26" t="s">
        <v>410</v>
      </c>
      <c r="C110" s="26" t="s">
        <v>81</v>
      </c>
      <c r="D110" s="26" t="s">
        <v>354</v>
      </c>
      <c r="E110" s="26" t="s">
        <v>430</v>
      </c>
      <c r="F110" s="27" t="s">
        <v>549</v>
      </c>
      <c r="G110" s="28">
        <v>24</v>
      </c>
      <c r="H110" s="28">
        <v>30.39</v>
      </c>
      <c r="I110" s="28">
        <v>28.76</v>
      </c>
      <c r="J110" s="28">
        <v>9.2200000000000006</v>
      </c>
      <c r="K110" s="28">
        <v>37.979999999999997</v>
      </c>
      <c r="L110" s="28">
        <v>690.24</v>
      </c>
      <c r="M110" s="28">
        <v>221.28</v>
      </c>
      <c r="N110" s="28">
        <v>911.52</v>
      </c>
    </row>
    <row r="111" spans="1:14" s="3" customFormat="1" ht="22.5" customHeight="1">
      <c r="A111" s="26" t="s">
        <v>13</v>
      </c>
      <c r="B111" s="26" t="s">
        <v>416</v>
      </c>
      <c r="C111" s="26" t="s">
        <v>353</v>
      </c>
      <c r="D111" s="26" t="s">
        <v>139</v>
      </c>
      <c r="E111" s="26" t="s">
        <v>42</v>
      </c>
      <c r="F111" s="27" t="s">
        <v>118</v>
      </c>
      <c r="G111" s="28">
        <v>715</v>
      </c>
      <c r="H111" s="28">
        <v>6.52</v>
      </c>
      <c r="I111" s="28">
        <v>3.81</v>
      </c>
      <c r="J111" s="28">
        <v>4.34</v>
      </c>
      <c r="K111" s="28">
        <v>8.15</v>
      </c>
      <c r="L111" s="28">
        <v>2724.15</v>
      </c>
      <c r="M111" s="28">
        <v>3103.1</v>
      </c>
      <c r="N111" s="28">
        <v>5827.25</v>
      </c>
    </row>
    <row r="112" spans="1:14" s="3" customFormat="1" ht="22.5" customHeight="1">
      <c r="A112" s="26" t="s">
        <v>14</v>
      </c>
      <c r="B112" s="26" t="s">
        <v>357</v>
      </c>
      <c r="C112" s="26" t="s">
        <v>520</v>
      </c>
      <c r="D112" s="26" t="s">
        <v>544</v>
      </c>
      <c r="E112" s="26" t="s">
        <v>217</v>
      </c>
      <c r="F112" s="27" t="s">
        <v>102</v>
      </c>
      <c r="G112" s="28">
        <v>180</v>
      </c>
      <c r="H112" s="28">
        <v>4.5999999999999996</v>
      </c>
      <c r="I112" s="28">
        <v>2.2799999999999998</v>
      </c>
      <c r="J112" s="28">
        <v>3.47</v>
      </c>
      <c r="K112" s="28">
        <v>5.75</v>
      </c>
      <c r="L112" s="28">
        <v>410.4</v>
      </c>
      <c r="M112" s="28">
        <v>624.6</v>
      </c>
      <c r="N112" s="28">
        <v>1035</v>
      </c>
    </row>
    <row r="113" spans="1:14" s="3" customFormat="1" ht="22.5" customHeight="1">
      <c r="A113" s="26" t="s">
        <v>15</v>
      </c>
      <c r="B113" s="26" t="s">
        <v>202</v>
      </c>
      <c r="C113" s="26" t="s">
        <v>81</v>
      </c>
      <c r="D113" s="26" t="s">
        <v>205</v>
      </c>
      <c r="E113" s="26" t="s">
        <v>430</v>
      </c>
      <c r="F113" s="27" t="s">
        <v>118</v>
      </c>
      <c r="G113" s="28">
        <v>180</v>
      </c>
      <c r="H113" s="28">
        <v>15.14</v>
      </c>
      <c r="I113" s="28">
        <v>5.0599999999999996</v>
      </c>
      <c r="J113" s="28">
        <v>13.86</v>
      </c>
      <c r="K113" s="28">
        <v>18.920000000000002</v>
      </c>
      <c r="L113" s="28">
        <v>910.8</v>
      </c>
      <c r="M113" s="28">
        <v>2494.8000000000002</v>
      </c>
      <c r="N113" s="28">
        <v>3405.6</v>
      </c>
    </row>
    <row r="114" spans="1:14" s="3" customFormat="1" ht="22.5" customHeight="1">
      <c r="A114" s="26" t="s">
        <v>16</v>
      </c>
      <c r="B114" s="26" t="s">
        <v>408</v>
      </c>
      <c r="C114" s="26" t="s">
        <v>81</v>
      </c>
      <c r="D114" s="26" t="s">
        <v>533</v>
      </c>
      <c r="E114" s="26" t="s">
        <v>430</v>
      </c>
      <c r="F114" s="27" t="s">
        <v>261</v>
      </c>
      <c r="G114" s="28">
        <v>12</v>
      </c>
      <c r="H114" s="28">
        <v>7.91</v>
      </c>
      <c r="I114" s="28">
        <v>5.14</v>
      </c>
      <c r="J114" s="28">
        <v>4.74</v>
      </c>
      <c r="K114" s="28">
        <v>9.8800000000000008</v>
      </c>
      <c r="L114" s="28">
        <v>61.68</v>
      </c>
      <c r="M114" s="28">
        <v>56.88</v>
      </c>
      <c r="N114" s="28">
        <v>118.56</v>
      </c>
    </row>
    <row r="115" spans="1:14" s="3" customFormat="1" ht="22.5" customHeight="1">
      <c r="A115" s="26" t="s">
        <v>17</v>
      </c>
      <c r="B115" s="26" t="s">
        <v>363</v>
      </c>
      <c r="C115" s="26" t="s">
        <v>380</v>
      </c>
      <c r="D115" s="26" t="s">
        <v>550</v>
      </c>
      <c r="E115" s="26" t="s">
        <v>537</v>
      </c>
      <c r="F115" s="27" t="s">
        <v>261</v>
      </c>
      <c r="G115" s="28">
        <v>24</v>
      </c>
      <c r="H115" s="28">
        <v>29.45</v>
      </c>
      <c r="I115" s="28">
        <v>5.98</v>
      </c>
      <c r="J115" s="28">
        <v>30.83</v>
      </c>
      <c r="K115" s="28">
        <v>36.81</v>
      </c>
      <c r="L115" s="28">
        <v>143.52000000000001</v>
      </c>
      <c r="M115" s="28">
        <v>739.92</v>
      </c>
      <c r="N115" s="28">
        <v>883.44</v>
      </c>
    </row>
    <row r="116" spans="1:14" s="3" customFormat="1" ht="22.5" customHeight="1">
      <c r="A116" s="26" t="s">
        <v>18</v>
      </c>
      <c r="B116" s="26" t="s">
        <v>279</v>
      </c>
      <c r="C116" s="26" t="s">
        <v>380</v>
      </c>
      <c r="D116" s="26" t="s">
        <v>461</v>
      </c>
      <c r="E116" s="26" t="s">
        <v>570</v>
      </c>
      <c r="F116" s="27" t="s">
        <v>261</v>
      </c>
      <c r="G116" s="28">
        <v>10</v>
      </c>
      <c r="H116" s="28">
        <v>36.590000000000003</v>
      </c>
      <c r="I116" s="28">
        <v>7.96</v>
      </c>
      <c r="J116" s="28">
        <v>37.770000000000003</v>
      </c>
      <c r="K116" s="28">
        <v>45.73</v>
      </c>
      <c r="L116" s="28">
        <v>79.599999999999994</v>
      </c>
      <c r="M116" s="28">
        <v>377.7</v>
      </c>
      <c r="N116" s="28">
        <v>457.3</v>
      </c>
    </row>
    <row r="117" spans="1:14" s="3" customFormat="1" ht="22.5" customHeight="1">
      <c r="A117" s="26" t="s">
        <v>19</v>
      </c>
      <c r="B117" s="26" t="s">
        <v>279</v>
      </c>
      <c r="C117" s="26" t="s">
        <v>380</v>
      </c>
      <c r="D117" s="26" t="s">
        <v>395</v>
      </c>
      <c r="E117" s="26" t="s">
        <v>570</v>
      </c>
      <c r="F117" s="27" t="s">
        <v>261</v>
      </c>
      <c r="G117" s="28">
        <v>14</v>
      </c>
      <c r="H117" s="28">
        <v>36.590000000000003</v>
      </c>
      <c r="I117" s="28">
        <v>7.96</v>
      </c>
      <c r="J117" s="28">
        <v>37.770000000000003</v>
      </c>
      <c r="K117" s="28">
        <v>45.73</v>
      </c>
      <c r="L117" s="28">
        <v>111.44</v>
      </c>
      <c r="M117" s="28">
        <v>528.78</v>
      </c>
      <c r="N117" s="28">
        <v>640.22</v>
      </c>
    </row>
    <row r="118" spans="1:14" s="3" customFormat="1" ht="22.5" customHeight="1">
      <c r="A118" s="26" t="s">
        <v>23</v>
      </c>
      <c r="B118" s="26" t="s">
        <v>300</v>
      </c>
      <c r="C118" s="26" t="s">
        <v>380</v>
      </c>
      <c r="D118" s="26" t="s">
        <v>179</v>
      </c>
      <c r="E118" s="26" t="s">
        <v>570</v>
      </c>
      <c r="F118" s="27" t="s">
        <v>261</v>
      </c>
      <c r="G118" s="28">
        <v>1</v>
      </c>
      <c r="H118" s="28">
        <v>675.05</v>
      </c>
      <c r="I118" s="28">
        <v>31.92</v>
      </c>
      <c r="J118" s="28">
        <v>811.89</v>
      </c>
      <c r="K118" s="28">
        <v>843.81</v>
      </c>
      <c r="L118" s="28">
        <v>31.92</v>
      </c>
      <c r="M118" s="28">
        <v>811.89</v>
      </c>
      <c r="N118" s="28">
        <v>843.81</v>
      </c>
    </row>
    <row r="119" spans="1:14" s="3" customFormat="1" ht="22.5" customHeight="1">
      <c r="A119" s="26" t="s">
        <v>36</v>
      </c>
      <c r="B119" s="26" t="s">
        <v>368</v>
      </c>
      <c r="C119" s="26" t="s">
        <v>353</v>
      </c>
      <c r="D119" s="26" t="s">
        <v>364</v>
      </c>
      <c r="E119" s="26" t="s">
        <v>42</v>
      </c>
      <c r="F119" s="27" t="s">
        <v>261</v>
      </c>
      <c r="G119" s="28">
        <v>1</v>
      </c>
      <c r="H119" s="28">
        <v>245.36</v>
      </c>
      <c r="I119" s="28">
        <v>14.47</v>
      </c>
      <c r="J119" s="28">
        <v>292.23</v>
      </c>
      <c r="K119" s="28">
        <v>306.7</v>
      </c>
      <c r="L119" s="28">
        <v>14.47</v>
      </c>
      <c r="M119" s="28">
        <v>292.23</v>
      </c>
      <c r="N119" s="28">
        <v>306.7</v>
      </c>
    </row>
    <row r="120" spans="1:14" s="3" customFormat="1" ht="22.5" customHeight="1">
      <c r="A120" s="26" t="s">
        <v>38</v>
      </c>
      <c r="B120" s="26" t="s">
        <v>551</v>
      </c>
      <c r="C120" s="26" t="s">
        <v>380</v>
      </c>
      <c r="D120" s="26" t="s">
        <v>224</v>
      </c>
      <c r="E120" s="26" t="s">
        <v>167</v>
      </c>
      <c r="F120" s="27" t="s">
        <v>261</v>
      </c>
      <c r="G120" s="28">
        <v>1</v>
      </c>
      <c r="H120" s="28">
        <v>1865.2</v>
      </c>
      <c r="I120" s="28">
        <v>14.76</v>
      </c>
      <c r="J120" s="28">
        <v>2316.7399999999998</v>
      </c>
      <c r="K120" s="28">
        <v>2331.5</v>
      </c>
      <c r="L120" s="28">
        <v>14.76</v>
      </c>
      <c r="M120" s="28">
        <v>2316.7399999999998</v>
      </c>
      <c r="N120" s="28">
        <v>2331.5</v>
      </c>
    </row>
    <row r="121" spans="1:14" s="3" customFormat="1" ht="67.5">
      <c r="A121" s="26" t="s">
        <v>40</v>
      </c>
      <c r="B121" s="26" t="s">
        <v>563</v>
      </c>
      <c r="C121" s="26" t="s">
        <v>81</v>
      </c>
      <c r="D121" s="26" t="s">
        <v>82</v>
      </c>
      <c r="E121" s="26" t="s">
        <v>430</v>
      </c>
      <c r="F121" s="27" t="s">
        <v>549</v>
      </c>
      <c r="G121" s="28">
        <v>1</v>
      </c>
      <c r="H121" s="28">
        <v>1232.81</v>
      </c>
      <c r="I121" s="28">
        <v>86.27</v>
      </c>
      <c r="J121" s="28">
        <v>1454.74</v>
      </c>
      <c r="K121" s="28">
        <v>1541.01</v>
      </c>
      <c r="L121" s="28">
        <v>86.27</v>
      </c>
      <c r="M121" s="28">
        <v>1454.74</v>
      </c>
      <c r="N121" s="28">
        <v>1541.01</v>
      </c>
    </row>
    <row r="122" spans="1:14" s="3" customFormat="1" ht="22.5" customHeight="1">
      <c r="A122" s="26" t="s">
        <v>41</v>
      </c>
      <c r="B122" s="26" t="s">
        <v>390</v>
      </c>
      <c r="C122" s="26" t="s">
        <v>81</v>
      </c>
      <c r="D122" s="26" t="s">
        <v>90</v>
      </c>
      <c r="E122" s="26" t="s">
        <v>430</v>
      </c>
      <c r="F122" s="27" t="s">
        <v>118</v>
      </c>
      <c r="G122" s="28">
        <v>13</v>
      </c>
      <c r="H122" s="28">
        <v>19.64</v>
      </c>
      <c r="I122" s="28">
        <v>3.09</v>
      </c>
      <c r="J122" s="28">
        <v>21.46</v>
      </c>
      <c r="K122" s="28">
        <v>24.55</v>
      </c>
      <c r="L122" s="28">
        <v>40.17</v>
      </c>
      <c r="M122" s="28">
        <v>278.98</v>
      </c>
      <c r="N122" s="28">
        <v>319.14999999999998</v>
      </c>
    </row>
    <row r="123" spans="1:14" s="3" customFormat="1" ht="22.5" customHeight="1">
      <c r="A123" s="24" t="s">
        <v>282</v>
      </c>
      <c r="B123" s="24"/>
      <c r="C123" s="24"/>
      <c r="D123" s="24" t="s">
        <v>316</v>
      </c>
      <c r="E123" s="24"/>
      <c r="F123" s="24"/>
      <c r="G123" s="25"/>
      <c r="H123" s="25"/>
      <c r="I123" s="25"/>
      <c r="J123" s="25"/>
      <c r="K123" s="25"/>
      <c r="L123" s="25"/>
      <c r="M123" s="25"/>
      <c r="N123" s="25">
        <v>100597.45</v>
      </c>
    </row>
    <row r="124" spans="1:14" s="3" customFormat="1" ht="22.5" customHeight="1">
      <c r="A124" s="24" t="s">
        <v>377</v>
      </c>
      <c r="B124" s="24"/>
      <c r="C124" s="24"/>
      <c r="D124" s="24" t="s">
        <v>415</v>
      </c>
      <c r="E124" s="24"/>
      <c r="F124" s="24"/>
      <c r="G124" s="25"/>
      <c r="H124" s="25"/>
      <c r="I124" s="25"/>
      <c r="J124" s="25"/>
      <c r="K124" s="25"/>
      <c r="L124" s="25"/>
      <c r="M124" s="25"/>
      <c r="N124" s="25">
        <v>21839.43</v>
      </c>
    </row>
    <row r="125" spans="1:14" s="3" customFormat="1" ht="22.5">
      <c r="A125" s="26" t="s">
        <v>508</v>
      </c>
      <c r="B125" s="26" t="s">
        <v>20</v>
      </c>
      <c r="C125" s="26" t="s">
        <v>221</v>
      </c>
      <c r="D125" s="26" t="s">
        <v>631</v>
      </c>
      <c r="E125" s="26" t="s">
        <v>547</v>
      </c>
      <c r="F125" s="27" t="s">
        <v>102</v>
      </c>
      <c r="G125" s="28">
        <v>10</v>
      </c>
      <c r="H125" s="28">
        <v>27.83</v>
      </c>
      <c r="I125" s="28">
        <v>19.649999999999999</v>
      </c>
      <c r="J125" s="28">
        <v>15.13</v>
      </c>
      <c r="K125" s="28">
        <v>34.78</v>
      </c>
      <c r="L125" s="28">
        <v>196.5</v>
      </c>
      <c r="M125" s="28">
        <v>151.30000000000001</v>
      </c>
      <c r="N125" s="28">
        <v>347.8</v>
      </c>
    </row>
    <row r="126" spans="1:14" s="3" customFormat="1" ht="22.5">
      <c r="A126" s="26" t="s">
        <v>509</v>
      </c>
      <c r="B126" s="26" t="s">
        <v>24</v>
      </c>
      <c r="C126" s="26" t="s">
        <v>221</v>
      </c>
      <c r="D126" s="26" t="s">
        <v>632</v>
      </c>
      <c r="E126" s="26" t="s">
        <v>547</v>
      </c>
      <c r="F126" s="27" t="s">
        <v>102</v>
      </c>
      <c r="G126" s="28">
        <v>125.1</v>
      </c>
      <c r="H126" s="28">
        <v>18.149999999999999</v>
      </c>
      <c r="I126" s="28">
        <v>7.4</v>
      </c>
      <c r="J126" s="28">
        <v>15.28</v>
      </c>
      <c r="K126" s="28">
        <v>22.68</v>
      </c>
      <c r="L126" s="28">
        <v>925.74</v>
      </c>
      <c r="M126" s="28">
        <v>1911.52</v>
      </c>
      <c r="N126" s="28">
        <v>2837.26</v>
      </c>
    </row>
    <row r="127" spans="1:14" s="3" customFormat="1" ht="22.5">
      <c r="A127" s="26" t="s">
        <v>510</v>
      </c>
      <c r="B127" s="26" t="s">
        <v>28</v>
      </c>
      <c r="C127" s="26" t="s">
        <v>221</v>
      </c>
      <c r="D127" s="26" t="s">
        <v>633</v>
      </c>
      <c r="E127" s="26" t="s">
        <v>547</v>
      </c>
      <c r="F127" s="27" t="s">
        <v>102</v>
      </c>
      <c r="G127" s="28">
        <v>5</v>
      </c>
      <c r="H127" s="28">
        <v>26.76</v>
      </c>
      <c r="I127" s="28">
        <v>5.98</v>
      </c>
      <c r="J127" s="28">
        <v>27.47</v>
      </c>
      <c r="K127" s="28">
        <v>33.450000000000003</v>
      </c>
      <c r="L127" s="28">
        <v>29.9</v>
      </c>
      <c r="M127" s="28">
        <v>137.35</v>
      </c>
      <c r="N127" s="28">
        <v>167.25</v>
      </c>
    </row>
    <row r="128" spans="1:14" s="3" customFormat="1" ht="22.5">
      <c r="A128" s="26" t="s">
        <v>511</v>
      </c>
      <c r="B128" s="26" t="s">
        <v>26</v>
      </c>
      <c r="C128" s="26" t="s">
        <v>221</v>
      </c>
      <c r="D128" s="26" t="s">
        <v>634</v>
      </c>
      <c r="E128" s="26" t="s">
        <v>547</v>
      </c>
      <c r="F128" s="27" t="s">
        <v>102</v>
      </c>
      <c r="G128" s="28">
        <v>5</v>
      </c>
      <c r="H128" s="28">
        <v>19.690000000000001</v>
      </c>
      <c r="I128" s="28">
        <v>3.4</v>
      </c>
      <c r="J128" s="28">
        <v>21.21</v>
      </c>
      <c r="K128" s="28">
        <v>24.61</v>
      </c>
      <c r="L128" s="28">
        <v>17</v>
      </c>
      <c r="M128" s="28">
        <v>106.05</v>
      </c>
      <c r="N128" s="28">
        <v>123.05</v>
      </c>
    </row>
    <row r="129" spans="1:14" s="3" customFormat="1" ht="22.5">
      <c r="A129" s="26" t="s">
        <v>512</v>
      </c>
      <c r="B129" s="26" t="s">
        <v>296</v>
      </c>
      <c r="C129" s="26" t="s">
        <v>221</v>
      </c>
      <c r="D129" s="26" t="s">
        <v>635</v>
      </c>
      <c r="E129" s="26" t="s">
        <v>547</v>
      </c>
      <c r="F129" s="27" t="s">
        <v>305</v>
      </c>
      <c r="G129" s="28">
        <v>1</v>
      </c>
      <c r="H129" s="28">
        <v>55.83</v>
      </c>
      <c r="I129" s="28">
        <v>6.45</v>
      </c>
      <c r="J129" s="28">
        <v>63.33</v>
      </c>
      <c r="K129" s="28">
        <v>69.78</v>
      </c>
      <c r="L129" s="28">
        <v>6.45</v>
      </c>
      <c r="M129" s="28">
        <v>63.33</v>
      </c>
      <c r="N129" s="28">
        <v>69.78</v>
      </c>
    </row>
    <row r="130" spans="1:14" s="3" customFormat="1" ht="22.5">
      <c r="A130" s="26" t="s">
        <v>513</v>
      </c>
      <c r="B130" s="26" t="s">
        <v>351</v>
      </c>
      <c r="C130" s="26" t="s">
        <v>221</v>
      </c>
      <c r="D130" s="26" t="s">
        <v>636</v>
      </c>
      <c r="E130" s="26" t="s">
        <v>547</v>
      </c>
      <c r="F130" s="27" t="s">
        <v>305</v>
      </c>
      <c r="G130" s="28">
        <v>1</v>
      </c>
      <c r="H130" s="28">
        <v>99.23</v>
      </c>
      <c r="I130" s="28">
        <v>7.69</v>
      </c>
      <c r="J130" s="28">
        <v>116.34</v>
      </c>
      <c r="K130" s="28">
        <v>124.03</v>
      </c>
      <c r="L130" s="28">
        <v>7.69</v>
      </c>
      <c r="M130" s="28">
        <v>116.34</v>
      </c>
      <c r="N130" s="28">
        <v>124.03</v>
      </c>
    </row>
    <row r="131" spans="1:14" s="3" customFormat="1" ht="22.5">
      <c r="A131" s="26" t="s">
        <v>514</v>
      </c>
      <c r="B131" s="26" t="s">
        <v>85</v>
      </c>
      <c r="C131" s="26" t="s">
        <v>221</v>
      </c>
      <c r="D131" s="26" t="s">
        <v>637</v>
      </c>
      <c r="E131" s="26" t="s">
        <v>547</v>
      </c>
      <c r="F131" s="27" t="s">
        <v>305</v>
      </c>
      <c r="G131" s="28">
        <v>2</v>
      </c>
      <c r="H131" s="28">
        <v>134.82</v>
      </c>
      <c r="I131" s="28">
        <v>22.01</v>
      </c>
      <c r="J131" s="28">
        <v>146.51</v>
      </c>
      <c r="K131" s="28">
        <v>168.52</v>
      </c>
      <c r="L131" s="28">
        <v>44.02</v>
      </c>
      <c r="M131" s="28">
        <v>293.02</v>
      </c>
      <c r="N131" s="28">
        <v>337.04</v>
      </c>
    </row>
    <row r="132" spans="1:14" s="3" customFormat="1" ht="22.5" customHeight="1">
      <c r="A132" s="26" t="s">
        <v>515</v>
      </c>
      <c r="B132" s="26" t="s">
        <v>207</v>
      </c>
      <c r="C132" s="26" t="s">
        <v>81</v>
      </c>
      <c r="D132" s="26" t="s">
        <v>573</v>
      </c>
      <c r="E132" s="26" t="s">
        <v>547</v>
      </c>
      <c r="F132" s="27" t="s">
        <v>305</v>
      </c>
      <c r="G132" s="28">
        <v>6</v>
      </c>
      <c r="H132" s="28">
        <v>946.45</v>
      </c>
      <c r="I132" s="28">
        <v>218.92</v>
      </c>
      <c r="J132" s="28">
        <v>964.14</v>
      </c>
      <c r="K132" s="28">
        <v>1183.06</v>
      </c>
      <c r="L132" s="28">
        <v>1313.52</v>
      </c>
      <c r="M132" s="28">
        <v>5784.84</v>
      </c>
      <c r="N132" s="28">
        <v>7098.36</v>
      </c>
    </row>
    <row r="133" spans="1:14" s="3" customFormat="1" ht="22.5">
      <c r="A133" s="26" t="s">
        <v>517</v>
      </c>
      <c r="B133" s="26" t="s">
        <v>215</v>
      </c>
      <c r="C133" s="26" t="s">
        <v>81</v>
      </c>
      <c r="D133" s="26" t="s">
        <v>201</v>
      </c>
      <c r="E133" s="26" t="s">
        <v>547</v>
      </c>
      <c r="F133" s="27" t="s">
        <v>305</v>
      </c>
      <c r="G133" s="28">
        <v>2</v>
      </c>
      <c r="H133" s="28">
        <v>1956.06</v>
      </c>
      <c r="I133" s="28">
        <v>218.92</v>
      </c>
      <c r="J133" s="28">
        <v>2226.15</v>
      </c>
      <c r="K133" s="28">
        <v>2445.0700000000002</v>
      </c>
      <c r="L133" s="28">
        <v>437.84</v>
      </c>
      <c r="M133" s="28">
        <v>4452.3</v>
      </c>
      <c r="N133" s="28">
        <v>4890.1400000000003</v>
      </c>
    </row>
    <row r="134" spans="1:14" s="3" customFormat="1" ht="11.25">
      <c r="A134" s="26" t="s">
        <v>299</v>
      </c>
      <c r="B134" s="26" t="s">
        <v>381</v>
      </c>
      <c r="C134" s="26" t="s">
        <v>81</v>
      </c>
      <c r="D134" s="26" t="s">
        <v>638</v>
      </c>
      <c r="E134" s="26" t="s">
        <v>526</v>
      </c>
      <c r="F134" s="27" t="s">
        <v>549</v>
      </c>
      <c r="G134" s="28">
        <v>2</v>
      </c>
      <c r="H134" s="28">
        <v>2337.89</v>
      </c>
      <c r="I134" s="28">
        <v>32.22</v>
      </c>
      <c r="J134" s="28">
        <v>2890.14</v>
      </c>
      <c r="K134" s="28">
        <v>2922.36</v>
      </c>
      <c r="L134" s="28">
        <v>64.44</v>
      </c>
      <c r="M134" s="28">
        <v>5780.28</v>
      </c>
      <c r="N134" s="28">
        <v>5844.72</v>
      </c>
    </row>
    <row r="135" spans="1:14" s="3" customFormat="1" ht="22.5" customHeight="1">
      <c r="A135" s="24" t="s">
        <v>379</v>
      </c>
      <c r="B135" s="24"/>
      <c r="C135" s="24"/>
      <c r="D135" s="24" t="s">
        <v>331</v>
      </c>
      <c r="E135" s="24"/>
      <c r="F135" s="24"/>
      <c r="G135" s="25"/>
      <c r="H135" s="25"/>
      <c r="I135" s="25"/>
      <c r="J135" s="25"/>
      <c r="K135" s="25"/>
      <c r="L135" s="25"/>
      <c r="M135" s="25"/>
      <c r="N135" s="25">
        <v>15177.11</v>
      </c>
    </row>
    <row r="136" spans="1:14" s="3" customFormat="1" ht="22.5">
      <c r="A136" s="26" t="s">
        <v>437</v>
      </c>
      <c r="B136" s="26" t="s">
        <v>50</v>
      </c>
      <c r="C136" s="26" t="s">
        <v>221</v>
      </c>
      <c r="D136" s="26" t="s">
        <v>639</v>
      </c>
      <c r="E136" s="26" t="s">
        <v>547</v>
      </c>
      <c r="F136" s="27" t="s">
        <v>102</v>
      </c>
      <c r="G136" s="28">
        <v>56.9</v>
      </c>
      <c r="H136" s="28">
        <v>36.549999999999997</v>
      </c>
      <c r="I136" s="28">
        <v>25.51</v>
      </c>
      <c r="J136" s="28">
        <v>20.170000000000002</v>
      </c>
      <c r="K136" s="28">
        <v>45.68</v>
      </c>
      <c r="L136" s="28">
        <v>1451.51</v>
      </c>
      <c r="M136" s="28">
        <v>1147.68</v>
      </c>
      <c r="N136" s="28">
        <v>2599.19</v>
      </c>
    </row>
    <row r="137" spans="1:14" s="3" customFormat="1" ht="22.5">
      <c r="A137" s="26" t="s">
        <v>438</v>
      </c>
      <c r="B137" s="26" t="s">
        <v>52</v>
      </c>
      <c r="C137" s="26" t="s">
        <v>221</v>
      </c>
      <c r="D137" s="26" t="s">
        <v>640</v>
      </c>
      <c r="E137" s="26" t="s">
        <v>547</v>
      </c>
      <c r="F137" s="27" t="s">
        <v>102</v>
      </c>
      <c r="G137" s="28">
        <v>72.45</v>
      </c>
      <c r="H137" s="28">
        <v>53.84</v>
      </c>
      <c r="I137" s="28">
        <v>31.57</v>
      </c>
      <c r="J137" s="28">
        <v>35.729999999999997</v>
      </c>
      <c r="K137" s="28">
        <v>67.3</v>
      </c>
      <c r="L137" s="28">
        <v>2287.2399999999998</v>
      </c>
      <c r="M137" s="28">
        <v>2588.64</v>
      </c>
      <c r="N137" s="28">
        <v>4875.88</v>
      </c>
    </row>
    <row r="138" spans="1:14" s="3" customFormat="1" ht="22.5">
      <c r="A138" s="26" t="s">
        <v>439</v>
      </c>
      <c r="B138" s="26" t="s">
        <v>54</v>
      </c>
      <c r="C138" s="26" t="s">
        <v>221</v>
      </c>
      <c r="D138" s="26" t="s">
        <v>643</v>
      </c>
      <c r="E138" s="26" t="s">
        <v>547</v>
      </c>
      <c r="F138" s="27" t="s">
        <v>102</v>
      </c>
      <c r="G138" s="28">
        <v>1</v>
      </c>
      <c r="H138" s="28">
        <v>24.34</v>
      </c>
      <c r="I138" s="28">
        <v>9.56</v>
      </c>
      <c r="J138" s="28">
        <v>20.86</v>
      </c>
      <c r="K138" s="28">
        <v>30.42</v>
      </c>
      <c r="L138" s="28">
        <v>9.56</v>
      </c>
      <c r="M138" s="28">
        <v>20.86</v>
      </c>
      <c r="N138" s="28">
        <v>30.42</v>
      </c>
    </row>
    <row r="139" spans="1:14" s="3" customFormat="1" ht="22.5">
      <c r="A139" s="26" t="s">
        <v>440</v>
      </c>
      <c r="B139" s="26" t="s">
        <v>56</v>
      </c>
      <c r="C139" s="26" t="s">
        <v>221</v>
      </c>
      <c r="D139" s="26" t="s">
        <v>641</v>
      </c>
      <c r="E139" s="26" t="s">
        <v>547</v>
      </c>
      <c r="F139" s="27" t="s">
        <v>102</v>
      </c>
      <c r="G139" s="28">
        <v>70.599999999999994</v>
      </c>
      <c r="H139" s="28">
        <v>41.75</v>
      </c>
      <c r="I139" s="28">
        <v>18.489999999999998</v>
      </c>
      <c r="J139" s="28">
        <v>33.69</v>
      </c>
      <c r="K139" s="28">
        <v>52.18</v>
      </c>
      <c r="L139" s="28">
        <v>1305.3900000000001</v>
      </c>
      <c r="M139" s="28">
        <v>2378.5100000000002</v>
      </c>
      <c r="N139" s="28">
        <v>3683.9</v>
      </c>
    </row>
    <row r="140" spans="1:14" s="3" customFormat="1" ht="22.5" customHeight="1">
      <c r="A140" s="26" t="s">
        <v>441</v>
      </c>
      <c r="B140" s="26" t="s">
        <v>119</v>
      </c>
      <c r="C140" s="26" t="s">
        <v>221</v>
      </c>
      <c r="D140" s="26" t="s">
        <v>642</v>
      </c>
      <c r="E140" s="26" t="s">
        <v>547</v>
      </c>
      <c r="F140" s="27" t="s">
        <v>305</v>
      </c>
      <c r="G140" s="28">
        <v>8</v>
      </c>
      <c r="H140" s="28">
        <v>335.6</v>
      </c>
      <c r="I140" s="28">
        <v>204.05</v>
      </c>
      <c r="J140" s="28">
        <v>215.45</v>
      </c>
      <c r="K140" s="28">
        <v>419.5</v>
      </c>
      <c r="L140" s="28">
        <v>1632.4</v>
      </c>
      <c r="M140" s="28">
        <v>1723.6</v>
      </c>
      <c r="N140" s="28">
        <v>3356</v>
      </c>
    </row>
    <row r="141" spans="1:14" s="3" customFormat="1" ht="22.5">
      <c r="A141" s="26" t="s">
        <v>442</v>
      </c>
      <c r="B141" s="26" t="s">
        <v>361</v>
      </c>
      <c r="C141" s="26" t="s">
        <v>221</v>
      </c>
      <c r="D141" s="26" t="s">
        <v>644</v>
      </c>
      <c r="E141" s="26" t="s">
        <v>547</v>
      </c>
      <c r="F141" s="27" t="s">
        <v>305</v>
      </c>
      <c r="G141" s="28">
        <v>10</v>
      </c>
      <c r="H141" s="28">
        <v>48.9</v>
      </c>
      <c r="I141" s="28">
        <v>10.8</v>
      </c>
      <c r="J141" s="28">
        <v>50.32</v>
      </c>
      <c r="K141" s="28">
        <v>61.12</v>
      </c>
      <c r="L141" s="28">
        <v>108</v>
      </c>
      <c r="M141" s="28">
        <v>503.2</v>
      </c>
      <c r="N141" s="28">
        <v>611.20000000000005</v>
      </c>
    </row>
    <row r="142" spans="1:14" s="3" customFormat="1" ht="22.5">
      <c r="A142" s="26" t="s">
        <v>444</v>
      </c>
      <c r="B142" s="26" t="s">
        <v>362</v>
      </c>
      <c r="C142" s="26" t="s">
        <v>221</v>
      </c>
      <c r="D142" s="26" t="s">
        <v>645</v>
      </c>
      <c r="E142" s="26" t="s">
        <v>547</v>
      </c>
      <c r="F142" s="27" t="s">
        <v>305</v>
      </c>
      <c r="G142" s="28">
        <v>2</v>
      </c>
      <c r="H142" s="28">
        <v>8.2100000000000009</v>
      </c>
      <c r="I142" s="28">
        <v>1.99</v>
      </c>
      <c r="J142" s="28">
        <v>8.27</v>
      </c>
      <c r="K142" s="28">
        <v>10.26</v>
      </c>
      <c r="L142" s="28">
        <v>3.98</v>
      </c>
      <c r="M142" s="28">
        <v>16.54</v>
      </c>
      <c r="N142" s="28">
        <v>20.52</v>
      </c>
    </row>
    <row r="143" spans="1:14" s="3" customFormat="1" ht="22.5" customHeight="1">
      <c r="A143" s="24" t="s">
        <v>382</v>
      </c>
      <c r="B143" s="24"/>
      <c r="C143" s="24"/>
      <c r="D143" s="24" t="s">
        <v>333</v>
      </c>
      <c r="E143" s="24"/>
      <c r="F143" s="24"/>
      <c r="G143" s="25"/>
      <c r="H143" s="25"/>
      <c r="I143" s="25"/>
      <c r="J143" s="25"/>
      <c r="K143" s="25"/>
      <c r="L143" s="25"/>
      <c r="M143" s="25"/>
      <c r="N143" s="25">
        <v>6592.26</v>
      </c>
    </row>
    <row r="144" spans="1:14" s="3" customFormat="1" ht="22.5">
      <c r="A144" s="26" t="s">
        <v>374</v>
      </c>
      <c r="B144" s="26" t="s">
        <v>125</v>
      </c>
      <c r="C144" s="26" t="s">
        <v>81</v>
      </c>
      <c r="D144" s="26" t="s">
        <v>646</v>
      </c>
      <c r="E144" s="26" t="s">
        <v>547</v>
      </c>
      <c r="F144" s="27" t="s">
        <v>549</v>
      </c>
      <c r="G144" s="28">
        <v>1</v>
      </c>
      <c r="H144" s="28">
        <v>5273.81</v>
      </c>
      <c r="I144" s="28">
        <v>724.44</v>
      </c>
      <c r="J144" s="28">
        <v>5867.82</v>
      </c>
      <c r="K144" s="28">
        <v>6592.26</v>
      </c>
      <c r="L144" s="28">
        <v>724.44</v>
      </c>
      <c r="M144" s="28">
        <v>5867.82</v>
      </c>
      <c r="N144" s="28">
        <v>6592.26</v>
      </c>
    </row>
    <row r="145" spans="1:14" s="3" customFormat="1" ht="22.5" customHeight="1">
      <c r="A145" s="24" t="s">
        <v>383</v>
      </c>
      <c r="B145" s="24"/>
      <c r="C145" s="24"/>
      <c r="D145" s="24" t="s">
        <v>225</v>
      </c>
      <c r="E145" s="24"/>
      <c r="F145" s="24"/>
      <c r="G145" s="25"/>
      <c r="H145" s="25"/>
      <c r="I145" s="25"/>
      <c r="J145" s="25"/>
      <c r="K145" s="25"/>
      <c r="L145" s="25"/>
      <c r="M145" s="25"/>
      <c r="N145" s="25">
        <v>2232.5300000000002</v>
      </c>
    </row>
    <row r="146" spans="1:14" s="3" customFormat="1" ht="22.5">
      <c r="A146" s="26" t="s">
        <v>309</v>
      </c>
      <c r="B146" s="26" t="s">
        <v>45</v>
      </c>
      <c r="C146" s="26" t="s">
        <v>221</v>
      </c>
      <c r="D146" s="26" t="s">
        <v>647</v>
      </c>
      <c r="E146" s="26" t="s">
        <v>547</v>
      </c>
      <c r="F146" s="27" t="s">
        <v>102</v>
      </c>
      <c r="G146" s="28">
        <v>43.5</v>
      </c>
      <c r="H146" s="28">
        <v>36.01</v>
      </c>
      <c r="I146" s="28">
        <v>9.99</v>
      </c>
      <c r="J146" s="28">
        <v>35.020000000000003</v>
      </c>
      <c r="K146" s="28">
        <v>45.01</v>
      </c>
      <c r="L146" s="28">
        <v>434.56</v>
      </c>
      <c r="M146" s="28">
        <v>1523.37</v>
      </c>
      <c r="N146" s="28">
        <v>1957.93</v>
      </c>
    </row>
    <row r="147" spans="1:14" s="3" customFormat="1" ht="22.5">
      <c r="A147" s="26" t="s">
        <v>310</v>
      </c>
      <c r="B147" s="26" t="s">
        <v>47</v>
      </c>
      <c r="C147" s="26" t="s">
        <v>221</v>
      </c>
      <c r="D147" s="26" t="s">
        <v>648</v>
      </c>
      <c r="E147" s="26" t="s">
        <v>547</v>
      </c>
      <c r="F147" s="27" t="s">
        <v>102</v>
      </c>
      <c r="G147" s="28">
        <v>5</v>
      </c>
      <c r="H147" s="28">
        <v>43.94</v>
      </c>
      <c r="I147" s="28">
        <v>5.55</v>
      </c>
      <c r="J147" s="28">
        <v>49.37</v>
      </c>
      <c r="K147" s="28">
        <v>54.92</v>
      </c>
      <c r="L147" s="28">
        <v>27.75</v>
      </c>
      <c r="M147" s="28">
        <v>246.85</v>
      </c>
      <c r="N147" s="28">
        <v>274.60000000000002</v>
      </c>
    </row>
    <row r="148" spans="1:14" s="3" customFormat="1" ht="22.5" customHeight="1">
      <c r="A148" s="24" t="s">
        <v>385</v>
      </c>
      <c r="B148" s="24"/>
      <c r="C148" s="24"/>
      <c r="D148" s="24" t="s">
        <v>131</v>
      </c>
      <c r="E148" s="24"/>
      <c r="F148" s="24"/>
      <c r="G148" s="25"/>
      <c r="H148" s="25"/>
      <c r="I148" s="25"/>
      <c r="J148" s="25"/>
      <c r="K148" s="25"/>
      <c r="L148" s="25"/>
      <c r="M148" s="25"/>
      <c r="N148" s="25">
        <v>54756.12</v>
      </c>
    </row>
    <row r="149" spans="1:14" s="3" customFormat="1" ht="22.5">
      <c r="A149" s="26" t="s">
        <v>230</v>
      </c>
      <c r="B149" s="26" t="s">
        <v>270</v>
      </c>
      <c r="C149" s="26" t="s">
        <v>221</v>
      </c>
      <c r="D149" s="26" t="s">
        <v>649</v>
      </c>
      <c r="E149" s="26" t="s">
        <v>547</v>
      </c>
      <c r="F149" s="27" t="s">
        <v>305</v>
      </c>
      <c r="G149" s="28">
        <v>1</v>
      </c>
      <c r="H149" s="28">
        <v>670.15</v>
      </c>
      <c r="I149" s="28">
        <v>18.71</v>
      </c>
      <c r="J149" s="28">
        <v>818.97</v>
      </c>
      <c r="K149" s="28">
        <v>837.68</v>
      </c>
      <c r="L149" s="28">
        <v>18.71</v>
      </c>
      <c r="M149" s="28">
        <v>818.97</v>
      </c>
      <c r="N149" s="28">
        <v>837.68</v>
      </c>
    </row>
    <row r="150" spans="1:14" s="3" customFormat="1" ht="22.5">
      <c r="A150" s="26" t="s">
        <v>231</v>
      </c>
      <c r="B150" s="26" t="s">
        <v>246</v>
      </c>
      <c r="C150" s="26" t="s">
        <v>221</v>
      </c>
      <c r="D150" s="26" t="s">
        <v>650</v>
      </c>
      <c r="E150" s="26" t="s">
        <v>547</v>
      </c>
      <c r="F150" s="27" t="s">
        <v>305</v>
      </c>
      <c r="G150" s="28">
        <v>6</v>
      </c>
      <c r="H150" s="28">
        <v>416.47</v>
      </c>
      <c r="I150" s="28">
        <v>21.85</v>
      </c>
      <c r="J150" s="28">
        <v>498.73</v>
      </c>
      <c r="K150" s="28">
        <v>520.58000000000004</v>
      </c>
      <c r="L150" s="28">
        <v>131.1</v>
      </c>
      <c r="M150" s="28">
        <v>2992.38</v>
      </c>
      <c r="N150" s="28">
        <v>3123.48</v>
      </c>
    </row>
    <row r="151" spans="1:14" s="3" customFormat="1" ht="22.5">
      <c r="A151" s="26" t="s">
        <v>232</v>
      </c>
      <c r="B151" s="26" t="s">
        <v>334</v>
      </c>
      <c r="C151" s="26" t="s">
        <v>221</v>
      </c>
      <c r="D151" s="26" t="s">
        <v>651</v>
      </c>
      <c r="E151" s="26" t="s">
        <v>547</v>
      </c>
      <c r="F151" s="27" t="s">
        <v>305</v>
      </c>
      <c r="G151" s="28">
        <v>2</v>
      </c>
      <c r="H151" s="28">
        <v>509.1</v>
      </c>
      <c r="I151" s="28">
        <v>90.97</v>
      </c>
      <c r="J151" s="28">
        <v>545.4</v>
      </c>
      <c r="K151" s="28">
        <v>636.37</v>
      </c>
      <c r="L151" s="28">
        <v>181.94</v>
      </c>
      <c r="M151" s="28">
        <v>1090.8</v>
      </c>
      <c r="N151" s="28">
        <v>1272.74</v>
      </c>
    </row>
    <row r="152" spans="1:14" s="3" customFormat="1" ht="22.5" customHeight="1">
      <c r="A152" s="26" t="s">
        <v>233</v>
      </c>
      <c r="B152" s="26" t="s">
        <v>105</v>
      </c>
      <c r="C152" s="26" t="s">
        <v>81</v>
      </c>
      <c r="D152" s="26" t="s">
        <v>652</v>
      </c>
      <c r="E152" s="26" t="s">
        <v>547</v>
      </c>
      <c r="F152" s="27" t="s">
        <v>549</v>
      </c>
      <c r="G152" s="28">
        <v>2</v>
      </c>
      <c r="H152" s="28">
        <v>195.3</v>
      </c>
      <c r="I152" s="28">
        <v>23</v>
      </c>
      <c r="J152" s="28">
        <v>221.12</v>
      </c>
      <c r="K152" s="28">
        <v>244.12</v>
      </c>
      <c r="L152" s="28">
        <v>46</v>
      </c>
      <c r="M152" s="28">
        <v>442.24</v>
      </c>
      <c r="N152" s="28">
        <v>488.24</v>
      </c>
    </row>
    <row r="153" spans="1:14" s="3" customFormat="1" ht="22.5" customHeight="1">
      <c r="A153" s="26" t="s">
        <v>234</v>
      </c>
      <c r="B153" s="26" t="s">
        <v>107</v>
      </c>
      <c r="C153" s="26" t="s">
        <v>81</v>
      </c>
      <c r="D153" s="26" t="s">
        <v>653</v>
      </c>
      <c r="E153" s="26" t="s">
        <v>547</v>
      </c>
      <c r="F153" s="27" t="s">
        <v>175</v>
      </c>
      <c r="G153" s="28">
        <v>38.61</v>
      </c>
      <c r="H153" s="28">
        <v>129.96</v>
      </c>
      <c r="I153" s="28">
        <v>32.200000000000003</v>
      </c>
      <c r="J153" s="28">
        <v>130.25</v>
      </c>
      <c r="K153" s="28">
        <v>162.44999999999999</v>
      </c>
      <c r="L153" s="28">
        <v>1243.24</v>
      </c>
      <c r="M153" s="28">
        <v>5028.95</v>
      </c>
      <c r="N153" s="28">
        <v>6272.19</v>
      </c>
    </row>
    <row r="154" spans="1:14" s="3" customFormat="1" ht="22.5" customHeight="1">
      <c r="A154" s="26" t="s">
        <v>235</v>
      </c>
      <c r="B154" s="26" t="s">
        <v>108</v>
      </c>
      <c r="C154" s="26" t="s">
        <v>81</v>
      </c>
      <c r="D154" s="26" t="s">
        <v>654</v>
      </c>
      <c r="E154" s="26" t="s">
        <v>547</v>
      </c>
      <c r="F154" s="27" t="s">
        <v>175</v>
      </c>
      <c r="G154" s="28">
        <v>38.61</v>
      </c>
      <c r="H154" s="28">
        <v>564.22</v>
      </c>
      <c r="I154" s="28">
        <v>53.87</v>
      </c>
      <c r="J154" s="28">
        <v>651.4</v>
      </c>
      <c r="K154" s="28">
        <v>705.27</v>
      </c>
      <c r="L154" s="28">
        <v>2079.92</v>
      </c>
      <c r="M154" s="28">
        <v>25150.55</v>
      </c>
      <c r="N154" s="28">
        <v>27230.47</v>
      </c>
    </row>
    <row r="155" spans="1:14" s="3" customFormat="1" ht="22.5" customHeight="1">
      <c r="A155" s="26" t="s">
        <v>236</v>
      </c>
      <c r="B155" s="26" t="s">
        <v>252</v>
      </c>
      <c r="C155" s="26" t="s">
        <v>81</v>
      </c>
      <c r="D155" s="26" t="s">
        <v>655</v>
      </c>
      <c r="E155" s="26" t="s">
        <v>547</v>
      </c>
      <c r="F155" s="27" t="s">
        <v>175</v>
      </c>
      <c r="G155" s="28">
        <v>3.2</v>
      </c>
      <c r="H155" s="28">
        <v>655.39</v>
      </c>
      <c r="I155" s="28">
        <v>53.87</v>
      </c>
      <c r="J155" s="28">
        <v>765.36</v>
      </c>
      <c r="K155" s="28">
        <v>819.23</v>
      </c>
      <c r="L155" s="28">
        <v>172.38</v>
      </c>
      <c r="M155" s="28">
        <v>2449.15</v>
      </c>
      <c r="N155" s="28">
        <v>2621.53</v>
      </c>
    </row>
    <row r="156" spans="1:14" s="3" customFormat="1" ht="22.5">
      <c r="A156" s="26" t="s">
        <v>238</v>
      </c>
      <c r="B156" s="26" t="s">
        <v>247</v>
      </c>
      <c r="C156" s="26" t="s">
        <v>221</v>
      </c>
      <c r="D156" s="26" t="s">
        <v>656</v>
      </c>
      <c r="E156" s="26" t="s">
        <v>547</v>
      </c>
      <c r="F156" s="27" t="s">
        <v>305</v>
      </c>
      <c r="G156" s="28">
        <v>16</v>
      </c>
      <c r="H156" s="28">
        <v>198.72</v>
      </c>
      <c r="I156" s="28">
        <v>17.41</v>
      </c>
      <c r="J156" s="28">
        <v>230.99</v>
      </c>
      <c r="K156" s="28">
        <v>248.4</v>
      </c>
      <c r="L156" s="28">
        <v>278.56</v>
      </c>
      <c r="M156" s="28">
        <v>3695.84</v>
      </c>
      <c r="N156" s="28">
        <v>3974.4</v>
      </c>
    </row>
    <row r="157" spans="1:14" s="3" customFormat="1" ht="37.5" customHeight="1">
      <c r="A157" s="26" t="s">
        <v>240</v>
      </c>
      <c r="B157" s="26" t="s">
        <v>253</v>
      </c>
      <c r="C157" s="26" t="s">
        <v>81</v>
      </c>
      <c r="D157" s="26" t="s">
        <v>657</v>
      </c>
      <c r="E157" s="26" t="s">
        <v>547</v>
      </c>
      <c r="F157" s="27" t="s">
        <v>305</v>
      </c>
      <c r="G157" s="28">
        <v>3</v>
      </c>
      <c r="H157" s="28">
        <v>210.22</v>
      </c>
      <c r="I157" s="28">
        <v>17.41</v>
      </c>
      <c r="J157" s="28">
        <v>245.36</v>
      </c>
      <c r="K157" s="28">
        <v>262.77</v>
      </c>
      <c r="L157" s="28">
        <v>52.23</v>
      </c>
      <c r="M157" s="28">
        <v>736.08</v>
      </c>
      <c r="N157" s="28">
        <v>788.31</v>
      </c>
    </row>
    <row r="158" spans="1:14" s="3" customFormat="1" ht="22.5" customHeight="1">
      <c r="A158" s="26" t="s">
        <v>315</v>
      </c>
      <c r="B158" s="26" t="s">
        <v>223</v>
      </c>
      <c r="C158" s="26" t="s">
        <v>221</v>
      </c>
      <c r="D158" s="26" t="s">
        <v>658</v>
      </c>
      <c r="E158" s="26" t="s">
        <v>547</v>
      </c>
      <c r="F158" s="27" t="s">
        <v>305</v>
      </c>
      <c r="G158" s="28">
        <v>19</v>
      </c>
      <c r="H158" s="28">
        <v>48.7</v>
      </c>
      <c r="I158" s="28">
        <v>3.14</v>
      </c>
      <c r="J158" s="28">
        <v>57.73</v>
      </c>
      <c r="K158" s="28">
        <v>60.87</v>
      </c>
      <c r="L158" s="28">
        <v>59.66</v>
      </c>
      <c r="M158" s="28">
        <v>1096.8699999999999</v>
      </c>
      <c r="N158" s="28">
        <v>1156.53</v>
      </c>
    </row>
    <row r="159" spans="1:14" s="3" customFormat="1" ht="22.5">
      <c r="A159" s="26" t="s">
        <v>317</v>
      </c>
      <c r="B159" s="26" t="s">
        <v>248</v>
      </c>
      <c r="C159" s="26" t="s">
        <v>221</v>
      </c>
      <c r="D159" s="26" t="s">
        <v>659</v>
      </c>
      <c r="E159" s="26" t="s">
        <v>547</v>
      </c>
      <c r="F159" s="27" t="s">
        <v>305</v>
      </c>
      <c r="G159" s="28">
        <v>6</v>
      </c>
      <c r="H159" s="28">
        <v>159.53</v>
      </c>
      <c r="I159" s="28">
        <v>26.89</v>
      </c>
      <c r="J159" s="28">
        <v>172.52</v>
      </c>
      <c r="K159" s="28">
        <v>199.41</v>
      </c>
      <c r="L159" s="28">
        <v>161.34</v>
      </c>
      <c r="M159" s="28">
        <v>1035.1199999999999</v>
      </c>
      <c r="N159" s="28">
        <v>1196.46</v>
      </c>
    </row>
    <row r="160" spans="1:14" s="3" customFormat="1" ht="22.5">
      <c r="A160" s="26" t="s">
        <v>318</v>
      </c>
      <c r="B160" s="26" t="s">
        <v>219</v>
      </c>
      <c r="C160" s="26" t="s">
        <v>221</v>
      </c>
      <c r="D160" s="26" t="s">
        <v>660</v>
      </c>
      <c r="E160" s="26" t="s">
        <v>547</v>
      </c>
      <c r="F160" s="27" t="s">
        <v>305</v>
      </c>
      <c r="G160" s="28">
        <v>1</v>
      </c>
      <c r="H160" s="28">
        <v>54.12</v>
      </c>
      <c r="I160" s="28">
        <v>2.5</v>
      </c>
      <c r="J160" s="28">
        <v>65.150000000000006</v>
      </c>
      <c r="K160" s="28">
        <v>67.650000000000006</v>
      </c>
      <c r="L160" s="28">
        <v>2.5</v>
      </c>
      <c r="M160" s="28">
        <v>65.150000000000006</v>
      </c>
      <c r="N160" s="28">
        <v>67.650000000000006</v>
      </c>
    </row>
    <row r="161" spans="1:14" s="3" customFormat="1" ht="22.5">
      <c r="A161" s="26" t="s">
        <v>320</v>
      </c>
      <c r="B161" s="26" t="s">
        <v>271</v>
      </c>
      <c r="C161" s="26" t="s">
        <v>221</v>
      </c>
      <c r="D161" s="26" t="s">
        <v>661</v>
      </c>
      <c r="E161" s="26" t="s">
        <v>547</v>
      </c>
      <c r="F161" s="27" t="s">
        <v>305</v>
      </c>
      <c r="G161" s="28">
        <v>1</v>
      </c>
      <c r="H161" s="28">
        <v>194.39</v>
      </c>
      <c r="I161" s="28">
        <v>18.37</v>
      </c>
      <c r="J161" s="28">
        <v>224.61</v>
      </c>
      <c r="K161" s="28">
        <v>242.98</v>
      </c>
      <c r="L161" s="28">
        <v>18.37</v>
      </c>
      <c r="M161" s="28">
        <v>224.61</v>
      </c>
      <c r="N161" s="28">
        <v>242.98</v>
      </c>
    </row>
    <row r="162" spans="1:14" s="3" customFormat="1" ht="22.5">
      <c r="A162" s="26" t="s">
        <v>321</v>
      </c>
      <c r="B162" s="26" t="s">
        <v>345</v>
      </c>
      <c r="C162" s="26" t="s">
        <v>81</v>
      </c>
      <c r="D162" s="26" t="s">
        <v>662</v>
      </c>
      <c r="E162" s="26" t="s">
        <v>547</v>
      </c>
      <c r="F162" s="27" t="s">
        <v>305</v>
      </c>
      <c r="G162" s="28">
        <v>7</v>
      </c>
      <c r="H162" s="28">
        <v>209.61</v>
      </c>
      <c r="I162" s="28">
        <v>2.0499999999999998</v>
      </c>
      <c r="J162" s="28">
        <v>259.95999999999998</v>
      </c>
      <c r="K162" s="28">
        <v>262.01</v>
      </c>
      <c r="L162" s="28">
        <v>14.35</v>
      </c>
      <c r="M162" s="28">
        <v>1819.72</v>
      </c>
      <c r="N162" s="28">
        <v>1834.07</v>
      </c>
    </row>
    <row r="163" spans="1:14" s="3" customFormat="1" ht="22.5" customHeight="1">
      <c r="A163" s="26" t="s">
        <v>322</v>
      </c>
      <c r="B163" s="26" t="s">
        <v>161</v>
      </c>
      <c r="C163" s="26" t="s">
        <v>221</v>
      </c>
      <c r="D163" s="26" t="s">
        <v>663</v>
      </c>
      <c r="E163" s="26" t="s">
        <v>547</v>
      </c>
      <c r="F163" s="27" t="s">
        <v>305</v>
      </c>
      <c r="G163" s="28">
        <v>7</v>
      </c>
      <c r="H163" s="28">
        <v>43.15</v>
      </c>
      <c r="I163" s="28">
        <v>2.95</v>
      </c>
      <c r="J163" s="28">
        <v>50.98</v>
      </c>
      <c r="K163" s="28">
        <v>53.93</v>
      </c>
      <c r="L163" s="28">
        <v>20.65</v>
      </c>
      <c r="M163" s="28">
        <v>356.86</v>
      </c>
      <c r="N163" s="28">
        <v>377.51</v>
      </c>
    </row>
    <row r="164" spans="1:14" s="3" customFormat="1" ht="30" customHeight="1">
      <c r="A164" s="26" t="s">
        <v>323</v>
      </c>
      <c r="B164" s="26" t="s">
        <v>162</v>
      </c>
      <c r="C164" s="26" t="s">
        <v>221</v>
      </c>
      <c r="D164" s="26" t="s">
        <v>664</v>
      </c>
      <c r="E164" s="26" t="s">
        <v>547</v>
      </c>
      <c r="F164" s="27" t="s">
        <v>305</v>
      </c>
      <c r="G164" s="28">
        <v>5</v>
      </c>
      <c r="H164" s="28">
        <v>35.979999999999997</v>
      </c>
      <c r="I164" s="28">
        <v>5.91</v>
      </c>
      <c r="J164" s="28">
        <v>39.06</v>
      </c>
      <c r="K164" s="28">
        <v>44.97</v>
      </c>
      <c r="L164" s="28">
        <v>29.55</v>
      </c>
      <c r="M164" s="28">
        <v>195.3</v>
      </c>
      <c r="N164" s="28">
        <v>224.85</v>
      </c>
    </row>
    <row r="165" spans="1:14" s="3" customFormat="1" ht="22.5" customHeight="1">
      <c r="A165" s="29" t="s">
        <v>324</v>
      </c>
      <c r="B165" s="29" t="s">
        <v>552</v>
      </c>
      <c r="C165" s="29" t="s">
        <v>221</v>
      </c>
      <c r="D165" s="29" t="s">
        <v>665</v>
      </c>
      <c r="E165" s="29" t="s">
        <v>521</v>
      </c>
      <c r="F165" s="30" t="s">
        <v>305</v>
      </c>
      <c r="G165" s="31">
        <v>4</v>
      </c>
      <c r="H165" s="31">
        <v>183.94</v>
      </c>
      <c r="I165" s="31"/>
      <c r="J165" s="31">
        <v>229.92</v>
      </c>
      <c r="K165" s="31">
        <v>229.92</v>
      </c>
      <c r="L165" s="31"/>
      <c r="M165" s="31">
        <v>919.68</v>
      </c>
      <c r="N165" s="31">
        <v>919.68</v>
      </c>
    </row>
    <row r="166" spans="1:14" s="3" customFormat="1" ht="22.5" customHeight="1">
      <c r="A166" s="26" t="s">
        <v>327</v>
      </c>
      <c r="B166" s="26" t="s">
        <v>95</v>
      </c>
      <c r="C166" s="26" t="s">
        <v>81</v>
      </c>
      <c r="D166" s="26" t="s">
        <v>306</v>
      </c>
      <c r="E166" s="26" t="s">
        <v>547</v>
      </c>
      <c r="F166" s="27" t="s">
        <v>549</v>
      </c>
      <c r="G166" s="28">
        <v>1</v>
      </c>
      <c r="H166" s="28">
        <v>569.82000000000005</v>
      </c>
      <c r="I166" s="28">
        <v>84.09</v>
      </c>
      <c r="J166" s="28">
        <v>628.17999999999995</v>
      </c>
      <c r="K166" s="28">
        <v>712.27</v>
      </c>
      <c r="L166" s="28">
        <v>84.09</v>
      </c>
      <c r="M166" s="28">
        <v>628.17999999999995</v>
      </c>
      <c r="N166" s="28">
        <v>712.27</v>
      </c>
    </row>
    <row r="167" spans="1:14" s="3" customFormat="1" ht="22.5" customHeight="1">
      <c r="A167" s="29" t="s">
        <v>328</v>
      </c>
      <c r="B167" s="29" t="s">
        <v>424</v>
      </c>
      <c r="C167" s="29" t="s">
        <v>221</v>
      </c>
      <c r="D167" s="29" t="s">
        <v>666</v>
      </c>
      <c r="E167" s="29" t="s">
        <v>521</v>
      </c>
      <c r="F167" s="30" t="s">
        <v>305</v>
      </c>
      <c r="G167" s="31">
        <v>5</v>
      </c>
      <c r="H167" s="31">
        <v>31.13</v>
      </c>
      <c r="I167" s="31"/>
      <c r="J167" s="31">
        <v>38.909999999999997</v>
      </c>
      <c r="K167" s="31">
        <v>38.909999999999997</v>
      </c>
      <c r="L167" s="31"/>
      <c r="M167" s="31">
        <v>194.55</v>
      </c>
      <c r="N167" s="31">
        <v>194.55</v>
      </c>
    </row>
    <row r="168" spans="1:14" s="3" customFormat="1" ht="22.5" customHeight="1">
      <c r="A168" s="26" t="s">
        <v>340</v>
      </c>
      <c r="B168" s="26" t="s">
        <v>276</v>
      </c>
      <c r="C168" s="26" t="s">
        <v>380</v>
      </c>
      <c r="D168" s="26" t="s">
        <v>399</v>
      </c>
      <c r="E168" s="26" t="s">
        <v>174</v>
      </c>
      <c r="F168" s="27" t="s">
        <v>261</v>
      </c>
      <c r="G168" s="28">
        <v>1</v>
      </c>
      <c r="H168" s="28">
        <v>976.43</v>
      </c>
      <c r="I168" s="28">
        <v>56.66</v>
      </c>
      <c r="J168" s="28">
        <v>1163.8699999999999</v>
      </c>
      <c r="K168" s="28">
        <v>1220.53</v>
      </c>
      <c r="L168" s="28">
        <v>56.66</v>
      </c>
      <c r="M168" s="28">
        <v>1163.8699999999999</v>
      </c>
      <c r="N168" s="28">
        <v>1220.53</v>
      </c>
    </row>
    <row r="169" spans="1:14" s="3" customFormat="1" ht="22.5" customHeight="1">
      <c r="A169" s="24" t="s">
        <v>283</v>
      </c>
      <c r="B169" s="24"/>
      <c r="C169" s="24"/>
      <c r="D169" s="24" t="s">
        <v>571</v>
      </c>
      <c r="E169" s="24"/>
      <c r="F169" s="24"/>
      <c r="G169" s="25"/>
      <c r="H169" s="25"/>
      <c r="I169" s="25"/>
      <c r="J169" s="25"/>
      <c r="K169" s="25"/>
      <c r="L169" s="25"/>
      <c r="M169" s="25"/>
      <c r="N169" s="25">
        <v>8554.15</v>
      </c>
    </row>
    <row r="170" spans="1:14" s="3" customFormat="1" ht="22.5" customHeight="1">
      <c r="A170" s="26" t="s">
        <v>311</v>
      </c>
      <c r="B170" s="26" t="s">
        <v>384</v>
      </c>
      <c r="C170" s="26" t="s">
        <v>221</v>
      </c>
      <c r="D170" s="26" t="s">
        <v>667</v>
      </c>
      <c r="E170" s="26" t="s">
        <v>337</v>
      </c>
      <c r="F170" s="27" t="s">
        <v>175</v>
      </c>
      <c r="G170" s="28">
        <v>73.42</v>
      </c>
      <c r="H170" s="28">
        <v>67.44</v>
      </c>
      <c r="I170" s="28">
        <v>19.100000000000001</v>
      </c>
      <c r="J170" s="28">
        <v>65.2</v>
      </c>
      <c r="K170" s="28">
        <v>84.3</v>
      </c>
      <c r="L170" s="28">
        <v>1402.32</v>
      </c>
      <c r="M170" s="28">
        <v>4786.9799999999996</v>
      </c>
      <c r="N170" s="28">
        <v>6189.3</v>
      </c>
    </row>
    <row r="171" spans="1:14" s="3" customFormat="1" ht="22.5" customHeight="1">
      <c r="A171" s="26" t="s">
        <v>313</v>
      </c>
      <c r="B171" s="26" t="s">
        <v>398</v>
      </c>
      <c r="C171" s="26" t="s">
        <v>221</v>
      </c>
      <c r="D171" s="26" t="s">
        <v>668</v>
      </c>
      <c r="E171" s="26" t="s">
        <v>337</v>
      </c>
      <c r="F171" s="27" t="s">
        <v>175</v>
      </c>
      <c r="G171" s="28">
        <v>73.42</v>
      </c>
      <c r="H171" s="28">
        <v>25.77</v>
      </c>
      <c r="I171" s="28">
        <v>17.850000000000001</v>
      </c>
      <c r="J171" s="28">
        <v>14.36</v>
      </c>
      <c r="K171" s="28">
        <v>32.21</v>
      </c>
      <c r="L171" s="28">
        <v>1310.54</v>
      </c>
      <c r="M171" s="28">
        <v>1054.31</v>
      </c>
      <c r="N171" s="28">
        <v>2364.85</v>
      </c>
    </row>
    <row r="172" spans="1:14" s="3" customFormat="1" ht="22.5" customHeight="1">
      <c r="A172" s="24" t="s">
        <v>284</v>
      </c>
      <c r="B172" s="24"/>
      <c r="C172" s="24"/>
      <c r="D172" s="24" t="s">
        <v>200</v>
      </c>
      <c r="E172" s="24"/>
      <c r="F172" s="24"/>
      <c r="G172" s="25"/>
      <c r="H172" s="25"/>
      <c r="I172" s="25"/>
      <c r="J172" s="25"/>
      <c r="K172" s="25"/>
      <c r="L172" s="25"/>
      <c r="M172" s="25"/>
      <c r="N172" s="25">
        <v>1474.96</v>
      </c>
    </row>
    <row r="173" spans="1:14" s="3" customFormat="1" ht="22.5" customHeight="1">
      <c r="A173" s="26" t="s">
        <v>237</v>
      </c>
      <c r="B173" s="26" t="s">
        <v>394</v>
      </c>
      <c r="C173" s="26" t="s">
        <v>221</v>
      </c>
      <c r="D173" s="26" t="s">
        <v>669</v>
      </c>
      <c r="E173" s="26" t="s">
        <v>526</v>
      </c>
      <c r="F173" s="27" t="s">
        <v>305</v>
      </c>
      <c r="G173" s="28">
        <v>5</v>
      </c>
      <c r="H173" s="28">
        <v>160.38999999999999</v>
      </c>
      <c r="I173" s="28">
        <v>8.9</v>
      </c>
      <c r="J173" s="28">
        <v>191.58</v>
      </c>
      <c r="K173" s="28">
        <v>200.48</v>
      </c>
      <c r="L173" s="28">
        <v>44.5</v>
      </c>
      <c r="M173" s="28">
        <v>957.9</v>
      </c>
      <c r="N173" s="28">
        <v>1002.4</v>
      </c>
    </row>
    <row r="174" spans="1:14" s="3" customFormat="1" ht="37.5" customHeight="1">
      <c r="A174" s="29" t="s">
        <v>239</v>
      </c>
      <c r="B174" s="29" t="s">
        <v>431</v>
      </c>
      <c r="C174" s="29" t="s">
        <v>221</v>
      </c>
      <c r="D174" s="29" t="s">
        <v>670</v>
      </c>
      <c r="E174" s="29" t="s">
        <v>521</v>
      </c>
      <c r="F174" s="30" t="s">
        <v>305</v>
      </c>
      <c r="G174" s="31">
        <v>12</v>
      </c>
      <c r="H174" s="31">
        <v>31.51</v>
      </c>
      <c r="I174" s="31"/>
      <c r="J174" s="31">
        <v>39.380000000000003</v>
      </c>
      <c r="K174" s="31">
        <v>39.380000000000003</v>
      </c>
      <c r="L174" s="31"/>
      <c r="M174" s="31">
        <v>472.56</v>
      </c>
      <c r="N174" s="31">
        <v>472.56</v>
      </c>
    </row>
    <row r="175" spans="1:14" s="3" customFormat="1" ht="22.5" customHeight="1">
      <c r="A175" s="24" t="s">
        <v>285</v>
      </c>
      <c r="B175" s="24"/>
      <c r="C175" s="24"/>
      <c r="D175" s="24" t="s">
        <v>163</v>
      </c>
      <c r="E175" s="24"/>
      <c r="F175" s="24"/>
      <c r="G175" s="25"/>
      <c r="H175" s="25"/>
      <c r="I175" s="25"/>
      <c r="J175" s="25"/>
      <c r="K175" s="25"/>
      <c r="L175" s="25"/>
      <c r="M175" s="25"/>
      <c r="N175" s="25">
        <v>215618.04</v>
      </c>
    </row>
    <row r="176" spans="1:14" s="3" customFormat="1" ht="22.5" customHeight="1">
      <c r="A176" s="24" t="s">
        <v>169</v>
      </c>
      <c r="B176" s="24"/>
      <c r="C176" s="24"/>
      <c r="D176" s="24" t="s">
        <v>216</v>
      </c>
      <c r="E176" s="24"/>
      <c r="F176" s="24"/>
      <c r="G176" s="25"/>
      <c r="H176" s="25"/>
      <c r="I176" s="25"/>
      <c r="J176" s="25"/>
      <c r="K176" s="25"/>
      <c r="L176" s="25"/>
      <c r="M176" s="25"/>
      <c r="N176" s="25">
        <v>6914.24</v>
      </c>
    </row>
    <row r="177" spans="1:14" s="3" customFormat="1" ht="37.5" customHeight="1">
      <c r="A177" s="26" t="s">
        <v>426</v>
      </c>
      <c r="B177" s="26" t="s">
        <v>396</v>
      </c>
      <c r="C177" s="26" t="s">
        <v>221</v>
      </c>
      <c r="D177" s="26" t="s">
        <v>671</v>
      </c>
      <c r="E177" s="26" t="s">
        <v>545</v>
      </c>
      <c r="F177" s="27" t="s">
        <v>175</v>
      </c>
      <c r="G177" s="28">
        <v>100</v>
      </c>
      <c r="H177" s="28">
        <v>2.85</v>
      </c>
      <c r="I177" s="28">
        <v>1.55</v>
      </c>
      <c r="J177" s="28">
        <v>2.0099999999999998</v>
      </c>
      <c r="K177" s="28">
        <v>3.56</v>
      </c>
      <c r="L177" s="28">
        <v>155</v>
      </c>
      <c r="M177" s="28">
        <v>201</v>
      </c>
      <c r="N177" s="28">
        <v>356</v>
      </c>
    </row>
    <row r="178" spans="1:14" s="3" customFormat="1" ht="52.5" customHeight="1">
      <c r="A178" s="26" t="s">
        <v>427</v>
      </c>
      <c r="B178" s="26" t="s">
        <v>350</v>
      </c>
      <c r="C178" s="26" t="s">
        <v>221</v>
      </c>
      <c r="D178" s="26" t="s">
        <v>672</v>
      </c>
      <c r="E178" s="26" t="s">
        <v>545</v>
      </c>
      <c r="F178" s="27" t="s">
        <v>175</v>
      </c>
      <c r="G178" s="28">
        <v>100</v>
      </c>
      <c r="H178" s="28">
        <v>25.2</v>
      </c>
      <c r="I178" s="28">
        <v>13.23</v>
      </c>
      <c r="J178" s="28">
        <v>18.27</v>
      </c>
      <c r="K178" s="28">
        <v>31.5</v>
      </c>
      <c r="L178" s="28">
        <v>1323</v>
      </c>
      <c r="M178" s="28">
        <v>1827</v>
      </c>
      <c r="N178" s="28">
        <v>3150</v>
      </c>
    </row>
    <row r="179" spans="1:14" s="3" customFormat="1" ht="22.5" customHeight="1">
      <c r="A179" s="26" t="s">
        <v>428</v>
      </c>
      <c r="B179" s="26" t="s">
        <v>518</v>
      </c>
      <c r="C179" s="26" t="s">
        <v>221</v>
      </c>
      <c r="D179" s="26" t="s">
        <v>673</v>
      </c>
      <c r="E179" s="26" t="s">
        <v>545</v>
      </c>
      <c r="F179" s="27" t="s">
        <v>175</v>
      </c>
      <c r="G179" s="28">
        <v>100</v>
      </c>
      <c r="H179" s="28">
        <v>15.72</v>
      </c>
      <c r="I179" s="28">
        <v>13.77</v>
      </c>
      <c r="J179" s="28">
        <v>5.88</v>
      </c>
      <c r="K179" s="28">
        <v>19.649999999999999</v>
      </c>
      <c r="L179" s="28">
        <v>1377</v>
      </c>
      <c r="M179" s="28">
        <v>588</v>
      </c>
      <c r="N179" s="28">
        <v>1965</v>
      </c>
    </row>
    <row r="180" spans="1:14" s="3" customFormat="1" ht="52.5" customHeight="1">
      <c r="A180" s="26" t="s">
        <v>429</v>
      </c>
      <c r="B180" s="26" t="s">
        <v>370</v>
      </c>
      <c r="C180" s="26" t="s">
        <v>221</v>
      </c>
      <c r="D180" s="26" t="s">
        <v>674</v>
      </c>
      <c r="E180" s="26" t="s">
        <v>545</v>
      </c>
      <c r="F180" s="27" t="s">
        <v>175</v>
      </c>
      <c r="G180" s="28">
        <v>23.38</v>
      </c>
      <c r="H180" s="28">
        <v>49.39</v>
      </c>
      <c r="I180" s="28">
        <v>16.78</v>
      </c>
      <c r="J180" s="28">
        <v>44.95</v>
      </c>
      <c r="K180" s="28">
        <v>61.73</v>
      </c>
      <c r="L180" s="28">
        <v>392.31</v>
      </c>
      <c r="M180" s="28">
        <v>1050.93</v>
      </c>
      <c r="N180" s="28">
        <v>1443.24</v>
      </c>
    </row>
    <row r="181" spans="1:14" s="3" customFormat="1" ht="22.5" customHeight="1">
      <c r="A181" s="24" t="s">
        <v>170</v>
      </c>
      <c r="B181" s="24"/>
      <c r="C181" s="24"/>
      <c r="D181" s="24" t="s">
        <v>106</v>
      </c>
      <c r="E181" s="24"/>
      <c r="F181" s="24"/>
      <c r="G181" s="25"/>
      <c r="H181" s="25"/>
      <c r="I181" s="25"/>
      <c r="J181" s="25"/>
      <c r="K181" s="25"/>
      <c r="L181" s="25"/>
      <c r="M181" s="25"/>
      <c r="N181" s="25">
        <v>8701</v>
      </c>
    </row>
    <row r="182" spans="1:14" s="3" customFormat="1" ht="37.5" customHeight="1">
      <c r="A182" s="26" t="s">
        <v>358</v>
      </c>
      <c r="B182" s="26" t="s">
        <v>212</v>
      </c>
      <c r="C182" s="26" t="s">
        <v>221</v>
      </c>
      <c r="D182" s="26" t="s">
        <v>671</v>
      </c>
      <c r="E182" s="26" t="s">
        <v>545</v>
      </c>
      <c r="F182" s="27" t="s">
        <v>175</v>
      </c>
      <c r="G182" s="28">
        <v>100</v>
      </c>
      <c r="H182" s="28">
        <v>5.96</v>
      </c>
      <c r="I182" s="28">
        <v>4.54</v>
      </c>
      <c r="J182" s="28">
        <v>2.91</v>
      </c>
      <c r="K182" s="28">
        <v>7.45</v>
      </c>
      <c r="L182" s="28">
        <v>454</v>
      </c>
      <c r="M182" s="28">
        <v>291</v>
      </c>
      <c r="N182" s="28">
        <v>745</v>
      </c>
    </row>
    <row r="183" spans="1:14" s="3" customFormat="1" ht="22.5" customHeight="1">
      <c r="A183" s="26" t="s">
        <v>359</v>
      </c>
      <c r="B183" s="26" t="s">
        <v>518</v>
      </c>
      <c r="C183" s="26" t="s">
        <v>221</v>
      </c>
      <c r="D183" s="26" t="s">
        <v>673</v>
      </c>
      <c r="E183" s="26" t="s">
        <v>545</v>
      </c>
      <c r="F183" s="27" t="s">
        <v>175</v>
      </c>
      <c r="G183" s="28">
        <v>100</v>
      </c>
      <c r="H183" s="28">
        <v>15.72</v>
      </c>
      <c r="I183" s="28">
        <v>13.77</v>
      </c>
      <c r="J183" s="28">
        <v>5.88</v>
      </c>
      <c r="K183" s="28">
        <v>19.649999999999999</v>
      </c>
      <c r="L183" s="28">
        <v>1377</v>
      </c>
      <c r="M183" s="28">
        <v>588</v>
      </c>
      <c r="N183" s="28">
        <v>1965</v>
      </c>
    </row>
    <row r="184" spans="1:14" s="3" customFormat="1" ht="37.5" customHeight="1">
      <c r="A184" s="26" t="s">
        <v>360</v>
      </c>
      <c r="B184" s="26" t="s">
        <v>469</v>
      </c>
      <c r="C184" s="26" t="s">
        <v>221</v>
      </c>
      <c r="D184" s="26" t="s">
        <v>672</v>
      </c>
      <c r="E184" s="26" t="s">
        <v>545</v>
      </c>
      <c r="F184" s="27" t="s">
        <v>175</v>
      </c>
      <c r="G184" s="28">
        <v>100</v>
      </c>
      <c r="H184" s="28">
        <v>47.93</v>
      </c>
      <c r="I184" s="28">
        <v>31.79</v>
      </c>
      <c r="J184" s="28">
        <v>28.12</v>
      </c>
      <c r="K184" s="28">
        <v>59.91</v>
      </c>
      <c r="L184" s="28">
        <v>3179</v>
      </c>
      <c r="M184" s="28">
        <v>2812</v>
      </c>
      <c r="N184" s="28">
        <v>5991</v>
      </c>
    </row>
    <row r="185" spans="1:14" s="3" customFormat="1" ht="22.5" customHeight="1">
      <c r="A185" s="24" t="s">
        <v>171</v>
      </c>
      <c r="B185" s="24"/>
      <c r="C185" s="24"/>
      <c r="D185" s="24" t="s">
        <v>211</v>
      </c>
      <c r="E185" s="24"/>
      <c r="F185" s="24"/>
      <c r="G185" s="25"/>
      <c r="H185" s="25"/>
      <c r="I185" s="25"/>
      <c r="J185" s="25"/>
      <c r="K185" s="25"/>
      <c r="L185" s="25"/>
      <c r="M185" s="25"/>
      <c r="N185" s="25">
        <v>89642.71</v>
      </c>
    </row>
    <row r="186" spans="1:14" s="3" customFormat="1" ht="22.5" customHeight="1">
      <c r="A186" s="26" t="s">
        <v>292</v>
      </c>
      <c r="B186" s="26" t="s">
        <v>255</v>
      </c>
      <c r="C186" s="26" t="s">
        <v>81</v>
      </c>
      <c r="D186" s="26" t="s">
        <v>675</v>
      </c>
      <c r="E186" s="26" t="s">
        <v>547</v>
      </c>
      <c r="F186" s="27" t="s">
        <v>175</v>
      </c>
      <c r="G186" s="28">
        <v>21.04</v>
      </c>
      <c r="H186" s="28">
        <v>577.99</v>
      </c>
      <c r="I186" s="28">
        <v>53.87</v>
      </c>
      <c r="J186" s="28">
        <v>668.61</v>
      </c>
      <c r="K186" s="28">
        <v>722.48</v>
      </c>
      <c r="L186" s="28">
        <v>1133.42</v>
      </c>
      <c r="M186" s="28">
        <v>14067.55</v>
      </c>
      <c r="N186" s="28">
        <v>15200.97</v>
      </c>
    </row>
    <row r="187" spans="1:14" s="3" customFormat="1" ht="45" customHeight="1">
      <c r="A187" s="26" t="s">
        <v>293</v>
      </c>
      <c r="B187" s="26" t="s">
        <v>524</v>
      </c>
      <c r="C187" s="26" t="s">
        <v>81</v>
      </c>
      <c r="D187" s="26" t="s">
        <v>676</v>
      </c>
      <c r="E187" s="26" t="s">
        <v>228</v>
      </c>
      <c r="F187" s="27" t="s">
        <v>175</v>
      </c>
      <c r="G187" s="28">
        <v>60.6</v>
      </c>
      <c r="H187" s="28">
        <v>118.79</v>
      </c>
      <c r="I187" s="28">
        <v>12.63</v>
      </c>
      <c r="J187" s="28">
        <v>135.85</v>
      </c>
      <c r="K187" s="28">
        <v>148.47999999999999</v>
      </c>
      <c r="L187" s="28">
        <v>765.37</v>
      </c>
      <c r="M187" s="28">
        <v>8232.51</v>
      </c>
      <c r="N187" s="28">
        <v>8997.8799999999992</v>
      </c>
    </row>
    <row r="188" spans="1:14" s="3" customFormat="1" ht="22.5" customHeight="1">
      <c r="A188" s="26" t="s">
        <v>294</v>
      </c>
      <c r="B188" s="26" t="s">
        <v>543</v>
      </c>
      <c r="C188" s="26" t="s">
        <v>81</v>
      </c>
      <c r="D188" s="26" t="s">
        <v>677</v>
      </c>
      <c r="E188" s="26" t="s">
        <v>545</v>
      </c>
      <c r="F188" s="27" t="s">
        <v>175</v>
      </c>
      <c r="G188" s="28">
        <v>561.22</v>
      </c>
      <c r="H188" s="28">
        <v>93.29</v>
      </c>
      <c r="I188" s="28">
        <v>26.25</v>
      </c>
      <c r="J188" s="28">
        <v>90.36</v>
      </c>
      <c r="K188" s="28">
        <v>116.61</v>
      </c>
      <c r="L188" s="28">
        <v>14732.02</v>
      </c>
      <c r="M188" s="28">
        <v>50711.839999999997</v>
      </c>
      <c r="N188" s="28">
        <v>65443.86</v>
      </c>
    </row>
    <row r="189" spans="1:14" s="3" customFormat="1" ht="22.5" customHeight="1">
      <c r="A189" s="24" t="s">
        <v>172</v>
      </c>
      <c r="B189" s="24"/>
      <c r="C189" s="24"/>
      <c r="D189" s="24" t="s">
        <v>435</v>
      </c>
      <c r="E189" s="24"/>
      <c r="F189" s="24"/>
      <c r="G189" s="25"/>
      <c r="H189" s="25"/>
      <c r="I189" s="25"/>
      <c r="J189" s="25"/>
      <c r="K189" s="25"/>
      <c r="L189" s="25"/>
      <c r="M189" s="25"/>
      <c r="N189" s="25">
        <v>96265.48</v>
      </c>
    </row>
    <row r="190" spans="1:14" s="3" customFormat="1" ht="30" customHeight="1">
      <c r="A190" s="26" t="s">
        <v>218</v>
      </c>
      <c r="B190" s="26" t="s">
        <v>245</v>
      </c>
      <c r="C190" s="26" t="s">
        <v>221</v>
      </c>
      <c r="D190" s="26" t="s">
        <v>678</v>
      </c>
      <c r="E190" s="26" t="s">
        <v>356</v>
      </c>
      <c r="F190" s="27" t="s">
        <v>175</v>
      </c>
      <c r="G190" s="28">
        <v>445.69</v>
      </c>
      <c r="H190" s="28">
        <v>81.14</v>
      </c>
      <c r="I190" s="28">
        <v>9.9</v>
      </c>
      <c r="J190" s="28">
        <v>91.52</v>
      </c>
      <c r="K190" s="28">
        <v>101.42</v>
      </c>
      <c r="L190" s="28">
        <v>4412.33</v>
      </c>
      <c r="M190" s="28">
        <v>40789.54</v>
      </c>
      <c r="N190" s="28">
        <v>45201.87</v>
      </c>
    </row>
    <row r="191" spans="1:14" s="3" customFormat="1" ht="22.5" customHeight="1">
      <c r="A191" s="26" t="s">
        <v>220</v>
      </c>
      <c r="B191" s="26" t="s">
        <v>303</v>
      </c>
      <c r="C191" s="26" t="s">
        <v>221</v>
      </c>
      <c r="D191" s="26" t="s">
        <v>679</v>
      </c>
      <c r="E191" s="26" t="s">
        <v>209</v>
      </c>
      <c r="F191" s="27" t="s">
        <v>177</v>
      </c>
      <c r="G191" s="28">
        <v>9.1300000000000008</v>
      </c>
      <c r="H191" s="28">
        <v>500.42</v>
      </c>
      <c r="I191" s="28">
        <v>87.1</v>
      </c>
      <c r="J191" s="28">
        <v>538.41999999999996</v>
      </c>
      <c r="K191" s="28">
        <v>625.52</v>
      </c>
      <c r="L191" s="28">
        <v>795.22</v>
      </c>
      <c r="M191" s="28">
        <v>4915.7700000000004</v>
      </c>
      <c r="N191" s="28">
        <v>5710.99</v>
      </c>
    </row>
    <row r="192" spans="1:14" s="3" customFormat="1" ht="22.5" customHeight="1">
      <c r="A192" s="26" t="s">
        <v>222</v>
      </c>
      <c r="B192" s="26" t="s">
        <v>542</v>
      </c>
      <c r="C192" s="26" t="s">
        <v>81</v>
      </c>
      <c r="D192" s="26" t="s">
        <v>680</v>
      </c>
      <c r="E192" s="26" t="s">
        <v>356</v>
      </c>
      <c r="F192" s="27" t="s">
        <v>175</v>
      </c>
      <c r="G192" s="28">
        <v>162.69999999999999</v>
      </c>
      <c r="H192" s="28">
        <v>223</v>
      </c>
      <c r="I192" s="28">
        <v>30.1</v>
      </c>
      <c r="J192" s="28">
        <v>248.65</v>
      </c>
      <c r="K192" s="28">
        <v>278.75</v>
      </c>
      <c r="L192" s="28">
        <v>4897.2700000000004</v>
      </c>
      <c r="M192" s="28">
        <v>40455.35</v>
      </c>
      <c r="N192" s="28">
        <v>45352.62</v>
      </c>
    </row>
    <row r="193" spans="1:14" s="3" customFormat="1" ht="22.5" customHeight="1">
      <c r="A193" s="24" t="s">
        <v>173</v>
      </c>
      <c r="B193" s="24"/>
      <c r="C193" s="24"/>
      <c r="D193" s="24" t="s">
        <v>83</v>
      </c>
      <c r="E193" s="24"/>
      <c r="F193" s="24"/>
      <c r="G193" s="25"/>
      <c r="H193" s="25"/>
      <c r="I193" s="25"/>
      <c r="J193" s="25"/>
      <c r="K193" s="25"/>
      <c r="L193" s="25"/>
      <c r="M193" s="25"/>
      <c r="N193" s="25">
        <v>14094.61</v>
      </c>
    </row>
    <row r="194" spans="1:14" s="3" customFormat="1" ht="22.5" customHeight="1">
      <c r="A194" s="26" t="s">
        <v>156</v>
      </c>
      <c r="B194" s="26" t="s">
        <v>527</v>
      </c>
      <c r="C194" s="26" t="s">
        <v>81</v>
      </c>
      <c r="D194" s="26" t="s">
        <v>681</v>
      </c>
      <c r="E194" s="26" t="s">
        <v>545</v>
      </c>
      <c r="F194" s="27" t="s">
        <v>102</v>
      </c>
      <c r="G194" s="28">
        <v>71.099999999999994</v>
      </c>
      <c r="H194" s="28">
        <v>26.31</v>
      </c>
      <c r="I194" s="28">
        <v>0.99</v>
      </c>
      <c r="J194" s="28">
        <v>31.89</v>
      </c>
      <c r="K194" s="28">
        <v>32.880000000000003</v>
      </c>
      <c r="L194" s="28">
        <v>70.38</v>
      </c>
      <c r="M194" s="28">
        <v>2267.38</v>
      </c>
      <c r="N194" s="28">
        <v>2337.7600000000002</v>
      </c>
    </row>
    <row r="195" spans="1:14" s="3" customFormat="1" ht="22.5" customHeight="1">
      <c r="A195" s="26" t="s">
        <v>157</v>
      </c>
      <c r="B195" s="26" t="s">
        <v>254</v>
      </c>
      <c r="C195" s="26" t="s">
        <v>81</v>
      </c>
      <c r="D195" s="26" t="s">
        <v>682</v>
      </c>
      <c r="E195" s="26" t="s">
        <v>356</v>
      </c>
      <c r="F195" s="27" t="s">
        <v>102</v>
      </c>
      <c r="G195" s="28">
        <v>24.3</v>
      </c>
      <c r="H195" s="28">
        <v>38.049999999999997</v>
      </c>
      <c r="I195" s="28">
        <v>15.26</v>
      </c>
      <c r="J195" s="28">
        <v>32.299999999999997</v>
      </c>
      <c r="K195" s="28">
        <v>47.56</v>
      </c>
      <c r="L195" s="28">
        <v>370.81</v>
      </c>
      <c r="M195" s="28">
        <v>784.89</v>
      </c>
      <c r="N195" s="28">
        <v>1155.7</v>
      </c>
    </row>
    <row r="196" spans="1:14" s="3" customFormat="1" ht="22.5" customHeight="1">
      <c r="A196" s="26" t="s">
        <v>159</v>
      </c>
      <c r="B196" s="26" t="s">
        <v>464</v>
      </c>
      <c r="C196" s="26" t="s">
        <v>81</v>
      </c>
      <c r="D196" s="26" t="s">
        <v>683</v>
      </c>
      <c r="E196" s="26" t="s">
        <v>356</v>
      </c>
      <c r="F196" s="27" t="s">
        <v>102</v>
      </c>
      <c r="G196" s="28">
        <v>509.85</v>
      </c>
      <c r="H196" s="28">
        <v>12.81</v>
      </c>
      <c r="I196" s="28">
        <v>1.8</v>
      </c>
      <c r="J196" s="28">
        <v>14.21</v>
      </c>
      <c r="K196" s="28">
        <v>16.010000000000002</v>
      </c>
      <c r="L196" s="28">
        <v>917.73</v>
      </c>
      <c r="M196" s="28">
        <v>7244.96</v>
      </c>
      <c r="N196" s="28">
        <v>8162.69</v>
      </c>
    </row>
    <row r="197" spans="1:14" s="3" customFormat="1" ht="22.5" customHeight="1">
      <c r="A197" s="26" t="s">
        <v>160</v>
      </c>
      <c r="B197" s="26" t="s">
        <v>465</v>
      </c>
      <c r="C197" s="26" t="s">
        <v>81</v>
      </c>
      <c r="D197" s="26" t="s">
        <v>684</v>
      </c>
      <c r="E197" s="26" t="s">
        <v>356</v>
      </c>
      <c r="F197" s="27" t="s">
        <v>102</v>
      </c>
      <c r="G197" s="28">
        <v>93</v>
      </c>
      <c r="H197" s="28">
        <v>20.98</v>
      </c>
      <c r="I197" s="28">
        <v>6.29</v>
      </c>
      <c r="J197" s="28">
        <v>19.93</v>
      </c>
      <c r="K197" s="28">
        <v>26.22</v>
      </c>
      <c r="L197" s="28">
        <v>584.97</v>
      </c>
      <c r="M197" s="28">
        <v>1853.49</v>
      </c>
      <c r="N197" s="28">
        <v>2438.46</v>
      </c>
    </row>
    <row r="198" spans="1:14" s="3" customFormat="1" ht="22.5" customHeight="1">
      <c r="A198" s="24" t="s">
        <v>287</v>
      </c>
      <c r="B198" s="24"/>
      <c r="C198" s="24"/>
      <c r="D198" s="24" t="s">
        <v>145</v>
      </c>
      <c r="E198" s="24"/>
      <c r="F198" s="24"/>
      <c r="G198" s="25"/>
      <c r="H198" s="25"/>
      <c r="I198" s="25"/>
      <c r="J198" s="25"/>
      <c r="K198" s="25"/>
      <c r="L198" s="25"/>
      <c r="M198" s="25"/>
      <c r="N198" s="25">
        <v>7365.94</v>
      </c>
    </row>
    <row r="199" spans="1:14" s="3" customFormat="1" ht="22.5" customHeight="1">
      <c r="A199" s="26" t="s">
        <v>111</v>
      </c>
      <c r="B199" s="26" t="s">
        <v>291</v>
      </c>
      <c r="C199" s="26" t="s">
        <v>221</v>
      </c>
      <c r="D199" s="26" t="s">
        <v>685</v>
      </c>
      <c r="E199" s="26" t="s">
        <v>525</v>
      </c>
      <c r="F199" s="27" t="s">
        <v>175</v>
      </c>
      <c r="G199" s="28">
        <v>6.32</v>
      </c>
      <c r="H199" s="28">
        <v>300.37</v>
      </c>
      <c r="I199" s="28">
        <v>36.81</v>
      </c>
      <c r="J199" s="28">
        <v>338.65</v>
      </c>
      <c r="K199" s="28">
        <v>375.46</v>
      </c>
      <c r="L199" s="28">
        <v>232.63</v>
      </c>
      <c r="M199" s="28">
        <v>2140.27</v>
      </c>
      <c r="N199" s="28">
        <v>2372.9</v>
      </c>
    </row>
    <row r="200" spans="1:14" s="3" customFormat="1" ht="30" customHeight="1">
      <c r="A200" s="26" t="s">
        <v>112</v>
      </c>
      <c r="B200" s="26" t="s">
        <v>541</v>
      </c>
      <c r="C200" s="26" t="s">
        <v>81</v>
      </c>
      <c r="D200" s="26" t="s">
        <v>686</v>
      </c>
      <c r="E200" s="26" t="s">
        <v>525</v>
      </c>
      <c r="F200" s="27" t="s">
        <v>175</v>
      </c>
      <c r="G200" s="28">
        <v>21.76</v>
      </c>
      <c r="H200" s="28">
        <v>183.57</v>
      </c>
      <c r="I200" s="28">
        <v>14.42</v>
      </c>
      <c r="J200" s="28">
        <v>215.04</v>
      </c>
      <c r="K200" s="28">
        <v>229.46</v>
      </c>
      <c r="L200" s="28">
        <v>313.77</v>
      </c>
      <c r="M200" s="28">
        <v>4679.2700000000004</v>
      </c>
      <c r="N200" s="28">
        <v>4993.04</v>
      </c>
    </row>
    <row r="201" spans="1:14" s="3" customFormat="1" ht="22.5" customHeight="1">
      <c r="A201" s="24" t="s">
        <v>288</v>
      </c>
      <c r="B201" s="24"/>
      <c r="C201" s="24"/>
      <c r="D201" s="24" t="s">
        <v>185</v>
      </c>
      <c r="E201" s="24"/>
      <c r="F201" s="24"/>
      <c r="G201" s="25"/>
      <c r="H201" s="25"/>
      <c r="I201" s="25"/>
      <c r="J201" s="25"/>
      <c r="K201" s="25"/>
      <c r="L201" s="25"/>
      <c r="M201" s="25"/>
      <c r="N201" s="25">
        <v>118855.7</v>
      </c>
    </row>
    <row r="202" spans="1:14" s="3" customFormat="1" ht="22.5" customHeight="1">
      <c r="A202" s="24" t="s">
        <v>560</v>
      </c>
      <c r="B202" s="24"/>
      <c r="C202" s="24"/>
      <c r="D202" s="24" t="s">
        <v>346</v>
      </c>
      <c r="E202" s="24"/>
      <c r="F202" s="24"/>
      <c r="G202" s="25"/>
      <c r="H202" s="25"/>
      <c r="I202" s="25"/>
      <c r="J202" s="25"/>
      <c r="K202" s="25"/>
      <c r="L202" s="25"/>
      <c r="M202" s="25"/>
      <c r="N202" s="25">
        <v>107168.25</v>
      </c>
    </row>
    <row r="203" spans="1:14" s="3" customFormat="1" ht="22.5" customHeight="1">
      <c r="A203" s="26" t="s">
        <v>191</v>
      </c>
      <c r="B203" s="26" t="s">
        <v>149</v>
      </c>
      <c r="C203" s="26" t="s">
        <v>221</v>
      </c>
      <c r="D203" s="26" t="s">
        <v>687</v>
      </c>
      <c r="E203" s="26" t="s">
        <v>184</v>
      </c>
      <c r="F203" s="27" t="s">
        <v>175</v>
      </c>
      <c r="G203" s="28">
        <v>1983.33</v>
      </c>
      <c r="H203" s="28">
        <v>1.73</v>
      </c>
      <c r="I203" s="28">
        <v>0.82</v>
      </c>
      <c r="J203" s="28">
        <v>1.34</v>
      </c>
      <c r="K203" s="28">
        <v>2.16</v>
      </c>
      <c r="L203" s="28">
        <v>1626.33</v>
      </c>
      <c r="M203" s="28">
        <v>2657.66</v>
      </c>
      <c r="N203" s="28">
        <v>4283.99</v>
      </c>
    </row>
    <row r="204" spans="1:14" s="3" customFormat="1" ht="22.5" customHeight="1">
      <c r="A204" s="26" t="s">
        <v>193</v>
      </c>
      <c r="B204" s="26" t="s">
        <v>153</v>
      </c>
      <c r="C204" s="26" t="s">
        <v>221</v>
      </c>
      <c r="D204" s="26" t="s">
        <v>688</v>
      </c>
      <c r="E204" s="26" t="s">
        <v>184</v>
      </c>
      <c r="F204" s="27" t="s">
        <v>175</v>
      </c>
      <c r="G204" s="28">
        <v>1065.95</v>
      </c>
      <c r="H204" s="28">
        <v>10.53</v>
      </c>
      <c r="I204" s="28">
        <v>4</v>
      </c>
      <c r="J204" s="28">
        <v>9.16</v>
      </c>
      <c r="K204" s="28">
        <v>13.16</v>
      </c>
      <c r="L204" s="28">
        <v>4263.8</v>
      </c>
      <c r="M204" s="28">
        <v>9764.1</v>
      </c>
      <c r="N204" s="28">
        <v>14027.9</v>
      </c>
    </row>
    <row r="205" spans="1:14" s="3" customFormat="1" ht="22.5" customHeight="1">
      <c r="A205" s="26" t="s">
        <v>194</v>
      </c>
      <c r="B205" s="26" t="s">
        <v>450</v>
      </c>
      <c r="C205" s="26" t="s">
        <v>221</v>
      </c>
      <c r="D205" s="26" t="s">
        <v>689</v>
      </c>
      <c r="E205" s="26" t="s">
        <v>184</v>
      </c>
      <c r="F205" s="27" t="s">
        <v>175</v>
      </c>
      <c r="G205" s="28">
        <v>125.2</v>
      </c>
      <c r="H205" s="28">
        <v>20.7</v>
      </c>
      <c r="I205" s="28">
        <v>11.2</v>
      </c>
      <c r="J205" s="28">
        <v>14.67</v>
      </c>
      <c r="K205" s="28">
        <v>25.87</v>
      </c>
      <c r="L205" s="28">
        <v>1402.24</v>
      </c>
      <c r="M205" s="28">
        <v>1836.68</v>
      </c>
      <c r="N205" s="28">
        <v>3238.92</v>
      </c>
    </row>
    <row r="206" spans="1:14" s="3" customFormat="1" ht="30" customHeight="1">
      <c r="A206" s="26" t="s">
        <v>195</v>
      </c>
      <c r="B206" s="26" t="s">
        <v>273</v>
      </c>
      <c r="C206" s="26" t="s">
        <v>221</v>
      </c>
      <c r="D206" s="26" t="s">
        <v>690</v>
      </c>
      <c r="E206" s="26" t="s">
        <v>184</v>
      </c>
      <c r="F206" s="27" t="s">
        <v>175</v>
      </c>
      <c r="G206" s="28">
        <v>34.11</v>
      </c>
      <c r="H206" s="28">
        <v>16</v>
      </c>
      <c r="I206" s="28">
        <v>4.9000000000000004</v>
      </c>
      <c r="J206" s="28">
        <v>15.1</v>
      </c>
      <c r="K206" s="28">
        <v>20</v>
      </c>
      <c r="L206" s="28">
        <v>167.13</v>
      </c>
      <c r="M206" s="28">
        <v>515.07000000000005</v>
      </c>
      <c r="N206" s="28">
        <v>682.2</v>
      </c>
    </row>
    <row r="207" spans="1:14" s="3" customFormat="1" ht="22.5" customHeight="1">
      <c r="A207" s="26" t="s">
        <v>196</v>
      </c>
      <c r="B207" s="26" t="s">
        <v>298</v>
      </c>
      <c r="C207" s="26" t="s">
        <v>81</v>
      </c>
      <c r="D207" s="26" t="s">
        <v>164</v>
      </c>
      <c r="E207" s="26" t="s">
        <v>184</v>
      </c>
      <c r="F207" s="27" t="s">
        <v>175</v>
      </c>
      <c r="G207" s="28">
        <v>1015.67</v>
      </c>
      <c r="H207" s="28">
        <v>15.11</v>
      </c>
      <c r="I207" s="28">
        <v>14.43</v>
      </c>
      <c r="J207" s="28">
        <v>4.45</v>
      </c>
      <c r="K207" s="28">
        <v>18.88</v>
      </c>
      <c r="L207" s="28">
        <v>14656.11</v>
      </c>
      <c r="M207" s="28">
        <v>4519.7299999999996</v>
      </c>
      <c r="N207" s="28">
        <v>19175.84</v>
      </c>
    </row>
    <row r="208" spans="1:14" s="3" customFormat="1" ht="22.5" customHeight="1">
      <c r="A208" s="26" t="s">
        <v>197</v>
      </c>
      <c r="B208" s="26" t="s">
        <v>297</v>
      </c>
      <c r="C208" s="26" t="s">
        <v>81</v>
      </c>
      <c r="D208" s="26" t="s">
        <v>451</v>
      </c>
      <c r="E208" s="26" t="s">
        <v>184</v>
      </c>
      <c r="F208" s="27" t="s">
        <v>175</v>
      </c>
      <c r="G208" s="28">
        <v>967.66</v>
      </c>
      <c r="H208" s="28">
        <v>13.29</v>
      </c>
      <c r="I208" s="28">
        <v>7.28</v>
      </c>
      <c r="J208" s="28">
        <v>9.33</v>
      </c>
      <c r="K208" s="28">
        <v>16.61</v>
      </c>
      <c r="L208" s="28">
        <v>7044.56</v>
      </c>
      <c r="M208" s="28">
        <v>9028.27</v>
      </c>
      <c r="N208" s="28">
        <v>16072.83</v>
      </c>
    </row>
    <row r="209" spans="1:14" s="3" customFormat="1" ht="22.5" customHeight="1">
      <c r="A209" s="26" t="s">
        <v>198</v>
      </c>
      <c r="B209" s="26" t="s">
        <v>500</v>
      </c>
      <c r="C209" s="26" t="s">
        <v>221</v>
      </c>
      <c r="D209" s="26" t="s">
        <v>122</v>
      </c>
      <c r="E209" s="26" t="s">
        <v>184</v>
      </c>
      <c r="F209" s="27" t="s">
        <v>175</v>
      </c>
      <c r="G209" s="28">
        <v>1015.67</v>
      </c>
      <c r="H209" s="28">
        <v>39.14</v>
      </c>
      <c r="I209" s="28">
        <v>11.2</v>
      </c>
      <c r="J209" s="28">
        <v>37.72</v>
      </c>
      <c r="K209" s="28">
        <v>48.92</v>
      </c>
      <c r="L209" s="28">
        <v>11375.5</v>
      </c>
      <c r="M209" s="28">
        <v>38311.07</v>
      </c>
      <c r="N209" s="28">
        <v>49686.57</v>
      </c>
    </row>
    <row r="210" spans="1:14" s="3" customFormat="1" ht="22.5" customHeight="1">
      <c r="A210" s="24" t="s">
        <v>561</v>
      </c>
      <c r="B210" s="24"/>
      <c r="C210" s="24"/>
      <c r="D210" s="24" t="s">
        <v>213</v>
      </c>
      <c r="E210" s="24"/>
      <c r="F210" s="24"/>
      <c r="G210" s="25"/>
      <c r="H210" s="25"/>
      <c r="I210" s="25"/>
      <c r="J210" s="25"/>
      <c r="K210" s="25"/>
      <c r="L210" s="25"/>
      <c r="M210" s="25"/>
      <c r="N210" s="25">
        <v>11687.45</v>
      </c>
    </row>
    <row r="211" spans="1:14" s="3" customFormat="1" ht="30" customHeight="1">
      <c r="A211" s="26" t="s">
        <v>132</v>
      </c>
      <c r="B211" s="26" t="s">
        <v>568</v>
      </c>
      <c r="C211" s="26" t="s">
        <v>221</v>
      </c>
      <c r="D211" s="26" t="s">
        <v>691</v>
      </c>
      <c r="E211" s="26" t="s">
        <v>184</v>
      </c>
      <c r="F211" s="27" t="s">
        <v>175</v>
      </c>
      <c r="G211" s="28">
        <v>756.96</v>
      </c>
      <c r="H211" s="28">
        <v>1.83</v>
      </c>
      <c r="I211" s="28">
        <v>0.93</v>
      </c>
      <c r="J211" s="28">
        <v>1.35</v>
      </c>
      <c r="K211" s="28">
        <v>2.2799999999999998</v>
      </c>
      <c r="L211" s="28">
        <v>703.97</v>
      </c>
      <c r="M211" s="28">
        <v>1021.89</v>
      </c>
      <c r="N211" s="28">
        <v>1725.86</v>
      </c>
    </row>
    <row r="212" spans="1:14" s="3" customFormat="1" ht="22.5" customHeight="1">
      <c r="A212" s="26" t="s">
        <v>134</v>
      </c>
      <c r="B212" s="26" t="s">
        <v>153</v>
      </c>
      <c r="C212" s="26" t="s">
        <v>221</v>
      </c>
      <c r="D212" s="26" t="s">
        <v>688</v>
      </c>
      <c r="E212" s="26" t="s">
        <v>184</v>
      </c>
      <c r="F212" s="27" t="s">
        <v>175</v>
      </c>
      <c r="G212" s="28">
        <v>756.96</v>
      </c>
      <c r="H212" s="28">
        <v>10.53</v>
      </c>
      <c r="I212" s="28">
        <v>4</v>
      </c>
      <c r="J212" s="28">
        <v>9.16</v>
      </c>
      <c r="K212" s="28">
        <v>13.16</v>
      </c>
      <c r="L212" s="28">
        <v>3027.84</v>
      </c>
      <c r="M212" s="28">
        <v>6933.75</v>
      </c>
      <c r="N212" s="28">
        <v>9961.59</v>
      </c>
    </row>
    <row r="213" spans="1:14" s="3" customFormat="1" ht="22.5" customHeight="1">
      <c r="A213" s="24" t="s">
        <v>289</v>
      </c>
      <c r="B213" s="24"/>
      <c r="C213" s="24"/>
      <c r="D213" s="24" t="s">
        <v>43</v>
      </c>
      <c r="E213" s="24"/>
      <c r="F213" s="24"/>
      <c r="G213" s="25"/>
      <c r="H213" s="25"/>
      <c r="I213" s="25"/>
      <c r="J213" s="25"/>
      <c r="K213" s="25"/>
      <c r="L213" s="25"/>
      <c r="M213" s="25"/>
      <c r="N213" s="25">
        <v>208862.37</v>
      </c>
    </row>
    <row r="214" spans="1:14" s="3" customFormat="1" ht="45" customHeight="1">
      <c r="A214" s="26" t="s">
        <v>489</v>
      </c>
      <c r="B214" s="26" t="s">
        <v>407</v>
      </c>
      <c r="C214" s="26" t="s">
        <v>221</v>
      </c>
      <c r="D214" s="26" t="s">
        <v>692</v>
      </c>
      <c r="E214" s="26" t="s">
        <v>559</v>
      </c>
      <c r="F214" s="27" t="s">
        <v>102</v>
      </c>
      <c r="G214" s="28">
        <v>347</v>
      </c>
      <c r="H214" s="28">
        <v>34.68</v>
      </c>
      <c r="I214" s="28">
        <v>11.91</v>
      </c>
      <c r="J214" s="28">
        <v>31.44</v>
      </c>
      <c r="K214" s="28">
        <v>43.35</v>
      </c>
      <c r="L214" s="28">
        <v>4132.7700000000004</v>
      </c>
      <c r="M214" s="28">
        <v>10909.68</v>
      </c>
      <c r="N214" s="28">
        <v>15042.45</v>
      </c>
    </row>
    <row r="215" spans="1:14" s="3" customFormat="1" ht="22.5" customHeight="1">
      <c r="A215" s="26" t="s">
        <v>490</v>
      </c>
      <c r="B215" s="26" t="s">
        <v>425</v>
      </c>
      <c r="C215" s="26" t="s">
        <v>221</v>
      </c>
      <c r="D215" s="26" t="s">
        <v>693</v>
      </c>
      <c r="E215" s="26" t="s">
        <v>180</v>
      </c>
      <c r="F215" s="27" t="s">
        <v>177</v>
      </c>
      <c r="G215" s="28">
        <v>344.4</v>
      </c>
      <c r="H215" s="28">
        <v>93.83</v>
      </c>
      <c r="I215" s="28">
        <v>32.61</v>
      </c>
      <c r="J215" s="28">
        <v>84.67</v>
      </c>
      <c r="K215" s="28">
        <v>117.28</v>
      </c>
      <c r="L215" s="28">
        <v>11230.88</v>
      </c>
      <c r="M215" s="28">
        <v>29160.35</v>
      </c>
      <c r="N215" s="28">
        <v>40391.230000000003</v>
      </c>
    </row>
    <row r="216" spans="1:14" s="3" customFormat="1" ht="22.5" customHeight="1">
      <c r="A216" s="26" t="s">
        <v>491</v>
      </c>
      <c r="B216" s="26" t="s">
        <v>152</v>
      </c>
      <c r="C216" s="26" t="s">
        <v>221</v>
      </c>
      <c r="D216" s="26" t="s">
        <v>148</v>
      </c>
      <c r="E216" s="26" t="s">
        <v>209</v>
      </c>
      <c r="F216" s="27" t="s">
        <v>175</v>
      </c>
      <c r="G216" s="28">
        <v>615.4</v>
      </c>
      <c r="H216" s="28">
        <v>2.15</v>
      </c>
      <c r="I216" s="28">
        <v>1.82</v>
      </c>
      <c r="J216" s="28">
        <v>0.86</v>
      </c>
      <c r="K216" s="28">
        <v>2.68</v>
      </c>
      <c r="L216" s="28">
        <v>1120.02</v>
      </c>
      <c r="M216" s="28">
        <v>529.25</v>
      </c>
      <c r="N216" s="28">
        <v>1649.27</v>
      </c>
    </row>
    <row r="217" spans="1:14" s="3" customFormat="1" ht="30" customHeight="1">
      <c r="A217" s="26" t="s">
        <v>492</v>
      </c>
      <c r="B217" s="26" t="s">
        <v>150</v>
      </c>
      <c r="C217" s="26" t="s">
        <v>221</v>
      </c>
      <c r="D217" s="26" t="s">
        <v>694</v>
      </c>
      <c r="E217" s="26" t="s">
        <v>569</v>
      </c>
      <c r="F217" s="27" t="s">
        <v>175</v>
      </c>
      <c r="G217" s="28">
        <v>2296</v>
      </c>
      <c r="H217" s="28">
        <v>44.87</v>
      </c>
      <c r="I217" s="28">
        <v>8.23</v>
      </c>
      <c r="J217" s="28">
        <v>47.85</v>
      </c>
      <c r="K217" s="28">
        <v>56.08</v>
      </c>
      <c r="L217" s="28">
        <v>18896.080000000002</v>
      </c>
      <c r="M217" s="28">
        <v>109863.6</v>
      </c>
      <c r="N217" s="28">
        <v>128759.67999999999</v>
      </c>
    </row>
    <row r="218" spans="1:14" s="3" customFormat="1" ht="22.5" customHeight="1">
      <c r="A218" s="26" t="s">
        <v>493</v>
      </c>
      <c r="B218" s="26" t="s">
        <v>101</v>
      </c>
      <c r="C218" s="26" t="s">
        <v>81</v>
      </c>
      <c r="D218" s="26" t="s">
        <v>166</v>
      </c>
      <c r="E218" s="26" t="s">
        <v>547</v>
      </c>
      <c r="F218" s="27" t="s">
        <v>549</v>
      </c>
      <c r="G218" s="28">
        <v>12</v>
      </c>
      <c r="H218" s="28">
        <v>284.41000000000003</v>
      </c>
      <c r="I218" s="28">
        <v>90.11</v>
      </c>
      <c r="J218" s="28">
        <v>265.39999999999998</v>
      </c>
      <c r="K218" s="28">
        <v>355.51</v>
      </c>
      <c r="L218" s="28">
        <v>1081.32</v>
      </c>
      <c r="M218" s="28">
        <v>3184.8</v>
      </c>
      <c r="N218" s="28">
        <v>4266.12</v>
      </c>
    </row>
    <row r="219" spans="1:14" s="3" customFormat="1" ht="22.5" customHeight="1">
      <c r="A219" s="26" t="s">
        <v>494</v>
      </c>
      <c r="B219" s="26" t="s">
        <v>505</v>
      </c>
      <c r="C219" s="26" t="s">
        <v>81</v>
      </c>
      <c r="D219" s="26" t="s">
        <v>695</v>
      </c>
      <c r="E219" s="26" t="s">
        <v>547</v>
      </c>
      <c r="F219" s="27" t="s">
        <v>305</v>
      </c>
      <c r="G219" s="28">
        <v>1</v>
      </c>
      <c r="H219" s="28">
        <v>199.09</v>
      </c>
      <c r="I219" s="28">
        <v>85.55</v>
      </c>
      <c r="J219" s="28">
        <v>163.31</v>
      </c>
      <c r="K219" s="28">
        <v>248.86</v>
      </c>
      <c r="L219" s="28">
        <v>85.55</v>
      </c>
      <c r="M219" s="28">
        <v>163.31</v>
      </c>
      <c r="N219" s="28">
        <v>248.86</v>
      </c>
    </row>
    <row r="220" spans="1:14" s="3" customFormat="1" ht="45" customHeight="1">
      <c r="A220" s="26" t="s">
        <v>496</v>
      </c>
      <c r="B220" s="26" t="s">
        <v>182</v>
      </c>
      <c r="C220" s="26" t="s">
        <v>221</v>
      </c>
      <c r="D220" s="26" t="s">
        <v>696</v>
      </c>
      <c r="E220" s="26" t="s">
        <v>21</v>
      </c>
      <c r="F220" s="27" t="s">
        <v>102</v>
      </c>
      <c r="G220" s="28">
        <v>80</v>
      </c>
      <c r="H220" s="28">
        <v>74.040000000000006</v>
      </c>
      <c r="I220" s="28">
        <v>20.94</v>
      </c>
      <c r="J220" s="28">
        <v>71.61</v>
      </c>
      <c r="K220" s="28">
        <v>92.55</v>
      </c>
      <c r="L220" s="28">
        <v>1675.2</v>
      </c>
      <c r="M220" s="28">
        <v>5728.8</v>
      </c>
      <c r="N220" s="28">
        <v>7404</v>
      </c>
    </row>
    <row r="221" spans="1:14" s="3" customFormat="1" ht="45" customHeight="1">
      <c r="A221" s="26" t="s">
        <v>497</v>
      </c>
      <c r="B221" s="26" t="s">
        <v>183</v>
      </c>
      <c r="C221" s="26" t="s">
        <v>221</v>
      </c>
      <c r="D221" s="26" t="s">
        <v>697</v>
      </c>
      <c r="E221" s="26" t="s">
        <v>21</v>
      </c>
      <c r="F221" s="27" t="s">
        <v>102</v>
      </c>
      <c r="G221" s="28">
        <v>52</v>
      </c>
      <c r="H221" s="28">
        <v>99.23</v>
      </c>
      <c r="I221" s="28">
        <v>25.44</v>
      </c>
      <c r="J221" s="28">
        <v>98.59</v>
      </c>
      <c r="K221" s="28">
        <v>124.03</v>
      </c>
      <c r="L221" s="28">
        <v>1322.88</v>
      </c>
      <c r="M221" s="28">
        <v>5126.68</v>
      </c>
      <c r="N221" s="28">
        <v>6449.56</v>
      </c>
    </row>
    <row r="222" spans="1:14" s="3" customFormat="1" ht="45" customHeight="1">
      <c r="A222" s="26" t="s">
        <v>498</v>
      </c>
      <c r="B222" s="26" t="s">
        <v>199</v>
      </c>
      <c r="C222" s="26" t="s">
        <v>221</v>
      </c>
      <c r="D222" s="26" t="s">
        <v>698</v>
      </c>
      <c r="E222" s="26" t="s">
        <v>21</v>
      </c>
      <c r="F222" s="27" t="s">
        <v>102</v>
      </c>
      <c r="G222" s="28">
        <v>60</v>
      </c>
      <c r="H222" s="28">
        <v>62.02</v>
      </c>
      <c r="I222" s="28">
        <v>19.649999999999999</v>
      </c>
      <c r="J222" s="28">
        <v>57.87</v>
      </c>
      <c r="K222" s="28">
        <v>77.52</v>
      </c>
      <c r="L222" s="28">
        <v>1179</v>
      </c>
      <c r="M222" s="28">
        <v>3472.2</v>
      </c>
      <c r="N222" s="28">
        <v>4651.2</v>
      </c>
    </row>
    <row r="223" spans="1:14" ht="22.5">
      <c r="A223" s="32"/>
      <c r="B223" s="32"/>
      <c r="C223" s="32"/>
      <c r="D223" s="32"/>
      <c r="E223" s="32"/>
      <c r="F223" s="32"/>
      <c r="G223" s="32"/>
      <c r="H223" s="32"/>
      <c r="I223" s="32"/>
      <c r="J223" s="32"/>
      <c r="K223" s="32" t="s">
        <v>397</v>
      </c>
      <c r="L223" s="32" t="s">
        <v>412</v>
      </c>
      <c r="M223" s="32" t="s">
        <v>226</v>
      </c>
      <c r="N223" s="32" t="s">
        <v>572</v>
      </c>
    </row>
    <row r="224" spans="1:14">
      <c r="A224" s="2"/>
      <c r="B224" s="2"/>
      <c r="C224" s="2"/>
      <c r="D224" s="2"/>
      <c r="E224" s="2"/>
      <c r="F224" s="2"/>
      <c r="G224" s="2"/>
      <c r="H224" s="2"/>
      <c r="I224" s="2"/>
      <c r="J224" s="2"/>
      <c r="K224" s="39" t="s">
        <v>564</v>
      </c>
      <c r="L224" s="39"/>
      <c r="M224" s="40">
        <v>1026878.61</v>
      </c>
      <c r="N224" s="40"/>
    </row>
    <row r="225" spans="1:14">
      <c r="A225" s="2"/>
      <c r="B225" s="2"/>
      <c r="C225" s="2"/>
      <c r="D225" s="2"/>
      <c r="E225" s="2"/>
      <c r="F225" s="2"/>
      <c r="G225" s="2"/>
      <c r="H225" s="2"/>
      <c r="I225" s="2"/>
      <c r="J225" s="2"/>
      <c r="K225" s="39" t="s">
        <v>434</v>
      </c>
      <c r="L225" s="39"/>
      <c r="M225" s="40">
        <v>256636.96</v>
      </c>
      <c r="N225" s="40"/>
    </row>
    <row r="226" spans="1:14">
      <c r="A226" s="2"/>
      <c r="B226" s="2"/>
      <c r="C226" s="2"/>
      <c r="D226" s="2"/>
      <c r="E226" s="2"/>
      <c r="F226" s="2"/>
      <c r="G226" s="2"/>
      <c r="H226" s="2"/>
      <c r="I226" s="2"/>
      <c r="J226" s="2"/>
      <c r="K226" s="39" t="s">
        <v>99</v>
      </c>
      <c r="L226" s="39"/>
      <c r="M226" s="40">
        <v>1283515.57</v>
      </c>
      <c r="N226" s="40"/>
    </row>
    <row r="227" spans="1:14" ht="75" customHeight="1">
      <c r="A227" s="2"/>
      <c r="B227" s="2"/>
      <c r="C227" s="2"/>
      <c r="D227" s="2"/>
      <c r="E227" s="2"/>
      <c r="F227" s="2"/>
      <c r="G227" s="2"/>
      <c r="H227" s="2"/>
      <c r="I227" s="2"/>
      <c r="J227" s="2"/>
      <c r="K227" s="2"/>
      <c r="L227" s="2"/>
      <c r="M227" s="2"/>
      <c r="N227" s="2"/>
    </row>
    <row r="228" spans="1:14" ht="39.950000000000003" customHeight="1">
      <c r="A228" s="38" t="s">
        <v>485</v>
      </c>
      <c r="B228" s="38"/>
      <c r="C228" s="38"/>
      <c r="D228" s="38"/>
      <c r="E228" s="38"/>
      <c r="F228" s="38"/>
      <c r="G228" s="38"/>
      <c r="H228" s="38"/>
      <c r="I228" s="38"/>
      <c r="J228" s="38"/>
      <c r="K228" s="38"/>
      <c r="L228" s="38"/>
      <c r="M228" s="38"/>
      <c r="N228" s="38"/>
    </row>
    <row r="229" spans="1:14">
      <c r="C229" s="64" t="s">
        <v>711</v>
      </c>
      <c r="D229" s="65"/>
      <c r="E229" s="65"/>
      <c r="F229" s="65"/>
      <c r="G229" s="66"/>
    </row>
    <row r="230" spans="1:14">
      <c r="C230" s="50" t="s">
        <v>712</v>
      </c>
      <c r="D230" s="51"/>
      <c r="E230" s="50" t="s">
        <v>713</v>
      </c>
      <c r="F230" s="52" t="s">
        <v>714</v>
      </c>
      <c r="G230" s="52" t="s">
        <v>715</v>
      </c>
    </row>
    <row r="231" spans="1:14">
      <c r="C231" s="53">
        <v>1</v>
      </c>
      <c r="D231" s="54"/>
      <c r="E231" s="53" t="s">
        <v>716</v>
      </c>
      <c r="F231" s="55" t="s">
        <v>717</v>
      </c>
      <c r="G231" s="56">
        <v>4.68</v>
      </c>
    </row>
    <row r="232" spans="1:14">
      <c r="C232" s="53">
        <v>2</v>
      </c>
      <c r="D232" s="54"/>
      <c r="E232" s="53" t="s">
        <v>718</v>
      </c>
      <c r="F232" s="55" t="s">
        <v>719</v>
      </c>
      <c r="G232" s="56">
        <v>0.4</v>
      </c>
    </row>
    <row r="233" spans="1:14">
      <c r="C233" s="53">
        <v>3</v>
      </c>
      <c r="D233" s="54"/>
      <c r="E233" s="53" t="s">
        <v>720</v>
      </c>
      <c r="F233" s="55" t="s">
        <v>721</v>
      </c>
      <c r="G233" s="56">
        <v>1.27</v>
      </c>
    </row>
    <row r="234" spans="1:14">
      <c r="C234" s="53">
        <v>4</v>
      </c>
      <c r="D234" s="54"/>
      <c r="E234" s="53" t="s">
        <v>722</v>
      </c>
      <c r="F234" s="55" t="s">
        <v>723</v>
      </c>
      <c r="G234" s="56">
        <v>0.4</v>
      </c>
    </row>
    <row r="235" spans="1:14">
      <c r="C235" s="53">
        <v>5</v>
      </c>
      <c r="D235" s="54"/>
      <c r="E235" s="53" t="s">
        <v>724</v>
      </c>
      <c r="F235" s="55" t="s">
        <v>725</v>
      </c>
      <c r="G235" s="56">
        <v>1.23</v>
      </c>
    </row>
    <row r="236" spans="1:14">
      <c r="C236" s="53">
        <v>6</v>
      </c>
      <c r="D236" s="54"/>
      <c r="E236" s="53" t="s">
        <v>726</v>
      </c>
      <c r="F236" s="55" t="s">
        <v>727</v>
      </c>
      <c r="G236" s="56">
        <v>7.4</v>
      </c>
    </row>
    <row r="237" spans="1:14">
      <c r="C237" s="53">
        <v>7</v>
      </c>
      <c r="D237" s="54"/>
      <c r="E237" s="53" t="s">
        <v>728</v>
      </c>
      <c r="F237" s="57" t="s">
        <v>729</v>
      </c>
      <c r="G237" s="56">
        <v>3</v>
      </c>
    </row>
    <row r="238" spans="1:14">
      <c r="C238" s="53">
        <v>8</v>
      </c>
      <c r="D238" s="54"/>
      <c r="E238" s="53" t="s">
        <v>730</v>
      </c>
      <c r="F238" s="58"/>
      <c r="G238" s="56">
        <v>0.65</v>
      </c>
    </row>
    <row r="239" spans="1:14">
      <c r="C239" s="53">
        <v>9</v>
      </c>
      <c r="D239" s="54"/>
      <c r="E239" s="53" t="s">
        <v>731</v>
      </c>
      <c r="F239" s="59"/>
      <c r="G239" s="56">
        <v>3.5</v>
      </c>
    </row>
    <row r="240" spans="1:14">
      <c r="C240" s="53"/>
      <c r="D240" s="54"/>
      <c r="E240" s="60" t="s">
        <v>618</v>
      </c>
      <c r="F240" s="61"/>
      <c r="G240" s="62">
        <f>((((1+(G231+G232+G233+G234)/100)*(1+G235/100)*(1+G236/100))/(1-(G237+G238+G239)/100))-1)*100</f>
        <v>24.996972374798034</v>
      </c>
    </row>
    <row r="241" spans="3:7">
      <c r="C241" s="63" t="s">
        <v>732</v>
      </c>
      <c r="D241" s="63"/>
      <c r="E241" s="63"/>
      <c r="F241" s="63"/>
      <c r="G241" s="33"/>
    </row>
  </sheetData>
  <mergeCells count="27">
    <mergeCell ref="F237:F239"/>
    <mergeCell ref="C241:F241"/>
    <mergeCell ref="C229:G229"/>
    <mergeCell ref="A228:N228"/>
    <mergeCell ref="K224:L224"/>
    <mergeCell ref="M224:N224"/>
    <mergeCell ref="K225:L225"/>
    <mergeCell ref="M225:N225"/>
    <mergeCell ref="K226:L226"/>
    <mergeCell ref="M226:N226"/>
    <mergeCell ref="A1:D1"/>
    <mergeCell ref="F1:H1"/>
    <mergeCell ref="I1:N1"/>
    <mergeCell ref="A2:D2"/>
    <mergeCell ref="F2:H2"/>
    <mergeCell ref="I2:N2"/>
    <mergeCell ref="A3:N3"/>
    <mergeCell ref="A4:A5"/>
    <mergeCell ref="B4:B5"/>
    <mergeCell ref="I4:K4"/>
    <mergeCell ref="F4:F5"/>
    <mergeCell ref="G4:G5"/>
    <mergeCell ref="H4:H5"/>
    <mergeCell ref="L4:N4"/>
    <mergeCell ref="C4:C5"/>
    <mergeCell ref="D4:D5"/>
    <mergeCell ref="E4:E5"/>
  </mergeCells>
  <phoneticPr fontId="4" type="noConversion"/>
  <pageMargins left="0.34" right="0.37" top="0.75" bottom="0.56999999999999995" header="0.3" footer="0.3"/>
  <pageSetup paperSize="9" scale="90" orientation="landscape" r:id="rId1"/>
  <headerFooter>
    <oddFooter>&amp;CCOMPLEMENTAÇÃO BLOCO 5 - PM&amp;RPágina &amp;P de &amp;N</oddFooter>
  </headerFooter>
</worksheet>
</file>

<file path=xl/worksheets/sheet2.xml><?xml version="1.0" encoding="utf-8"?>
<worksheet xmlns="http://schemas.openxmlformats.org/spreadsheetml/2006/main" xmlns:r="http://schemas.openxmlformats.org/officeDocument/2006/relationships">
  <dimension ref="A1:K157"/>
  <sheetViews>
    <sheetView topLeftCell="A22" workbookViewId="0">
      <selection activeCell="E12" sqref="E12"/>
    </sheetView>
  </sheetViews>
  <sheetFormatPr defaultRowHeight="15"/>
  <cols>
    <col min="2" max="2" width="36" customWidth="1"/>
    <col min="3" max="10" width="9.7109375" style="5" customWidth="1"/>
    <col min="11" max="11" width="9.7109375" style="6" customWidth="1"/>
  </cols>
  <sheetData>
    <row r="1" spans="1:11">
      <c r="A1" s="41" t="s">
        <v>388</v>
      </c>
      <c r="B1" s="41"/>
      <c r="C1" s="42" t="s">
        <v>452</v>
      </c>
      <c r="D1" s="42"/>
      <c r="E1" s="42"/>
      <c r="F1" s="42"/>
    </row>
    <row r="2" spans="1:11" ht="23.25" customHeight="1">
      <c r="A2" s="41" t="s">
        <v>608</v>
      </c>
      <c r="B2" s="41"/>
      <c r="C2" s="43" t="s">
        <v>532</v>
      </c>
      <c r="D2" s="43"/>
      <c r="E2" s="43"/>
      <c r="F2" s="43"/>
    </row>
    <row r="3" spans="1:11" ht="19.5" customHeight="1">
      <c r="A3" s="45" t="s">
        <v>609</v>
      </c>
      <c r="B3" s="45"/>
      <c r="C3" s="45"/>
      <c r="D3" s="45"/>
      <c r="E3" s="45"/>
      <c r="F3" s="45"/>
    </row>
    <row r="4" spans="1:11">
      <c r="A4" s="7" t="s">
        <v>413</v>
      </c>
      <c r="B4" s="7" t="s">
        <v>229</v>
      </c>
      <c r="C4" s="8" t="s">
        <v>610</v>
      </c>
      <c r="D4" s="8" t="s">
        <v>611</v>
      </c>
      <c r="E4" s="8" t="s">
        <v>612</v>
      </c>
      <c r="F4" s="8" t="s">
        <v>613</v>
      </c>
      <c r="G4" s="9" t="s">
        <v>614</v>
      </c>
      <c r="H4" s="9" t="s">
        <v>615</v>
      </c>
      <c r="I4" s="9" t="s">
        <v>616</v>
      </c>
      <c r="J4" s="9" t="s">
        <v>617</v>
      </c>
      <c r="K4" s="9" t="s">
        <v>618</v>
      </c>
    </row>
    <row r="5" spans="1:11">
      <c r="A5" s="44" t="s">
        <v>71</v>
      </c>
      <c r="B5" s="44" t="s">
        <v>619</v>
      </c>
      <c r="C5" s="10">
        <v>0.125</v>
      </c>
      <c r="D5" s="10">
        <v>0.125</v>
      </c>
      <c r="E5" s="10">
        <v>0.125</v>
      </c>
      <c r="F5" s="10">
        <v>0.125</v>
      </c>
      <c r="G5" s="10">
        <v>0.125</v>
      </c>
      <c r="H5" s="10">
        <v>0.125</v>
      </c>
      <c r="I5" s="10">
        <v>0.125</v>
      </c>
      <c r="J5" s="10">
        <v>0.125</v>
      </c>
      <c r="K5" s="11">
        <f>SUM(C5:J5)</f>
        <v>1</v>
      </c>
    </row>
    <row r="6" spans="1:11">
      <c r="A6" s="44"/>
      <c r="B6" s="44"/>
      <c r="C6" s="12">
        <f t="shared" ref="C6:J6" si="0">C5*$K6</f>
        <v>17481.376250000001</v>
      </c>
      <c r="D6" s="12">
        <f t="shared" si="0"/>
        <v>17481.376250000001</v>
      </c>
      <c r="E6" s="12">
        <f t="shared" si="0"/>
        <v>17481.376250000001</v>
      </c>
      <c r="F6" s="12">
        <f t="shared" si="0"/>
        <v>17481.376250000001</v>
      </c>
      <c r="G6" s="12">
        <f t="shared" si="0"/>
        <v>17481.376250000001</v>
      </c>
      <c r="H6" s="12">
        <f t="shared" si="0"/>
        <v>17481.376250000001</v>
      </c>
      <c r="I6" s="12">
        <f t="shared" si="0"/>
        <v>17481.376250000001</v>
      </c>
      <c r="J6" s="12">
        <f t="shared" si="0"/>
        <v>17481.376250000001</v>
      </c>
      <c r="K6" s="13">
        <f>'Planilha Orçamentária'!N6</f>
        <v>139851.01</v>
      </c>
    </row>
    <row r="7" spans="1:11">
      <c r="A7" s="44" t="s">
        <v>72</v>
      </c>
      <c r="B7" s="44" t="s">
        <v>620</v>
      </c>
      <c r="C7" s="10">
        <v>0.05</v>
      </c>
      <c r="D7" s="10">
        <v>0.05</v>
      </c>
      <c r="E7" s="10">
        <v>0.2</v>
      </c>
      <c r="F7" s="10">
        <v>0.2</v>
      </c>
      <c r="G7" s="10">
        <v>0.2</v>
      </c>
      <c r="H7" s="10">
        <v>0.2</v>
      </c>
      <c r="I7" s="10">
        <v>0.05</v>
      </c>
      <c r="J7" s="10">
        <v>0.05</v>
      </c>
      <c r="K7" s="11">
        <f>SUM(C7:J7)</f>
        <v>1</v>
      </c>
    </row>
    <row r="8" spans="1:11">
      <c r="A8" s="44"/>
      <c r="B8" s="44"/>
      <c r="C8" s="12">
        <f t="shared" ref="C8:J8" si="1">C7*$K8</f>
        <v>902.93349999999998</v>
      </c>
      <c r="D8" s="12">
        <f t="shared" si="1"/>
        <v>902.93349999999998</v>
      </c>
      <c r="E8" s="12">
        <f t="shared" si="1"/>
        <v>3611.7339999999999</v>
      </c>
      <c r="F8" s="12">
        <f t="shared" si="1"/>
        <v>3611.7339999999999</v>
      </c>
      <c r="G8" s="12">
        <f t="shared" si="1"/>
        <v>3611.7339999999999</v>
      </c>
      <c r="H8" s="12">
        <f t="shared" si="1"/>
        <v>3611.7339999999999</v>
      </c>
      <c r="I8" s="12">
        <f t="shared" si="1"/>
        <v>902.93349999999998</v>
      </c>
      <c r="J8" s="12">
        <f t="shared" si="1"/>
        <v>902.93349999999998</v>
      </c>
      <c r="K8" s="13">
        <f>'Planilha Orçamentária'!N19</f>
        <v>18058.669999999998</v>
      </c>
    </row>
    <row r="9" spans="1:11">
      <c r="A9" s="44" t="s">
        <v>73</v>
      </c>
      <c r="B9" s="44" t="s">
        <v>621</v>
      </c>
      <c r="C9" s="10">
        <v>0.5</v>
      </c>
      <c r="D9" s="10">
        <v>0.5</v>
      </c>
      <c r="E9" s="10"/>
      <c r="F9" s="10"/>
      <c r="G9" s="10"/>
      <c r="H9" s="10"/>
      <c r="I9" s="10"/>
      <c r="J9" s="10"/>
      <c r="K9" s="11">
        <f>SUM(C9:J9)</f>
        <v>1</v>
      </c>
    </row>
    <row r="10" spans="1:11">
      <c r="A10" s="44"/>
      <c r="B10" s="44"/>
      <c r="C10" s="12">
        <f t="shared" ref="C10:J10" si="2">C9*$K10</f>
        <v>1686.085</v>
      </c>
      <c r="D10" s="12">
        <f t="shared" si="2"/>
        <v>1686.085</v>
      </c>
      <c r="E10" s="12">
        <f t="shared" si="2"/>
        <v>0</v>
      </c>
      <c r="F10" s="12">
        <f t="shared" si="2"/>
        <v>0</v>
      </c>
      <c r="G10" s="12">
        <f t="shared" si="2"/>
        <v>0</v>
      </c>
      <c r="H10" s="12">
        <f t="shared" si="2"/>
        <v>0</v>
      </c>
      <c r="I10" s="12">
        <f t="shared" si="2"/>
        <v>0</v>
      </c>
      <c r="J10" s="12">
        <f t="shared" si="2"/>
        <v>0</v>
      </c>
      <c r="K10" s="13">
        <f>'Planilha Orçamentária'!N27</f>
        <v>3372.17</v>
      </c>
    </row>
    <row r="11" spans="1:11">
      <c r="A11" s="44" t="s">
        <v>74</v>
      </c>
      <c r="B11" s="44" t="s">
        <v>523</v>
      </c>
      <c r="C11" s="10">
        <v>0.7</v>
      </c>
      <c r="D11" s="10">
        <v>0.3</v>
      </c>
      <c r="E11" s="10">
        <v>0</v>
      </c>
      <c r="F11" s="10"/>
      <c r="G11" s="10"/>
      <c r="H11" s="10"/>
      <c r="I11" s="10"/>
      <c r="J11" s="10"/>
      <c r="K11" s="11">
        <f>SUM(C11:J11)</f>
        <v>1</v>
      </c>
    </row>
    <row r="12" spans="1:11">
      <c r="A12" s="44"/>
      <c r="B12" s="44"/>
      <c r="C12" s="12">
        <f t="shared" ref="C12:J12" si="3">C11*$K12</f>
        <v>30565.835999999999</v>
      </c>
      <c r="D12" s="12">
        <f t="shared" si="3"/>
        <v>13099.644</v>
      </c>
      <c r="E12" s="12">
        <f t="shared" si="3"/>
        <v>0</v>
      </c>
      <c r="F12" s="12">
        <f t="shared" si="3"/>
        <v>0</v>
      </c>
      <c r="G12" s="12">
        <f t="shared" si="3"/>
        <v>0</v>
      </c>
      <c r="H12" s="12">
        <f t="shared" si="3"/>
        <v>0</v>
      </c>
      <c r="I12" s="12">
        <f t="shared" si="3"/>
        <v>0</v>
      </c>
      <c r="J12" s="12">
        <f t="shared" si="3"/>
        <v>0</v>
      </c>
      <c r="K12" s="13">
        <f>'Planilha Orçamentária'!N30</f>
        <v>43665.48</v>
      </c>
    </row>
    <row r="13" spans="1:11">
      <c r="A13" s="44" t="s">
        <v>75</v>
      </c>
      <c r="B13" s="44" t="s">
        <v>622</v>
      </c>
      <c r="C13" s="14"/>
      <c r="D13" s="14"/>
      <c r="E13" s="14">
        <v>0.5</v>
      </c>
      <c r="F13" s="14">
        <v>0.5</v>
      </c>
      <c r="G13" s="14"/>
      <c r="H13" s="14"/>
      <c r="I13" s="14"/>
      <c r="J13" s="14"/>
      <c r="K13" s="11">
        <f>SUM(C13:J13)</f>
        <v>1</v>
      </c>
    </row>
    <row r="14" spans="1:11">
      <c r="A14" s="44"/>
      <c r="B14" s="44"/>
      <c r="C14" s="12">
        <f t="shared" ref="C14:J14" si="4">C13*$K14</f>
        <v>0</v>
      </c>
      <c r="D14" s="12">
        <f t="shared" si="4"/>
        <v>0</v>
      </c>
      <c r="E14" s="12">
        <f t="shared" si="4"/>
        <v>581.15</v>
      </c>
      <c r="F14" s="12">
        <f t="shared" si="4"/>
        <v>581.15</v>
      </c>
      <c r="G14" s="12">
        <f t="shared" si="4"/>
        <v>0</v>
      </c>
      <c r="H14" s="12">
        <f t="shared" si="4"/>
        <v>0</v>
      </c>
      <c r="I14" s="12">
        <f t="shared" si="4"/>
        <v>0</v>
      </c>
      <c r="J14" s="12">
        <f t="shared" si="4"/>
        <v>0</v>
      </c>
      <c r="K14" s="13">
        <f>'Planilha Orçamentária'!N36</f>
        <v>1162.3</v>
      </c>
    </row>
    <row r="15" spans="1:11">
      <c r="A15" s="44" t="s">
        <v>76</v>
      </c>
      <c r="B15" s="44" t="s">
        <v>504</v>
      </c>
      <c r="C15" s="14"/>
      <c r="D15" s="14"/>
      <c r="E15" s="14"/>
      <c r="F15" s="14">
        <v>0.25</v>
      </c>
      <c r="G15" s="14">
        <v>0.5</v>
      </c>
      <c r="H15" s="14">
        <v>0.25</v>
      </c>
      <c r="I15" s="14"/>
      <c r="J15" s="14"/>
      <c r="K15" s="11">
        <f>SUM(C15:J15)</f>
        <v>1</v>
      </c>
    </row>
    <row r="16" spans="1:11">
      <c r="A16" s="44"/>
      <c r="B16" s="44"/>
      <c r="C16" s="12">
        <f t="shared" ref="C16:J16" si="5">C15*$K16</f>
        <v>0</v>
      </c>
      <c r="D16" s="12">
        <f t="shared" si="5"/>
        <v>0</v>
      </c>
      <c r="E16" s="12">
        <f t="shared" si="5"/>
        <v>0</v>
      </c>
      <c r="F16" s="12">
        <f t="shared" si="5"/>
        <v>53275.837500000001</v>
      </c>
      <c r="G16" s="12">
        <f t="shared" si="5"/>
        <v>106551.675</v>
      </c>
      <c r="H16" s="12">
        <f t="shared" si="5"/>
        <v>53275.837500000001</v>
      </c>
      <c r="I16" s="12">
        <f t="shared" si="5"/>
        <v>0</v>
      </c>
      <c r="J16" s="12">
        <f t="shared" si="5"/>
        <v>0</v>
      </c>
      <c r="K16" s="13">
        <f>'Planilha Orçamentária'!N38</f>
        <v>213103.35</v>
      </c>
    </row>
    <row r="17" spans="1:11">
      <c r="A17" s="44" t="s">
        <v>78</v>
      </c>
      <c r="B17" s="44" t="s">
        <v>371</v>
      </c>
      <c r="C17" s="14"/>
      <c r="D17" s="14">
        <v>0.25</v>
      </c>
      <c r="E17" s="14">
        <v>0.5</v>
      </c>
      <c r="F17" s="14">
        <v>0.25</v>
      </c>
      <c r="G17" s="14"/>
      <c r="H17" s="14"/>
      <c r="I17" s="14"/>
      <c r="J17" s="14"/>
      <c r="K17" s="11">
        <f>SUM(C17:J17)</f>
        <v>1</v>
      </c>
    </row>
    <row r="18" spans="1:11">
      <c r="A18" s="44"/>
      <c r="B18" s="44"/>
      <c r="C18" s="12">
        <f t="shared" ref="C18:J18" si="6">C17*$K18</f>
        <v>0</v>
      </c>
      <c r="D18" s="12">
        <f t="shared" si="6"/>
        <v>23504.0075</v>
      </c>
      <c r="E18" s="12">
        <f t="shared" si="6"/>
        <v>47008.014999999999</v>
      </c>
      <c r="F18" s="12">
        <f t="shared" si="6"/>
        <v>23504.0075</v>
      </c>
      <c r="G18" s="12">
        <f t="shared" si="6"/>
        <v>0</v>
      </c>
      <c r="H18" s="12">
        <f t="shared" si="6"/>
        <v>0</v>
      </c>
      <c r="I18" s="12">
        <f t="shared" si="6"/>
        <v>0</v>
      </c>
      <c r="J18" s="12">
        <f t="shared" si="6"/>
        <v>0</v>
      </c>
      <c r="K18" s="13">
        <f>'Planilha Orçamentária'!N60</f>
        <v>94016.03</v>
      </c>
    </row>
    <row r="19" spans="1:11">
      <c r="A19" s="44" t="s">
        <v>79</v>
      </c>
      <c r="B19" s="44" t="s">
        <v>507</v>
      </c>
      <c r="C19" s="14"/>
      <c r="D19" s="14"/>
      <c r="E19" s="14"/>
      <c r="F19" s="14">
        <v>0.1</v>
      </c>
      <c r="G19" s="14">
        <v>0.25</v>
      </c>
      <c r="H19" s="14">
        <v>0.35</v>
      </c>
      <c r="I19" s="14">
        <v>0.15</v>
      </c>
      <c r="J19" s="14">
        <v>0.15</v>
      </c>
      <c r="K19" s="11">
        <f>SUM(C19:J19)</f>
        <v>1</v>
      </c>
    </row>
    <row r="20" spans="1:11">
      <c r="A20" s="44"/>
      <c r="B20" s="44"/>
      <c r="C20" s="12">
        <f t="shared" ref="C20:J20" si="7">C19*$K20</f>
        <v>0</v>
      </c>
      <c r="D20" s="12">
        <f t="shared" si="7"/>
        <v>0</v>
      </c>
      <c r="E20" s="12">
        <f t="shared" si="7"/>
        <v>0</v>
      </c>
      <c r="F20" s="12">
        <f t="shared" si="7"/>
        <v>9033.6890000000003</v>
      </c>
      <c r="G20" s="12">
        <f t="shared" si="7"/>
        <v>22584.2225</v>
      </c>
      <c r="H20" s="12">
        <f t="shared" si="7"/>
        <v>31617.911499999998</v>
      </c>
      <c r="I20" s="12">
        <f t="shared" si="7"/>
        <v>13550.5335</v>
      </c>
      <c r="J20" s="12">
        <f t="shared" si="7"/>
        <v>13550.5335</v>
      </c>
      <c r="K20" s="13">
        <f>'Planilha Orçamentária'!N65</f>
        <v>90336.89</v>
      </c>
    </row>
    <row r="21" spans="1:11">
      <c r="A21" s="44" t="s">
        <v>80</v>
      </c>
      <c r="B21" s="44" t="s">
        <v>414</v>
      </c>
      <c r="C21" s="14"/>
      <c r="D21" s="14"/>
      <c r="E21" s="14"/>
      <c r="F21" s="14"/>
      <c r="G21" s="14">
        <v>0.25</v>
      </c>
      <c r="H21" s="14">
        <v>0.25</v>
      </c>
      <c r="I21" s="14">
        <v>0.25</v>
      </c>
      <c r="J21" s="14">
        <v>0.25</v>
      </c>
      <c r="K21" s="11">
        <f>SUM(C21:J21)</f>
        <v>1</v>
      </c>
    </row>
    <row r="22" spans="1:11">
      <c r="A22" s="44"/>
      <c r="B22" s="44"/>
      <c r="C22" s="12">
        <f t="shared" ref="C22:J22" si="8">C21*$K22</f>
        <v>0</v>
      </c>
      <c r="D22" s="12">
        <f t="shared" si="8"/>
        <v>0</v>
      </c>
      <c r="E22" s="12">
        <f t="shared" si="8"/>
        <v>0</v>
      </c>
      <c r="F22" s="12">
        <f t="shared" si="8"/>
        <v>0</v>
      </c>
      <c r="G22" s="12">
        <f t="shared" si="8"/>
        <v>4655.2650000000003</v>
      </c>
      <c r="H22" s="12">
        <f t="shared" si="8"/>
        <v>4655.2650000000003</v>
      </c>
      <c r="I22" s="12">
        <f t="shared" si="8"/>
        <v>4655.2650000000003</v>
      </c>
      <c r="J22" s="12">
        <f t="shared" si="8"/>
        <v>4655.2650000000003</v>
      </c>
      <c r="K22" s="13">
        <f>'Planilha Orçamentária'!N109</f>
        <v>18621.060000000001</v>
      </c>
    </row>
    <row r="23" spans="1:11">
      <c r="A23" s="44" t="s">
        <v>282</v>
      </c>
      <c r="B23" s="44" t="s">
        <v>316</v>
      </c>
      <c r="C23" s="14"/>
      <c r="D23" s="14"/>
      <c r="E23" s="14">
        <v>0.15</v>
      </c>
      <c r="F23" s="14">
        <v>0.15</v>
      </c>
      <c r="G23" s="14">
        <v>0.15</v>
      </c>
      <c r="H23" s="14">
        <v>0.15</v>
      </c>
      <c r="I23" s="14">
        <v>0.2</v>
      </c>
      <c r="J23" s="14">
        <v>0.2</v>
      </c>
      <c r="K23" s="11">
        <f>SUM(C23:J23)</f>
        <v>1</v>
      </c>
    </row>
    <row r="24" spans="1:11">
      <c r="A24" s="44"/>
      <c r="B24" s="44"/>
      <c r="C24" s="12">
        <f t="shared" ref="C24:J24" si="9">C23*$K24</f>
        <v>0</v>
      </c>
      <c r="D24" s="12">
        <f t="shared" si="9"/>
        <v>0</v>
      </c>
      <c r="E24" s="12">
        <f t="shared" si="9"/>
        <v>15089.617499999998</v>
      </c>
      <c r="F24" s="12">
        <f t="shared" si="9"/>
        <v>15089.617499999998</v>
      </c>
      <c r="G24" s="12">
        <f t="shared" si="9"/>
        <v>15089.617499999998</v>
      </c>
      <c r="H24" s="12">
        <f t="shared" si="9"/>
        <v>15089.617499999998</v>
      </c>
      <c r="I24" s="12">
        <f t="shared" si="9"/>
        <v>20119.490000000002</v>
      </c>
      <c r="J24" s="12">
        <f t="shared" si="9"/>
        <v>20119.490000000002</v>
      </c>
      <c r="K24" s="13">
        <f>'Planilha Orçamentária'!N123</f>
        <v>100597.45</v>
      </c>
    </row>
    <row r="25" spans="1:11" ht="22.5" customHeight="1">
      <c r="A25" s="44" t="s">
        <v>283</v>
      </c>
      <c r="B25" s="44" t="s">
        <v>571</v>
      </c>
      <c r="C25" s="14"/>
      <c r="D25" s="14">
        <v>0.5</v>
      </c>
      <c r="E25" s="14">
        <v>0.5</v>
      </c>
      <c r="F25" s="14"/>
      <c r="G25" s="14"/>
      <c r="H25" s="14"/>
      <c r="I25" s="14"/>
      <c r="J25" s="14"/>
      <c r="K25" s="11">
        <f>SUM(C25:J25)</f>
        <v>1</v>
      </c>
    </row>
    <row r="26" spans="1:11">
      <c r="A26" s="44"/>
      <c r="B26" s="44"/>
      <c r="C26" s="12">
        <f t="shared" ref="C26:J26" si="10">C25*$K26</f>
        <v>0</v>
      </c>
      <c r="D26" s="12">
        <f t="shared" si="10"/>
        <v>4277.0749999999998</v>
      </c>
      <c r="E26" s="12">
        <f t="shared" si="10"/>
        <v>4277.0749999999998</v>
      </c>
      <c r="F26" s="12">
        <f t="shared" si="10"/>
        <v>0</v>
      </c>
      <c r="G26" s="12">
        <f t="shared" si="10"/>
        <v>0</v>
      </c>
      <c r="H26" s="12">
        <f t="shared" si="10"/>
        <v>0</v>
      </c>
      <c r="I26" s="12">
        <f t="shared" si="10"/>
        <v>0</v>
      </c>
      <c r="J26" s="12">
        <f t="shared" si="10"/>
        <v>0</v>
      </c>
      <c r="K26" s="13">
        <f>'Planilha Orçamentária'!N169</f>
        <v>8554.15</v>
      </c>
    </row>
    <row r="27" spans="1:11">
      <c r="A27" s="44" t="s">
        <v>284</v>
      </c>
      <c r="B27" s="44" t="s">
        <v>200</v>
      </c>
      <c r="C27" s="14"/>
      <c r="D27" s="14"/>
      <c r="E27" s="14"/>
      <c r="F27" s="14"/>
      <c r="G27" s="14"/>
      <c r="H27" s="14"/>
      <c r="I27" s="14">
        <v>0.5</v>
      </c>
      <c r="J27" s="14">
        <v>0.5</v>
      </c>
      <c r="K27" s="11">
        <f>SUM(C27:J27)</f>
        <v>1</v>
      </c>
    </row>
    <row r="28" spans="1:11">
      <c r="A28" s="44"/>
      <c r="B28" s="44"/>
      <c r="C28" s="12">
        <f t="shared" ref="C28:J28" si="11">C27*$K28</f>
        <v>0</v>
      </c>
      <c r="D28" s="12">
        <f t="shared" si="11"/>
        <v>0</v>
      </c>
      <c r="E28" s="12">
        <f t="shared" si="11"/>
        <v>0</v>
      </c>
      <c r="F28" s="12">
        <f t="shared" si="11"/>
        <v>0</v>
      </c>
      <c r="G28" s="12">
        <f t="shared" si="11"/>
        <v>0</v>
      </c>
      <c r="H28" s="12">
        <f t="shared" si="11"/>
        <v>0</v>
      </c>
      <c r="I28" s="12">
        <f t="shared" si="11"/>
        <v>737.48</v>
      </c>
      <c r="J28" s="12">
        <f t="shared" si="11"/>
        <v>737.48</v>
      </c>
      <c r="K28" s="13">
        <f>'Planilha Orçamentária'!N172</f>
        <v>1474.96</v>
      </c>
    </row>
    <row r="29" spans="1:11">
      <c r="A29" s="44" t="s">
        <v>285</v>
      </c>
      <c r="B29" s="44" t="s">
        <v>163</v>
      </c>
      <c r="C29" s="14"/>
      <c r="D29" s="14"/>
      <c r="E29" s="14">
        <v>0.05</v>
      </c>
      <c r="F29" s="14">
        <v>0.1</v>
      </c>
      <c r="G29" s="14">
        <v>0.15</v>
      </c>
      <c r="H29" s="14">
        <v>0.25</v>
      </c>
      <c r="I29" s="14">
        <v>0.25</v>
      </c>
      <c r="J29" s="14">
        <v>0.2</v>
      </c>
      <c r="K29" s="11">
        <f>SUM(C29:J29)</f>
        <v>1</v>
      </c>
    </row>
    <row r="30" spans="1:11">
      <c r="A30" s="44"/>
      <c r="B30" s="44"/>
      <c r="C30" s="12">
        <f t="shared" ref="C30:J30" si="12">C29*$K30</f>
        <v>0</v>
      </c>
      <c r="D30" s="12">
        <f t="shared" si="12"/>
        <v>0</v>
      </c>
      <c r="E30" s="12">
        <f t="shared" si="12"/>
        <v>10780.902000000002</v>
      </c>
      <c r="F30" s="12">
        <f t="shared" si="12"/>
        <v>21561.804000000004</v>
      </c>
      <c r="G30" s="12">
        <f t="shared" si="12"/>
        <v>32342.705999999998</v>
      </c>
      <c r="H30" s="12">
        <f t="shared" si="12"/>
        <v>53904.51</v>
      </c>
      <c r="I30" s="12">
        <f t="shared" si="12"/>
        <v>53904.51</v>
      </c>
      <c r="J30" s="12">
        <f t="shared" si="12"/>
        <v>43123.608000000007</v>
      </c>
      <c r="K30" s="13">
        <f>'Planilha Orçamentária'!N175</f>
        <v>215618.04</v>
      </c>
    </row>
    <row r="31" spans="1:11">
      <c r="A31" s="44" t="s">
        <v>287</v>
      </c>
      <c r="B31" s="44" t="s">
        <v>145</v>
      </c>
      <c r="C31" s="14"/>
      <c r="D31" s="14"/>
      <c r="E31" s="14"/>
      <c r="F31" s="14"/>
      <c r="G31" s="14"/>
      <c r="H31" s="14"/>
      <c r="I31" s="14">
        <v>0.5</v>
      </c>
      <c r="J31" s="14">
        <v>0.5</v>
      </c>
      <c r="K31" s="11">
        <f>SUM(C31:J31)</f>
        <v>1</v>
      </c>
    </row>
    <row r="32" spans="1:11">
      <c r="A32" s="44"/>
      <c r="B32" s="44"/>
      <c r="C32" s="12">
        <f t="shared" ref="C32:J32" si="13">C31*$K32</f>
        <v>0</v>
      </c>
      <c r="D32" s="12">
        <f t="shared" si="13"/>
        <v>0</v>
      </c>
      <c r="E32" s="12">
        <f t="shared" si="13"/>
        <v>0</v>
      </c>
      <c r="F32" s="12">
        <f t="shared" si="13"/>
        <v>0</v>
      </c>
      <c r="G32" s="12">
        <f t="shared" si="13"/>
        <v>0</v>
      </c>
      <c r="H32" s="12">
        <f t="shared" si="13"/>
        <v>0</v>
      </c>
      <c r="I32" s="12">
        <f t="shared" si="13"/>
        <v>3682.97</v>
      </c>
      <c r="J32" s="12">
        <f t="shared" si="13"/>
        <v>3682.97</v>
      </c>
      <c r="K32" s="13">
        <f>'Planilha Orçamentária'!N198</f>
        <v>7365.94</v>
      </c>
    </row>
    <row r="33" spans="1:11">
      <c r="A33" s="44" t="s">
        <v>288</v>
      </c>
      <c r="B33" s="44" t="s">
        <v>185</v>
      </c>
      <c r="C33" s="14"/>
      <c r="D33" s="14"/>
      <c r="E33" s="14"/>
      <c r="F33" s="14"/>
      <c r="G33" s="14"/>
      <c r="H33" s="14">
        <v>0.25</v>
      </c>
      <c r="I33" s="14">
        <v>0.6</v>
      </c>
      <c r="J33" s="14">
        <v>0.15</v>
      </c>
      <c r="K33" s="11">
        <f>SUM(C33:J33)</f>
        <v>1</v>
      </c>
    </row>
    <row r="34" spans="1:11">
      <c r="A34" s="44"/>
      <c r="B34" s="44"/>
      <c r="C34" s="12">
        <f t="shared" ref="C34:J34" si="14">C33*$K34</f>
        <v>0</v>
      </c>
      <c r="D34" s="12">
        <f t="shared" si="14"/>
        <v>0</v>
      </c>
      <c r="E34" s="12">
        <f t="shared" si="14"/>
        <v>0</v>
      </c>
      <c r="F34" s="12">
        <f t="shared" si="14"/>
        <v>0</v>
      </c>
      <c r="G34" s="12">
        <f t="shared" si="14"/>
        <v>0</v>
      </c>
      <c r="H34" s="12">
        <f t="shared" si="14"/>
        <v>29713.924999999999</v>
      </c>
      <c r="I34" s="12">
        <f t="shared" si="14"/>
        <v>71313.42</v>
      </c>
      <c r="J34" s="12">
        <f t="shared" si="14"/>
        <v>17828.355</v>
      </c>
      <c r="K34" s="13">
        <f>'Planilha Orçamentária'!N201</f>
        <v>118855.7</v>
      </c>
    </row>
    <row r="35" spans="1:11">
      <c r="A35" s="46">
        <v>16</v>
      </c>
      <c r="B35" s="44" t="s">
        <v>43</v>
      </c>
      <c r="C35" s="14"/>
      <c r="D35" s="14"/>
      <c r="E35" s="14">
        <v>0.05</v>
      </c>
      <c r="F35" s="14">
        <v>0.05</v>
      </c>
      <c r="G35" s="14">
        <v>0.15</v>
      </c>
      <c r="H35" s="14">
        <v>0.2</v>
      </c>
      <c r="I35" s="14">
        <v>0.25</v>
      </c>
      <c r="J35" s="14">
        <v>0.3</v>
      </c>
      <c r="K35" s="11">
        <f>SUM(C35:J35)</f>
        <v>1</v>
      </c>
    </row>
    <row r="36" spans="1:11">
      <c r="A36" s="46"/>
      <c r="B36" s="44"/>
      <c r="C36" s="12">
        <f t="shared" ref="C36:J36" si="15">C35*$K36</f>
        <v>0</v>
      </c>
      <c r="D36" s="12">
        <f t="shared" si="15"/>
        <v>0</v>
      </c>
      <c r="E36" s="12">
        <f t="shared" si="15"/>
        <v>10443.1185</v>
      </c>
      <c r="F36" s="12">
        <f t="shared" si="15"/>
        <v>10443.1185</v>
      </c>
      <c r="G36" s="12">
        <f t="shared" si="15"/>
        <v>31329.355499999998</v>
      </c>
      <c r="H36" s="12">
        <f t="shared" si="15"/>
        <v>41772.474000000002</v>
      </c>
      <c r="I36" s="12">
        <f t="shared" si="15"/>
        <v>52215.592499999999</v>
      </c>
      <c r="J36" s="12">
        <f t="shared" si="15"/>
        <v>62658.710999999996</v>
      </c>
      <c r="K36" s="13">
        <f>'Planilha Orçamentária'!N213</f>
        <v>208862.37</v>
      </c>
    </row>
    <row r="37" spans="1:11" ht="15" customHeight="1">
      <c r="A37" s="47" t="s">
        <v>623</v>
      </c>
      <c r="B37" s="48"/>
      <c r="C37" s="15">
        <f t="shared" ref="C37:J37" si="16">C38/$K38</f>
        <v>3.9451201008804289E-2</v>
      </c>
      <c r="D37" s="15">
        <f t="shared" si="16"/>
        <v>4.7487636827031249E-2</v>
      </c>
      <c r="E37" s="15">
        <f t="shared" si="16"/>
        <v>8.5135693562330542E-2</v>
      </c>
      <c r="F37" s="15">
        <f t="shared" si="16"/>
        <v>0.12043666462885215</v>
      </c>
      <c r="G37" s="15">
        <f t="shared" si="16"/>
        <v>0.18203593100939169</v>
      </c>
      <c r="H37" s="15">
        <f t="shared" si="16"/>
        <v>0.19565220447617943</v>
      </c>
      <c r="I37" s="15">
        <f t="shared" si="16"/>
        <v>0.18586729785443898</v>
      </c>
      <c r="J37" s="15">
        <f t="shared" si="16"/>
        <v>0.14393337063297176</v>
      </c>
      <c r="K37" s="16"/>
    </row>
    <row r="38" spans="1:11" ht="15" customHeight="1">
      <c r="A38" s="47" t="s">
        <v>624</v>
      </c>
      <c r="B38" s="48"/>
      <c r="C38" s="17">
        <f>SUM(C6+C8+C10+C12+C14+C16+C18+C20+C22+C24+C26+C28+C30+C32+C34+C36)</f>
        <v>50636.230750000002</v>
      </c>
      <c r="D38" s="17">
        <f t="shared" ref="D38:K38" si="17">SUM(D6+D8+D10+D12+D14+D16+D18+D20+D22+D24+D26+D28+D30+D32+D34+D36)</f>
        <v>60951.121249999997</v>
      </c>
      <c r="E38" s="17">
        <f t="shared" si="17"/>
        <v>109272.98824999999</v>
      </c>
      <c r="F38" s="17">
        <f t="shared" si="17"/>
        <v>154582.33424999999</v>
      </c>
      <c r="G38" s="17">
        <f t="shared" si="17"/>
        <v>233645.95175000001</v>
      </c>
      <c r="H38" s="17">
        <f t="shared" si="17"/>
        <v>251122.65074999997</v>
      </c>
      <c r="I38" s="17">
        <f t="shared" si="17"/>
        <v>238563.57074999998</v>
      </c>
      <c r="J38" s="17">
        <f t="shared" si="17"/>
        <v>184740.72224999999</v>
      </c>
      <c r="K38" s="17">
        <f t="shared" si="17"/>
        <v>1283515.5699999998</v>
      </c>
    </row>
    <row r="39" spans="1:11" ht="15" customHeight="1">
      <c r="A39" s="47" t="s">
        <v>625</v>
      </c>
      <c r="B39" s="48"/>
      <c r="C39" s="18">
        <f>C37</f>
        <v>3.9451201008804289E-2</v>
      </c>
      <c r="D39" s="18">
        <f>C39+D37</f>
        <v>8.6938837835835531E-2</v>
      </c>
      <c r="E39" s="18">
        <f t="shared" ref="E39:J39" si="18">D39+E37</f>
        <v>0.17207453139816609</v>
      </c>
      <c r="F39" s="18">
        <f t="shared" si="18"/>
        <v>0.29251119602701825</v>
      </c>
      <c r="G39" s="18">
        <f t="shared" si="18"/>
        <v>0.47454712703640994</v>
      </c>
      <c r="H39" s="18">
        <f t="shared" si="18"/>
        <v>0.67019933151258937</v>
      </c>
      <c r="I39" s="18">
        <f t="shared" si="18"/>
        <v>0.85606662936702838</v>
      </c>
      <c r="J39" s="18">
        <f t="shared" si="18"/>
        <v>1.0000000000000002</v>
      </c>
      <c r="K39" s="16"/>
    </row>
    <row r="40" spans="1:11" ht="15" customHeight="1">
      <c r="A40" s="47" t="s">
        <v>626</v>
      </c>
      <c r="B40" s="48"/>
      <c r="C40" s="17">
        <f>C38</f>
        <v>50636.230750000002</v>
      </c>
      <c r="D40" s="17">
        <f>D38+C40</f>
        <v>111587.352</v>
      </c>
      <c r="E40" s="17">
        <f t="shared" ref="E40:J40" si="19">E38+D40</f>
        <v>220860.34025000001</v>
      </c>
      <c r="F40" s="17">
        <f t="shared" si="19"/>
        <v>375442.67449999996</v>
      </c>
      <c r="G40" s="17">
        <f t="shared" si="19"/>
        <v>609088.62624999997</v>
      </c>
      <c r="H40" s="17">
        <f t="shared" si="19"/>
        <v>860211.277</v>
      </c>
      <c r="I40" s="17">
        <f t="shared" si="19"/>
        <v>1098774.84775</v>
      </c>
      <c r="J40" s="17">
        <f t="shared" si="19"/>
        <v>1283515.5699999998</v>
      </c>
      <c r="K40" s="16"/>
    </row>
    <row r="41" spans="1:11">
      <c r="A41" s="2"/>
      <c r="B41" s="2"/>
      <c r="C41" s="4"/>
      <c r="D41" s="4"/>
      <c r="E41" s="4"/>
      <c r="F41" s="4"/>
      <c r="G41" s="4"/>
      <c r="H41" s="4"/>
      <c r="I41" s="4"/>
      <c r="J41" s="4"/>
    </row>
    <row r="42" spans="1:11">
      <c r="A42" s="2"/>
      <c r="B42" s="2"/>
      <c r="C42" s="38"/>
      <c r="D42" s="38"/>
      <c r="E42" s="49"/>
      <c r="F42" s="49"/>
      <c r="G42" s="4"/>
      <c r="H42" s="4"/>
      <c r="I42" s="4"/>
      <c r="J42" s="4"/>
    </row>
    <row r="43" spans="1:11">
      <c r="A43" s="2"/>
      <c r="B43" s="2"/>
      <c r="C43" s="38"/>
      <c r="D43" s="38"/>
      <c r="E43" s="49"/>
      <c r="F43" s="49"/>
    </row>
    <row r="44" spans="1:11">
      <c r="A44" s="2"/>
      <c r="B44" s="2"/>
      <c r="C44" s="38"/>
      <c r="D44" s="38"/>
      <c r="E44" s="49"/>
      <c r="F44" s="49"/>
    </row>
    <row r="45" spans="1:11">
      <c r="A45" s="2"/>
      <c r="B45" s="2"/>
      <c r="C45" s="4"/>
      <c r="D45" s="4"/>
      <c r="E45" s="4"/>
      <c r="F45" s="4"/>
    </row>
    <row r="46" spans="1:11">
      <c r="A46" s="38"/>
      <c r="B46" s="38"/>
      <c r="C46" s="38"/>
      <c r="D46" s="38"/>
      <c r="E46" s="38"/>
      <c r="F46" s="38"/>
      <c r="G46" s="19"/>
    </row>
    <row r="71" spans="1:10">
      <c r="A71" s="20"/>
      <c r="B71" s="20"/>
      <c r="C71" s="21"/>
      <c r="D71" s="21"/>
      <c r="E71" s="21"/>
      <c r="F71" s="21"/>
      <c r="G71" s="21"/>
      <c r="H71" s="21"/>
      <c r="I71" s="21"/>
      <c r="J71" s="21"/>
    </row>
    <row r="72" spans="1:10">
      <c r="A72" s="20"/>
      <c r="B72" s="20"/>
      <c r="C72" s="21"/>
      <c r="D72" s="21"/>
      <c r="E72" s="21"/>
      <c r="F72" s="21"/>
      <c r="G72" s="21"/>
      <c r="H72" s="21"/>
      <c r="I72" s="21"/>
      <c r="J72" s="21"/>
    </row>
    <row r="73" spans="1:10">
      <c r="A73" s="20"/>
      <c r="B73" s="20"/>
      <c r="C73" s="21"/>
      <c r="D73" s="21"/>
      <c r="E73" s="21"/>
      <c r="F73" s="21"/>
      <c r="G73" s="21"/>
      <c r="H73" s="21"/>
      <c r="I73" s="21"/>
      <c r="J73" s="21"/>
    </row>
    <row r="74" spans="1:10">
      <c r="A74" s="20"/>
      <c r="B74" s="20"/>
      <c r="C74" s="21"/>
      <c r="D74" s="21"/>
      <c r="E74" s="21"/>
      <c r="F74" s="21"/>
      <c r="G74" s="21"/>
      <c r="H74" s="21"/>
      <c r="I74" s="21"/>
      <c r="J74" s="21"/>
    </row>
    <row r="75" spans="1:10">
      <c r="A75" s="20"/>
      <c r="B75" s="20"/>
      <c r="C75" s="21"/>
      <c r="D75" s="21"/>
      <c r="E75" s="21"/>
      <c r="F75" s="21"/>
      <c r="G75" s="21"/>
      <c r="H75" s="21"/>
      <c r="I75" s="21"/>
      <c r="J75" s="21"/>
    </row>
    <row r="76" spans="1:10">
      <c r="A76" s="20"/>
      <c r="B76" s="20"/>
      <c r="C76" s="21"/>
      <c r="D76" s="21"/>
      <c r="E76" s="21"/>
      <c r="F76" s="21"/>
      <c r="G76" s="21"/>
      <c r="H76" s="21"/>
      <c r="I76" s="21"/>
      <c r="J76" s="21"/>
    </row>
    <row r="77" spans="1:10">
      <c r="A77" s="20"/>
      <c r="B77" s="20"/>
      <c r="C77" s="21"/>
      <c r="D77" s="21"/>
      <c r="E77" s="21"/>
      <c r="F77" s="21"/>
      <c r="G77" s="21"/>
      <c r="H77" s="21"/>
      <c r="I77" s="21"/>
      <c r="J77" s="21"/>
    </row>
    <row r="78" spans="1:10">
      <c r="A78" s="20"/>
      <c r="B78" s="20"/>
      <c r="C78" s="21"/>
      <c r="D78" s="21"/>
      <c r="E78" s="21"/>
      <c r="F78" s="21"/>
      <c r="G78" s="21"/>
      <c r="H78" s="21"/>
      <c r="I78" s="21"/>
      <c r="J78" s="21"/>
    </row>
    <row r="79" spans="1:10">
      <c r="A79" s="20"/>
      <c r="B79" s="20"/>
      <c r="C79" s="21"/>
      <c r="D79" s="21"/>
      <c r="E79" s="21"/>
      <c r="F79" s="21"/>
      <c r="G79" s="21"/>
      <c r="H79" s="21"/>
      <c r="I79" s="21"/>
      <c r="J79" s="21"/>
    </row>
    <row r="80" spans="1:10">
      <c r="A80" s="20"/>
      <c r="B80" s="20"/>
      <c r="C80" s="21"/>
      <c r="D80" s="21"/>
      <c r="E80" s="21"/>
      <c r="F80" s="21"/>
      <c r="G80" s="21"/>
      <c r="H80" s="21"/>
      <c r="I80" s="21"/>
      <c r="J80" s="21"/>
    </row>
    <row r="81" spans="1:10">
      <c r="A81" s="20"/>
      <c r="B81" s="20"/>
      <c r="C81" s="21"/>
      <c r="D81" s="21"/>
      <c r="E81" s="21"/>
      <c r="F81" s="21"/>
      <c r="G81" s="21"/>
      <c r="H81" s="21"/>
      <c r="I81" s="21"/>
      <c r="J81" s="21"/>
    </row>
    <row r="82" spans="1:10">
      <c r="A82" s="20"/>
      <c r="B82" s="20"/>
      <c r="C82" s="21"/>
      <c r="D82" s="21"/>
      <c r="E82" s="21"/>
      <c r="F82" s="21"/>
      <c r="G82" s="21"/>
      <c r="H82" s="21"/>
      <c r="I82" s="21"/>
      <c r="J82" s="21"/>
    </row>
    <row r="83" spans="1:10">
      <c r="A83" s="20"/>
      <c r="B83" s="20"/>
      <c r="C83" s="21"/>
      <c r="D83" s="21"/>
      <c r="E83" s="21"/>
      <c r="F83" s="21"/>
      <c r="G83" s="21"/>
      <c r="H83" s="21"/>
      <c r="I83" s="21"/>
      <c r="J83" s="21"/>
    </row>
    <row r="84" spans="1:10">
      <c r="A84" s="20"/>
      <c r="B84" s="20"/>
      <c r="C84" s="21"/>
      <c r="D84" s="21"/>
      <c r="E84" s="21"/>
      <c r="F84" s="21"/>
      <c r="G84" s="21"/>
      <c r="H84" s="21"/>
      <c r="I84" s="21"/>
      <c r="J84" s="21"/>
    </row>
    <row r="85" spans="1:10">
      <c r="A85" s="20"/>
      <c r="B85" s="20"/>
      <c r="C85" s="21"/>
      <c r="D85" s="21"/>
      <c r="E85" s="21"/>
      <c r="F85" s="21"/>
      <c r="G85" s="21"/>
      <c r="H85" s="21"/>
      <c r="I85" s="21"/>
      <c r="J85" s="21"/>
    </row>
    <row r="86" spans="1:10">
      <c r="A86" s="20"/>
      <c r="B86" s="20"/>
      <c r="C86" s="21"/>
      <c r="D86" s="21"/>
      <c r="E86" s="21"/>
      <c r="F86" s="21"/>
      <c r="G86" s="21"/>
      <c r="H86" s="21"/>
      <c r="I86" s="21"/>
      <c r="J86" s="21"/>
    </row>
    <row r="87" spans="1:10">
      <c r="A87" s="20"/>
      <c r="B87" s="20"/>
      <c r="C87" s="21"/>
      <c r="D87" s="21"/>
      <c r="E87" s="21"/>
      <c r="F87" s="21"/>
      <c r="G87" s="21"/>
      <c r="H87" s="21"/>
      <c r="I87" s="21"/>
      <c r="J87" s="21"/>
    </row>
    <row r="88" spans="1:10">
      <c r="A88" s="20"/>
      <c r="B88" s="20"/>
      <c r="C88" s="21"/>
      <c r="D88" s="21"/>
      <c r="E88" s="21"/>
      <c r="F88" s="21"/>
      <c r="G88" s="21"/>
      <c r="H88" s="21"/>
      <c r="I88" s="21"/>
      <c r="J88" s="21"/>
    </row>
    <row r="89" spans="1:10">
      <c r="A89" s="20"/>
      <c r="B89" s="20"/>
      <c r="C89" s="21"/>
      <c r="D89" s="21"/>
      <c r="E89" s="21"/>
      <c r="F89" s="21"/>
      <c r="G89" s="21"/>
      <c r="H89" s="21"/>
      <c r="I89" s="21"/>
      <c r="J89" s="21"/>
    </row>
    <row r="90" spans="1:10">
      <c r="A90" s="20"/>
      <c r="B90" s="20"/>
      <c r="C90" s="21"/>
      <c r="D90" s="21"/>
      <c r="E90" s="21"/>
      <c r="F90" s="21"/>
      <c r="G90" s="21"/>
      <c r="H90" s="21"/>
      <c r="I90" s="21"/>
      <c r="J90" s="21"/>
    </row>
    <row r="91" spans="1:10">
      <c r="A91" s="20"/>
      <c r="B91" s="20"/>
      <c r="C91" s="21"/>
      <c r="D91" s="21"/>
      <c r="E91" s="21"/>
      <c r="F91" s="21"/>
      <c r="G91" s="21"/>
      <c r="H91" s="21"/>
      <c r="I91" s="21"/>
      <c r="J91" s="21"/>
    </row>
    <row r="92" spans="1:10">
      <c r="A92" s="20"/>
      <c r="B92" s="20"/>
      <c r="C92" s="21"/>
      <c r="D92" s="21"/>
      <c r="E92" s="21"/>
      <c r="F92" s="21"/>
      <c r="G92" s="21"/>
      <c r="H92" s="21"/>
      <c r="I92" s="21"/>
      <c r="J92" s="21"/>
    </row>
    <row r="93" spans="1:10">
      <c r="A93" s="20"/>
      <c r="B93" s="20"/>
      <c r="C93" s="21"/>
      <c r="D93" s="21"/>
      <c r="E93" s="21"/>
      <c r="F93" s="21"/>
      <c r="G93" s="21"/>
      <c r="H93" s="21"/>
      <c r="I93" s="21"/>
      <c r="J93" s="21"/>
    </row>
    <row r="94" spans="1:10">
      <c r="A94" s="20"/>
      <c r="B94" s="20"/>
      <c r="C94" s="21"/>
      <c r="D94" s="21"/>
      <c r="E94" s="21"/>
      <c r="F94" s="21"/>
      <c r="G94" s="21"/>
      <c r="H94" s="21"/>
      <c r="I94" s="21"/>
      <c r="J94" s="21"/>
    </row>
    <row r="95" spans="1:10">
      <c r="A95" s="20"/>
      <c r="B95" s="20"/>
      <c r="C95" s="21"/>
      <c r="D95" s="21"/>
      <c r="E95" s="21"/>
      <c r="F95" s="21"/>
      <c r="G95" s="21"/>
      <c r="H95" s="21"/>
      <c r="I95" s="21"/>
      <c r="J95" s="21"/>
    </row>
    <row r="96" spans="1:10">
      <c r="A96" s="20"/>
      <c r="B96" s="20"/>
      <c r="C96" s="21"/>
      <c r="D96" s="21"/>
      <c r="E96" s="21"/>
      <c r="F96" s="21"/>
      <c r="G96" s="21"/>
      <c r="H96" s="21"/>
      <c r="I96" s="21"/>
      <c r="J96" s="21"/>
    </row>
    <row r="97" spans="1:10">
      <c r="A97" s="20"/>
      <c r="B97" s="20"/>
      <c r="C97" s="21"/>
      <c r="D97" s="21"/>
      <c r="E97" s="21"/>
      <c r="F97" s="21"/>
      <c r="G97" s="21"/>
      <c r="H97" s="21"/>
      <c r="I97" s="21"/>
      <c r="J97" s="21"/>
    </row>
    <row r="98" spans="1:10">
      <c r="A98" s="20"/>
      <c r="B98" s="20"/>
      <c r="C98" s="21"/>
      <c r="D98" s="21"/>
      <c r="E98" s="21"/>
      <c r="F98" s="21"/>
      <c r="G98" s="21"/>
      <c r="H98" s="21"/>
      <c r="I98" s="21"/>
      <c r="J98" s="21"/>
    </row>
    <row r="99" spans="1:10">
      <c r="A99" s="20"/>
      <c r="B99" s="20"/>
      <c r="C99" s="21"/>
      <c r="D99" s="21"/>
      <c r="E99" s="21"/>
      <c r="F99" s="21"/>
      <c r="G99" s="21"/>
      <c r="H99" s="21"/>
      <c r="I99" s="21"/>
      <c r="J99" s="21"/>
    </row>
    <row r="100" spans="1:10">
      <c r="A100" s="20"/>
      <c r="B100" s="20"/>
      <c r="C100" s="21"/>
      <c r="D100" s="21"/>
      <c r="E100" s="21"/>
      <c r="F100" s="21"/>
      <c r="G100" s="21"/>
      <c r="H100" s="21"/>
      <c r="I100" s="21"/>
      <c r="J100" s="21"/>
    </row>
    <row r="101" spans="1:10">
      <c r="A101" s="20"/>
      <c r="B101" s="20"/>
      <c r="C101" s="21"/>
      <c r="D101" s="21"/>
      <c r="E101" s="21"/>
      <c r="F101" s="21"/>
      <c r="G101" s="21"/>
      <c r="H101" s="21"/>
      <c r="I101" s="21"/>
      <c r="J101" s="21"/>
    </row>
    <row r="102" spans="1:10">
      <c r="A102" s="20"/>
      <c r="B102" s="20"/>
      <c r="C102" s="21"/>
      <c r="D102" s="21"/>
      <c r="E102" s="21"/>
      <c r="F102" s="21"/>
      <c r="G102" s="21"/>
      <c r="H102" s="21"/>
      <c r="I102" s="21"/>
      <c r="J102" s="21"/>
    </row>
    <row r="103" spans="1:10">
      <c r="A103" s="20"/>
      <c r="B103" s="20"/>
      <c r="C103" s="21"/>
      <c r="D103" s="21"/>
      <c r="E103" s="21"/>
      <c r="F103" s="21"/>
      <c r="G103" s="21"/>
      <c r="H103" s="21"/>
      <c r="I103" s="21"/>
      <c r="J103" s="21"/>
    </row>
    <row r="104" spans="1:10">
      <c r="A104" s="20"/>
      <c r="B104" s="20"/>
      <c r="C104" s="21"/>
      <c r="D104" s="21"/>
      <c r="E104" s="21"/>
      <c r="F104" s="21"/>
      <c r="G104" s="21"/>
      <c r="H104" s="21"/>
      <c r="I104" s="21"/>
      <c r="J104" s="21"/>
    </row>
    <row r="105" spans="1:10">
      <c r="A105" s="20"/>
      <c r="B105" s="20"/>
      <c r="C105" s="21"/>
      <c r="D105" s="21"/>
      <c r="E105" s="21"/>
      <c r="F105" s="21"/>
      <c r="G105" s="21"/>
      <c r="H105" s="21"/>
      <c r="I105" s="21"/>
      <c r="J105" s="21"/>
    </row>
    <row r="106" spans="1:10">
      <c r="A106" s="20"/>
      <c r="B106" s="20"/>
      <c r="C106" s="21"/>
      <c r="D106" s="21"/>
      <c r="E106" s="21"/>
      <c r="F106" s="21"/>
      <c r="G106" s="21"/>
      <c r="H106" s="21"/>
      <c r="I106" s="21"/>
      <c r="J106" s="21"/>
    </row>
    <row r="107" spans="1:10">
      <c r="A107" s="20"/>
      <c r="B107" s="20"/>
      <c r="C107" s="21"/>
      <c r="D107" s="21"/>
      <c r="E107" s="21"/>
      <c r="F107" s="21"/>
      <c r="G107" s="21"/>
      <c r="H107" s="21"/>
      <c r="I107" s="21"/>
      <c r="J107" s="21"/>
    </row>
    <row r="108" spans="1:10">
      <c r="A108" s="20"/>
      <c r="B108" s="20"/>
      <c r="C108" s="21"/>
      <c r="D108" s="21"/>
      <c r="E108" s="21"/>
      <c r="F108" s="21"/>
      <c r="G108" s="21"/>
      <c r="H108" s="21"/>
      <c r="I108" s="21"/>
      <c r="J108" s="21"/>
    </row>
    <row r="109" spans="1:10">
      <c r="A109" s="20"/>
      <c r="B109" s="20"/>
      <c r="C109" s="21"/>
      <c r="D109" s="21"/>
      <c r="E109" s="21"/>
      <c r="F109" s="21"/>
      <c r="G109" s="21"/>
      <c r="H109" s="21"/>
      <c r="I109" s="21"/>
      <c r="J109" s="21"/>
    </row>
    <row r="110" spans="1:10">
      <c r="A110" s="20"/>
      <c r="B110" s="20"/>
      <c r="C110" s="21"/>
      <c r="D110" s="21"/>
      <c r="E110" s="21"/>
      <c r="F110" s="21"/>
      <c r="G110" s="21"/>
      <c r="H110" s="21"/>
      <c r="I110" s="21"/>
      <c r="J110" s="21"/>
    </row>
    <row r="111" spans="1:10">
      <c r="A111" s="20"/>
      <c r="B111" s="20"/>
      <c r="C111" s="21"/>
      <c r="D111" s="21"/>
      <c r="E111" s="21"/>
      <c r="F111" s="21"/>
      <c r="G111" s="21"/>
      <c r="H111" s="21"/>
      <c r="I111" s="21"/>
      <c r="J111" s="21"/>
    </row>
    <row r="112" spans="1:10">
      <c r="A112" s="20"/>
      <c r="B112" s="20"/>
      <c r="C112" s="21"/>
      <c r="D112" s="21"/>
      <c r="E112" s="21"/>
      <c r="F112" s="21"/>
      <c r="G112" s="21"/>
      <c r="H112" s="21"/>
      <c r="I112" s="21"/>
      <c r="J112" s="21"/>
    </row>
    <row r="113" spans="1:10">
      <c r="A113" s="20"/>
      <c r="B113" s="20"/>
      <c r="C113" s="21"/>
      <c r="D113" s="21"/>
      <c r="E113" s="21"/>
      <c r="F113" s="21"/>
      <c r="G113" s="21"/>
      <c r="H113" s="21"/>
      <c r="I113" s="21"/>
      <c r="J113" s="21"/>
    </row>
    <row r="114" spans="1:10">
      <c r="A114" s="20"/>
      <c r="B114" s="20"/>
      <c r="C114" s="21"/>
      <c r="D114" s="21"/>
      <c r="E114" s="21"/>
      <c r="F114" s="21"/>
      <c r="G114" s="21"/>
      <c r="H114" s="21"/>
      <c r="I114" s="21"/>
      <c r="J114" s="21"/>
    </row>
    <row r="115" spans="1:10">
      <c r="A115" s="20"/>
      <c r="B115" s="20"/>
      <c r="C115" s="21"/>
      <c r="D115" s="21"/>
      <c r="E115" s="21"/>
      <c r="F115" s="21"/>
      <c r="G115" s="21"/>
      <c r="H115" s="21"/>
      <c r="I115" s="21"/>
      <c r="J115" s="21"/>
    </row>
    <row r="116" spans="1:10">
      <c r="A116" s="20"/>
      <c r="B116" s="20"/>
      <c r="C116" s="21"/>
      <c r="D116" s="21"/>
      <c r="E116" s="21"/>
      <c r="F116" s="21"/>
      <c r="G116" s="21"/>
      <c r="H116" s="21"/>
      <c r="I116" s="21"/>
      <c r="J116" s="21"/>
    </row>
    <row r="117" spans="1:10">
      <c r="A117" s="20"/>
      <c r="B117" s="20"/>
      <c r="C117" s="21"/>
      <c r="D117" s="21"/>
      <c r="E117" s="21"/>
      <c r="F117" s="21"/>
      <c r="G117" s="21"/>
      <c r="H117" s="21"/>
      <c r="I117" s="21"/>
      <c r="J117" s="21"/>
    </row>
    <row r="118" spans="1:10">
      <c r="A118" s="20"/>
      <c r="B118" s="20"/>
      <c r="C118" s="21"/>
      <c r="D118" s="21"/>
      <c r="E118" s="21"/>
      <c r="F118" s="21"/>
      <c r="G118" s="21"/>
      <c r="H118" s="21"/>
      <c r="I118" s="21"/>
      <c r="J118" s="21"/>
    </row>
    <row r="119" spans="1:10">
      <c r="A119" s="20"/>
      <c r="B119" s="20"/>
      <c r="C119" s="21"/>
      <c r="D119" s="21"/>
      <c r="E119" s="21"/>
      <c r="F119" s="21"/>
      <c r="G119" s="21"/>
      <c r="H119" s="21"/>
      <c r="I119" s="21"/>
      <c r="J119" s="21"/>
    </row>
    <row r="120" spans="1:10">
      <c r="A120" s="20"/>
      <c r="B120" s="20"/>
      <c r="C120" s="21"/>
      <c r="D120" s="21"/>
      <c r="E120" s="21"/>
      <c r="F120" s="21"/>
      <c r="G120" s="21"/>
      <c r="H120" s="21"/>
      <c r="I120" s="21"/>
      <c r="J120" s="21"/>
    </row>
    <row r="121" spans="1:10">
      <c r="A121" s="20"/>
      <c r="B121" s="20"/>
      <c r="C121" s="21"/>
      <c r="D121" s="21"/>
      <c r="E121" s="21"/>
      <c r="F121" s="21"/>
      <c r="G121" s="21"/>
      <c r="H121" s="21"/>
      <c r="I121" s="21"/>
      <c r="J121" s="21"/>
    </row>
    <row r="122" spans="1:10">
      <c r="A122" s="20"/>
      <c r="B122" s="20"/>
      <c r="C122" s="21"/>
      <c r="D122" s="21"/>
      <c r="E122" s="21"/>
      <c r="F122" s="21"/>
      <c r="G122" s="21"/>
      <c r="H122" s="21"/>
      <c r="I122" s="21"/>
      <c r="J122" s="21"/>
    </row>
    <row r="123" spans="1:10">
      <c r="A123" s="20"/>
      <c r="B123" s="20"/>
      <c r="C123" s="21"/>
      <c r="D123" s="21"/>
      <c r="E123" s="21"/>
      <c r="F123" s="21"/>
      <c r="G123" s="21"/>
      <c r="H123" s="21"/>
      <c r="I123" s="21"/>
      <c r="J123" s="21"/>
    </row>
    <row r="124" spans="1:10">
      <c r="A124" s="20"/>
      <c r="B124" s="20"/>
      <c r="C124" s="21"/>
      <c r="D124" s="21"/>
      <c r="E124" s="21"/>
      <c r="F124" s="21"/>
      <c r="G124" s="21"/>
      <c r="H124" s="21"/>
      <c r="I124" s="21"/>
      <c r="J124" s="21"/>
    </row>
    <row r="125" spans="1:10">
      <c r="A125" s="20"/>
      <c r="B125" s="20"/>
      <c r="C125" s="21"/>
      <c r="D125" s="21"/>
      <c r="E125" s="21"/>
      <c r="F125" s="21"/>
      <c r="G125" s="21"/>
      <c r="H125" s="21"/>
      <c r="I125" s="21"/>
      <c r="J125" s="21"/>
    </row>
    <row r="126" spans="1:10">
      <c r="A126" s="20"/>
      <c r="B126" s="20"/>
      <c r="C126" s="21"/>
      <c r="D126" s="21"/>
      <c r="E126" s="21"/>
      <c r="F126" s="21"/>
      <c r="G126" s="21"/>
      <c r="H126" s="21"/>
      <c r="I126" s="21"/>
      <c r="J126" s="21"/>
    </row>
    <row r="127" spans="1:10">
      <c r="A127" s="20"/>
      <c r="B127" s="20"/>
      <c r="C127" s="21"/>
      <c r="D127" s="21"/>
      <c r="E127" s="21"/>
      <c r="F127" s="21"/>
      <c r="G127" s="21"/>
      <c r="H127" s="21"/>
      <c r="I127" s="21"/>
      <c r="J127" s="21"/>
    </row>
    <row r="128" spans="1:10">
      <c r="A128" s="20"/>
      <c r="B128" s="20"/>
      <c r="C128" s="21"/>
      <c r="D128" s="21"/>
      <c r="E128" s="21"/>
      <c r="F128" s="21"/>
      <c r="G128" s="21"/>
      <c r="H128" s="21"/>
      <c r="I128" s="21"/>
      <c r="J128" s="21"/>
    </row>
    <row r="129" spans="1:10">
      <c r="A129" s="20"/>
      <c r="B129" s="20"/>
      <c r="C129" s="21"/>
      <c r="D129" s="21"/>
      <c r="E129" s="21"/>
      <c r="F129" s="21"/>
      <c r="G129" s="21"/>
      <c r="H129" s="21"/>
      <c r="I129" s="21"/>
      <c r="J129" s="21"/>
    </row>
    <row r="130" spans="1:10">
      <c r="A130" s="20"/>
      <c r="B130" s="20"/>
      <c r="C130" s="21"/>
      <c r="D130" s="21"/>
      <c r="E130" s="21"/>
      <c r="F130" s="21"/>
      <c r="G130" s="21"/>
      <c r="H130" s="21"/>
      <c r="I130" s="21"/>
      <c r="J130" s="21"/>
    </row>
    <row r="131" spans="1:10">
      <c r="A131" s="20"/>
      <c r="B131" s="20"/>
      <c r="C131" s="21"/>
      <c r="D131" s="21"/>
      <c r="E131" s="21"/>
      <c r="F131" s="21"/>
      <c r="G131" s="21"/>
      <c r="H131" s="21"/>
      <c r="I131" s="21"/>
      <c r="J131" s="21"/>
    </row>
    <row r="132" spans="1:10">
      <c r="A132" s="20"/>
      <c r="B132" s="20"/>
      <c r="C132" s="21"/>
      <c r="D132" s="21"/>
      <c r="E132" s="21"/>
      <c r="F132" s="21"/>
      <c r="G132" s="21"/>
      <c r="H132" s="21"/>
      <c r="I132" s="21"/>
      <c r="J132" s="21"/>
    </row>
    <row r="133" spans="1:10">
      <c r="A133" s="20"/>
      <c r="B133" s="20"/>
      <c r="C133" s="21"/>
      <c r="D133" s="21"/>
      <c r="E133" s="21"/>
      <c r="F133" s="21"/>
      <c r="G133" s="21"/>
      <c r="H133" s="21"/>
      <c r="I133" s="21"/>
      <c r="J133" s="21"/>
    </row>
    <row r="134" spans="1:10">
      <c r="A134" s="20"/>
      <c r="B134" s="20"/>
      <c r="C134" s="21"/>
      <c r="D134" s="21"/>
      <c r="E134" s="21"/>
      <c r="F134" s="21"/>
      <c r="G134" s="21"/>
      <c r="H134" s="21"/>
      <c r="I134" s="21"/>
      <c r="J134" s="21"/>
    </row>
    <row r="135" spans="1:10">
      <c r="A135" s="20"/>
      <c r="B135" s="20"/>
      <c r="C135" s="21"/>
      <c r="D135" s="21"/>
      <c r="E135" s="21"/>
      <c r="F135" s="21"/>
      <c r="G135" s="21"/>
      <c r="H135" s="21"/>
      <c r="I135" s="21"/>
      <c r="J135" s="21"/>
    </row>
    <row r="136" spans="1:10">
      <c r="A136" s="20"/>
      <c r="B136" s="20"/>
      <c r="C136" s="21"/>
      <c r="D136" s="21"/>
      <c r="E136" s="21"/>
      <c r="F136" s="21"/>
      <c r="G136" s="21"/>
      <c r="H136" s="21"/>
      <c r="I136" s="21"/>
      <c r="J136" s="21"/>
    </row>
    <row r="137" spans="1:10">
      <c r="A137" s="20"/>
      <c r="B137" s="20"/>
      <c r="C137" s="21"/>
      <c r="D137" s="21"/>
      <c r="E137" s="21"/>
      <c r="F137" s="21"/>
      <c r="G137" s="21"/>
      <c r="H137" s="21"/>
      <c r="I137" s="21"/>
      <c r="J137" s="21"/>
    </row>
    <row r="138" spans="1:10">
      <c r="A138" s="20"/>
      <c r="B138" s="20"/>
      <c r="C138" s="21"/>
      <c r="D138" s="21"/>
      <c r="E138" s="21"/>
      <c r="F138" s="21"/>
      <c r="G138" s="21"/>
      <c r="H138" s="21"/>
      <c r="I138" s="21"/>
      <c r="J138" s="21"/>
    </row>
    <row r="139" spans="1:10">
      <c r="A139" s="20"/>
      <c r="B139" s="20"/>
      <c r="C139" s="21"/>
      <c r="D139" s="21"/>
      <c r="E139" s="21"/>
      <c r="F139" s="21"/>
      <c r="G139" s="21"/>
      <c r="H139" s="21"/>
      <c r="I139" s="21"/>
      <c r="J139" s="21"/>
    </row>
    <row r="140" spans="1:10">
      <c r="A140" s="20"/>
      <c r="B140" s="20"/>
      <c r="C140" s="21"/>
      <c r="D140" s="21"/>
      <c r="E140" s="21"/>
      <c r="F140" s="21"/>
      <c r="G140" s="21"/>
      <c r="H140" s="21"/>
      <c r="I140" s="21"/>
      <c r="J140" s="21"/>
    </row>
    <row r="141" spans="1:10">
      <c r="A141" s="20"/>
      <c r="B141" s="20"/>
      <c r="C141" s="21"/>
      <c r="D141" s="21"/>
      <c r="E141" s="21"/>
      <c r="F141" s="21"/>
      <c r="G141" s="21"/>
      <c r="H141" s="21"/>
      <c r="I141" s="21"/>
      <c r="J141" s="21"/>
    </row>
    <row r="142" spans="1:10">
      <c r="A142" s="20"/>
      <c r="B142" s="20"/>
      <c r="C142" s="21"/>
      <c r="D142" s="21"/>
      <c r="E142" s="21"/>
      <c r="F142" s="21"/>
      <c r="G142" s="21"/>
      <c r="H142" s="21"/>
      <c r="I142" s="21"/>
      <c r="J142" s="21"/>
    </row>
    <row r="143" spans="1:10">
      <c r="A143" s="20"/>
      <c r="B143" s="20"/>
      <c r="C143" s="21"/>
      <c r="D143" s="21"/>
      <c r="E143" s="21"/>
      <c r="F143" s="21"/>
      <c r="G143" s="21"/>
      <c r="H143" s="21"/>
      <c r="I143" s="21"/>
      <c r="J143" s="21"/>
    </row>
    <row r="144" spans="1:10">
      <c r="A144" s="20"/>
      <c r="B144" s="20"/>
      <c r="C144" s="21"/>
      <c r="D144" s="21"/>
      <c r="E144" s="21"/>
      <c r="F144" s="21"/>
      <c r="G144" s="21"/>
      <c r="H144" s="21"/>
      <c r="I144" s="21"/>
      <c r="J144" s="21"/>
    </row>
    <row r="145" spans="1:10">
      <c r="A145" s="20"/>
      <c r="B145" s="20"/>
      <c r="C145" s="21"/>
      <c r="D145" s="21"/>
      <c r="E145" s="21"/>
      <c r="F145" s="21"/>
      <c r="G145" s="21"/>
      <c r="H145" s="21"/>
      <c r="I145" s="21"/>
      <c r="J145" s="21"/>
    </row>
    <row r="146" spans="1:10">
      <c r="A146" s="20"/>
      <c r="B146" s="20"/>
      <c r="C146" s="21"/>
      <c r="D146" s="21"/>
      <c r="E146" s="21"/>
      <c r="F146" s="21"/>
      <c r="G146" s="21"/>
      <c r="H146" s="21"/>
      <c r="I146" s="21"/>
      <c r="J146" s="21"/>
    </row>
    <row r="147" spans="1:10">
      <c r="A147" s="20"/>
      <c r="B147" s="20"/>
      <c r="C147" s="21"/>
      <c r="D147" s="21"/>
      <c r="E147" s="21"/>
      <c r="F147" s="21"/>
      <c r="G147" s="21"/>
      <c r="H147" s="21"/>
      <c r="I147" s="21"/>
      <c r="J147" s="21"/>
    </row>
    <row r="148" spans="1:10">
      <c r="A148" s="20"/>
      <c r="B148" s="20"/>
      <c r="C148" s="21"/>
      <c r="D148" s="21"/>
      <c r="E148" s="21"/>
      <c r="F148" s="21"/>
      <c r="G148" s="21"/>
      <c r="H148" s="21"/>
      <c r="I148" s="21"/>
      <c r="J148" s="21"/>
    </row>
    <row r="149" spans="1:10">
      <c r="A149" s="20"/>
      <c r="B149" s="20"/>
      <c r="C149" s="21"/>
      <c r="D149" s="21"/>
      <c r="E149" s="21"/>
      <c r="F149" s="21"/>
      <c r="G149" s="21"/>
      <c r="H149" s="21"/>
      <c r="I149" s="21"/>
      <c r="J149" s="21"/>
    </row>
    <row r="150" spans="1:10">
      <c r="A150" s="20"/>
      <c r="B150" s="20"/>
      <c r="C150" s="21"/>
      <c r="D150" s="21"/>
      <c r="E150" s="21"/>
      <c r="F150" s="21"/>
      <c r="G150" s="21"/>
      <c r="H150" s="21"/>
      <c r="I150" s="21"/>
      <c r="J150" s="21"/>
    </row>
    <row r="151" spans="1:10">
      <c r="A151" s="20"/>
      <c r="B151" s="20"/>
      <c r="C151" s="21"/>
      <c r="D151" s="21"/>
      <c r="E151" s="21"/>
      <c r="F151" s="21"/>
      <c r="G151" s="21"/>
      <c r="H151" s="21"/>
      <c r="I151" s="21"/>
      <c r="J151" s="21"/>
    </row>
    <row r="152" spans="1:10">
      <c r="A152" s="20"/>
      <c r="B152" s="20"/>
      <c r="C152" s="21"/>
      <c r="D152" s="21"/>
      <c r="E152" s="21"/>
      <c r="F152" s="21"/>
      <c r="G152" s="21"/>
      <c r="H152" s="21"/>
      <c r="I152" s="21"/>
      <c r="J152" s="21"/>
    </row>
    <row r="153" spans="1:10">
      <c r="A153" s="20"/>
      <c r="B153" s="20"/>
      <c r="C153" s="21"/>
      <c r="D153" s="21"/>
      <c r="E153" s="21"/>
      <c r="F153" s="21"/>
      <c r="G153" s="21"/>
      <c r="H153" s="21"/>
      <c r="I153" s="21"/>
      <c r="J153" s="21"/>
    </row>
    <row r="154" spans="1:10">
      <c r="A154" s="20"/>
      <c r="B154" s="20"/>
      <c r="C154" s="21"/>
      <c r="D154" s="21"/>
      <c r="E154" s="21"/>
      <c r="F154" s="21"/>
      <c r="G154" s="21"/>
      <c r="H154" s="21"/>
      <c r="I154" s="21"/>
      <c r="J154" s="21"/>
    </row>
    <row r="155" spans="1:10">
      <c r="A155" s="20"/>
      <c r="B155" s="20"/>
      <c r="C155" s="21"/>
      <c r="D155" s="21"/>
      <c r="E155" s="21"/>
      <c r="F155" s="21"/>
      <c r="G155" s="21"/>
      <c r="H155" s="21"/>
      <c r="I155" s="21"/>
      <c r="J155" s="21"/>
    </row>
    <row r="156" spans="1:10">
      <c r="A156" s="20"/>
      <c r="B156" s="20"/>
      <c r="C156" s="21"/>
      <c r="D156" s="21"/>
      <c r="E156" s="21"/>
      <c r="F156" s="21"/>
      <c r="G156" s="21"/>
      <c r="H156" s="21"/>
      <c r="I156" s="21"/>
      <c r="J156" s="21"/>
    </row>
    <row r="157" spans="1:10">
      <c r="A157" s="20"/>
      <c r="B157" s="20"/>
      <c r="C157" s="21"/>
      <c r="D157" s="21"/>
      <c r="E157" s="21"/>
      <c r="F157" s="21"/>
      <c r="G157" s="21"/>
      <c r="H157" s="21"/>
      <c r="I157" s="21"/>
      <c r="J157" s="21"/>
    </row>
  </sheetData>
  <mergeCells count="50">
    <mergeCell ref="C44:D44"/>
    <mergeCell ref="E44:F44"/>
    <mergeCell ref="A46:F46"/>
    <mergeCell ref="C42:D42"/>
    <mergeCell ref="E42:F42"/>
    <mergeCell ref="C43:D43"/>
    <mergeCell ref="E43:F43"/>
    <mergeCell ref="A37:B37"/>
    <mergeCell ref="A39:B39"/>
    <mergeCell ref="A40:B40"/>
    <mergeCell ref="A38:B38"/>
    <mergeCell ref="A27:A28"/>
    <mergeCell ref="B27:B28"/>
    <mergeCell ref="A29:A30"/>
    <mergeCell ref="B29:B30"/>
    <mergeCell ref="A31:A32"/>
    <mergeCell ref="B31:B32"/>
    <mergeCell ref="A33:A34"/>
    <mergeCell ref="B33:B34"/>
    <mergeCell ref="A35:A36"/>
    <mergeCell ref="A23:A24"/>
    <mergeCell ref="B23:B24"/>
    <mergeCell ref="A25:A26"/>
    <mergeCell ref="B25:B26"/>
    <mergeCell ref="B35:B36"/>
    <mergeCell ref="A19:A20"/>
    <mergeCell ref="B19:B20"/>
    <mergeCell ref="A21:A22"/>
    <mergeCell ref="B21:B22"/>
    <mergeCell ref="B11:B12"/>
    <mergeCell ref="A15:A16"/>
    <mergeCell ref="B15:B16"/>
    <mergeCell ref="A17:A18"/>
    <mergeCell ref="B17:B18"/>
    <mergeCell ref="A13:A14"/>
    <mergeCell ref="B13:B14"/>
    <mergeCell ref="A3:F3"/>
    <mergeCell ref="A5:A6"/>
    <mergeCell ref="B5:B6"/>
    <mergeCell ref="A7:A8"/>
    <mergeCell ref="B7:B8"/>
    <mergeCell ref="A9:A10"/>
    <mergeCell ref="B9:B10"/>
    <mergeCell ref="A11:A12"/>
    <mergeCell ref="A1:B1"/>
    <mergeCell ref="C1:D1"/>
    <mergeCell ref="E1:F1"/>
    <mergeCell ref="A2:B2"/>
    <mergeCell ref="C2:D2"/>
    <mergeCell ref="E2:F2"/>
  </mergeCells>
  <phoneticPr fontId="4"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Planilha Orçamentária</vt:lpstr>
      <vt:lpstr>Cronograma</vt:lpstr>
      <vt:lpstr>'Planilha Orçamentária'!Titulos_de_impressao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pccli</cp:lastModifiedBy>
  <cp:lastPrinted>2018-09-03T21:09:38Z</cp:lastPrinted>
  <dcterms:created xsi:type="dcterms:W3CDTF">2018-08-30T11:23:31Z</dcterms:created>
  <dcterms:modified xsi:type="dcterms:W3CDTF">2018-09-12T13:16:37Z</dcterms:modified>
</cp:coreProperties>
</file>