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<sst xmlns="http://schemas.openxmlformats.org/spreadsheetml/2006/main" count="160" uniqueCount="128">
  <si>
    <t xml:space="preserve">Descrição do Orçamento</t>
  </si>
  <si>
    <t xml:space="preserve">Bancos Utilizados</t>
  </si>
  <si>
    <t xml:space="preserve">B.D.I.</t>
  </si>
  <si>
    <t xml:space="preserve">Encargos Sociais</t>
  </si>
  <si>
    <t xml:space="preserve">PINTURA-REVITALIZAÇÃO FACHADA- CCNE</t>
  </si>
  <si>
    <t xml:space="preserve">SINAPI - 06/2018 - RS
SICRO3 - 03/2018 - RS
ORSE - 05/2018 - SE
SEDOP - 04/2018 - PA
SEINFRA - 024 - CE
SETOP - 01/2018 - MG
IOPES - 05/2018 - ES
SIURB - 01/2018 - SP
SIURB INFRA - 01/2018 - SP
SUDECAP - 06/2018 - MG
FDE - 04/2018 - SP
AGETOP CIVIL - 11/2017 - GO
AGETOP RODOVIARIA - 04/2017 - GO
CAEMA - 05/2016 - MA
EMBASA - 06/2017 - BA
CAERN - 11/2017 - RN
</t>
  </si>
  <si>
    <t xml:space="preserve">25,00%
</t>
  </si>
  <si>
    <t xml:space="preserve">0,0% - Desonerada</t>
  </si>
  <si>
    <t xml:space="preserve">Planilha Orçamentária Sintética</t>
  </si>
  <si>
    <t xml:space="preserve">Item</t>
  </si>
  <si>
    <t xml:space="preserve">Código</t>
  </si>
  <si>
    <t xml:space="preserve">Banco</t>
  </si>
  <si>
    <t xml:space="preserve">Descrição</t>
  </si>
  <si>
    <t xml:space="preserve">Tipo</t>
  </si>
  <si>
    <t xml:space="preserve">Und</t>
  </si>
  <si>
    <t xml:space="preserve">Quant.</t>
  </si>
  <si>
    <t xml:space="preserve">Valor Unit</t>
  </si>
  <si>
    <t xml:space="preserve">Valor Unit com BDI</t>
  </si>
  <si>
    <t xml:space="preserve">Total Geral</t>
  </si>
  <si>
    <t xml:space="preserve">M. O.</t>
  </si>
  <si>
    <t xml:space="preserve">MAT</t>
  </si>
  <si>
    <t xml:space="preserve">Total</t>
  </si>
  <si>
    <t xml:space="preserve">Total Item</t>
  </si>
  <si>
    <t xml:space="preserve">MAT.</t>
  </si>
  <si>
    <t xml:space="preserve">1</t>
  </si>
  <si>
    <t xml:space="preserve">SERVIÇOS PRELIMINARES</t>
  </si>
  <si>
    <t xml:space="preserve">1.2</t>
  </si>
  <si>
    <t xml:space="preserve">90780</t>
  </si>
  <si>
    <t xml:space="preserve">SINAPI</t>
  </si>
  <si>
    <t xml:space="preserve">MESTRE DE OBRAS COM ENCARGOS COMPLEMENTARES</t>
  </si>
  <si>
    <t xml:space="preserve">SEDI - SERVIÇOS DIVERSOS</t>
  </si>
  <si>
    <t xml:space="preserve">H</t>
  </si>
  <si>
    <t xml:space="preserve">1.3</t>
  </si>
  <si>
    <t xml:space="preserve">74209/001</t>
  </si>
  <si>
    <t xml:space="preserve">PLACA DE OBRA EM CHAPA DE ACO GALVANIZADO</t>
  </si>
  <si>
    <t xml:space="preserve">CANT - CANTEIRO DE OBRAS</t>
  </si>
  <si>
    <t xml:space="preserve">m²</t>
  </si>
  <si>
    <t xml:space="preserve">1.4</t>
  </si>
  <si>
    <t xml:space="preserve">9.059</t>
  </si>
  <si>
    <t xml:space="preserve">Próprio</t>
  </si>
  <si>
    <t xml:space="preserve">LIMPEZA PERMANENTE EM OBRA COM 1 OPERARIO</t>
  </si>
  <si>
    <t xml:space="preserve">011</t>
  </si>
  <si>
    <t xml:space="preserve">MES</t>
  </si>
  <si>
    <t xml:space="preserve">1.5</t>
  </si>
  <si>
    <t xml:space="preserve">74220/001</t>
  </si>
  <si>
    <t xml:space="preserve">TAPUME DE CHAPA DE MADEIRA COMPENSADA, E= 6MM, COM PINTURA A CAL E REAPROVEITAMENTO DE 2X</t>
  </si>
  <si>
    <t xml:space="preserve">SERP - SERVIÇOS PRELIMINARES</t>
  </si>
  <si>
    <t xml:space="preserve">1.6</t>
  </si>
  <si>
    <t xml:space="preserve">00037524</t>
  </si>
  <si>
    <t xml:space="preserve">TELA PLASTICA LARANJA, TIPO TAPUME PARA SINALIZACAO, MALHA RETANGULAR, ROLO 1.20 X 50 M (L X C)</t>
  </si>
  <si>
    <t xml:space="preserve">Material</t>
  </si>
  <si>
    <t xml:space="preserve">M</t>
  </si>
  <si>
    <t xml:space="preserve">2</t>
  </si>
  <si>
    <t xml:space="preserve">DEMOLIÇÕES</t>
  </si>
  <si>
    <t xml:space="preserve">2.1</t>
  </si>
  <si>
    <t xml:space="preserve">4516</t>
  </si>
  <si>
    <t xml:space="preserve">ORSE</t>
  </si>
  <si>
    <t xml:space="preserve">Restauro - Remoção de revestimento deteriorado</t>
  </si>
  <si>
    <t xml:space="preserve">Restauro</t>
  </si>
  <si>
    <t xml:space="preserve">2.2</t>
  </si>
  <si>
    <t xml:space="preserve">36</t>
  </si>
  <si>
    <t xml:space="preserve">Remoção de brises</t>
  </si>
  <si>
    <t xml:space="preserve">Demolições / Remoções</t>
  </si>
  <si>
    <t xml:space="preserve">3</t>
  </si>
  <si>
    <t xml:space="preserve">REVESTIMENTOS</t>
  </si>
  <si>
    <t xml:space="preserve">3.1</t>
  </si>
  <si>
    <t xml:space="preserve">12076</t>
  </si>
  <si>
    <t xml:space="preserve">Revestimento cerâmico para parede, 256 x 65 x 5 mm, Pierini OU EQUIVALENTE, cor laranja, ref. 9070 ou similar, aplicado com argamassa industrializada ac-iii, rejuntado</t>
  </si>
  <si>
    <t xml:space="preserve">Azulejos e Cerâmicas</t>
  </si>
  <si>
    <t xml:space="preserve">3.2</t>
  </si>
  <si>
    <t xml:space="preserve">87905</t>
  </si>
  <si>
    <t xml:space="preserve">CHAPISCO APLICADO EM ALVENARIA (COM PRESENÇA DE VÃOS) E ESTRUTURAS DE CONCRETO DE FACHADA, COM COLHER DE PEDREIRO.  ARGAMASSA TRAÇO 1:3 COM PREPARO EM BETONEIRA 400L. AF_06/2014</t>
  </si>
  <si>
    <t xml:space="preserve">REVE - REVESTIMENTO E TRATAMENTO DE SUPERFÍCIES</t>
  </si>
  <si>
    <t xml:space="preserve">3.4</t>
  </si>
  <si>
    <t xml:space="preserve">118006</t>
  </si>
  <si>
    <t xml:space="preserve">SIURB</t>
  </si>
  <si>
    <t xml:space="preserve">REPAROS EM REBOCO - ARGAMASSA DE CAL E AREIA 1:2</t>
  </si>
  <si>
    <t xml:space="preserve">4</t>
  </si>
  <si>
    <t xml:space="preserve">PINTURA</t>
  </si>
  <si>
    <t xml:space="preserve">4.1</t>
  </si>
  <si>
    <t xml:space="preserve">73806/001</t>
  </si>
  <si>
    <t xml:space="preserve">LIMPEZA DE SUPERFICIES COM JATO DE ALTA PRESSAO DE AR E AGUA</t>
  </si>
  <si>
    <t xml:space="preserve">4.2</t>
  </si>
  <si>
    <t xml:space="preserve">88485</t>
  </si>
  <si>
    <t xml:space="preserve">APLICAÇÃO DE FUNDO SELADOR ACRÍLICO EM PAREDES, UMA DEMÃO. AF_06/2014</t>
  </si>
  <si>
    <t xml:space="preserve">PINT - PINTURAS</t>
  </si>
  <si>
    <t xml:space="preserve">4.3</t>
  </si>
  <si>
    <t xml:space="preserve">88489</t>
  </si>
  <si>
    <t xml:space="preserve">APLICAÇÃO MANUAL DE PINTURA COM TINTA LÁTEX ACRÍLICA EM PAREDES, DUAS DEMÃOS. AF_06/2014</t>
  </si>
  <si>
    <t xml:space="preserve">4.4</t>
  </si>
  <si>
    <t xml:space="preserve">84660</t>
  </si>
  <si>
    <t xml:space="preserve">FUNDO PREPARADOR PRIMER SINTETICO, PARA ESTRUTURA METALICA, UMA DEMÃO, ESPESSURA DE 25 MICRA</t>
  </si>
  <si>
    <t xml:space="preserve">4.5</t>
  </si>
  <si>
    <t xml:space="preserve">73924/002</t>
  </si>
  <si>
    <t xml:space="preserve">PINTURA ESMALTE ACETINADO, DUAS DEMAOS, SOBRE SUPERFICIE METALICA, INCLUSO CALHAS</t>
  </si>
  <si>
    <t xml:space="preserve">5</t>
  </si>
  <si>
    <t xml:space="preserve">SERVIÇOS COMPLEMENTARES</t>
  </si>
  <si>
    <t xml:space="preserve">5.1</t>
  </si>
  <si>
    <t xml:space="preserve">9537</t>
  </si>
  <si>
    <t xml:space="preserve">LIMPEZA FINAL DA OBRA</t>
  </si>
  <si>
    <t xml:space="preserve">Totais -&gt;</t>
  </si>
  <si>
    <t xml:space="preserve">69.240,96</t>
  </si>
  <si>
    <t xml:space="preserve">77.783,44</t>
  </si>
  <si>
    <t xml:space="preserve">Total sem BDI</t>
  </si>
  <si>
    <t xml:space="preserve">Total do BDI</t>
  </si>
  <si>
    <t xml:space="preserve">COMPOSIÇÃO DO BDI ADOTADO PARA A OBRA/SERVIÇO</t>
  </si>
  <si>
    <t xml:space="preserve">ITEM</t>
  </si>
  <si>
    <t xml:space="preserve">DESCRIÇÃO </t>
  </si>
  <si>
    <t xml:space="preserve">SIGLA</t>
  </si>
  <si>
    <t xml:space="preserve">TAXA %</t>
  </si>
  <si>
    <t xml:space="preserve">Administração Central</t>
  </si>
  <si>
    <t xml:space="preserve">AC</t>
  </si>
  <si>
    <t xml:space="preserve">Seguros                </t>
  </si>
  <si>
    <t xml:space="preserve">S</t>
  </si>
  <si>
    <t xml:space="preserve">Riscos e imprevistos</t>
  </si>
  <si>
    <t xml:space="preserve">R</t>
  </si>
  <si>
    <t xml:space="preserve">Garantias    </t>
  </si>
  <si>
    <t xml:space="preserve">G</t>
  </si>
  <si>
    <t xml:space="preserve">Despesas Financeiras       </t>
  </si>
  <si>
    <t xml:space="preserve">DF</t>
  </si>
  <si>
    <t xml:space="preserve">Lucro bruto</t>
  </si>
  <si>
    <t xml:space="preserve">L</t>
  </si>
  <si>
    <t xml:space="preserve">COFINS</t>
  </si>
  <si>
    <t xml:space="preserve">I</t>
  </si>
  <si>
    <t xml:space="preserve">PIS</t>
  </si>
  <si>
    <t xml:space="preserve">ISS</t>
  </si>
  <si>
    <t xml:space="preserve">TOTAL</t>
  </si>
  <si>
    <t xml:space="preserve">BDI=((((1+(AC+S+R+G)/100)x(1+DF/100)x(1+L/100)) / (1-I/100))-1)x100 = 25,00%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</si>
</sst>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"/>
    <numFmt numFmtId="166" formatCode="[$R$-416]\ #,##0.00;[RED]\-[$R$-416]\ #,##0.00"/>
    <numFmt numFmtId="167" formatCode="&quot;R$ &quot;#,##0.00"/>
    <numFmt numFmtId="168" formatCode="@"/>
  </numFmts>
  <fonts count="1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 val="true"/>
      <sz val="8"/>
      <name val="Calibri"/>
      <family val="2"/>
      <charset val="1"/>
    </font>
    <font>
      <sz val="8"/>
      <color rgb="FF000000"/>
      <name val="Calibri"/>
      <family val="2"/>
      <charset val="1"/>
    </font>
    <font>
      <sz val="8"/>
      <name val="Calibri"/>
      <family val="2"/>
      <charset val="1"/>
    </font>
    <font>
      <b val="true"/>
      <sz val="8"/>
      <color rgb="FF000000"/>
      <name val="Calibri"/>
      <family val="2"/>
      <charset val="1"/>
    </font>
    <font>
      <sz val="10"/>
      <name val="Arial Narrow"/>
      <family val="2"/>
      <charset val="1"/>
    </font>
    <font>
      <b val="true"/>
      <sz val="10"/>
      <name val="Arial Narrow"/>
      <family val="2"/>
      <charset val="1"/>
    </font>
    <font>
      <b val="true"/>
      <sz val="8"/>
      <name val="Arial Narrow"/>
      <family val="2"/>
      <charset val="1"/>
    </font>
    <font>
      <sz val="8"/>
      <name val="Arial Narrow"/>
      <family val="2"/>
      <charset val="1"/>
    </font>
    <font>
      <b val="true"/>
      <i val="true"/>
      <sz val="10"/>
      <name val="Arial Narrow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7F3DF"/>
      </patternFill>
    </fill>
    <fill>
      <patternFill patternType="solid">
        <fgColor rgb="FFD8ECF6"/>
        <bgColor rgb="FFDFF0D8"/>
      </patternFill>
    </fill>
    <fill>
      <patternFill patternType="solid">
        <fgColor rgb="FFDFF0D8"/>
        <bgColor rgb="FFD8ECF6"/>
      </patternFill>
    </fill>
    <fill>
      <patternFill patternType="solid">
        <fgColor rgb="FFF7F3DF"/>
        <bgColor rgb="FFDFF0D8"/>
      </patternFill>
    </fill>
  </fills>
  <borders count="8">
    <border diagonalUp="false" diagonalDown="false">
      <left/>
      <right/>
      <top/>
      <bottom/>
      <diagonal/>
    </border>
    <border diagonalUp="false" diagonalDown="false">
      <left/>
      <right/>
      <top style="thin">
        <color rgb="FFCCCCCC"/>
      </top>
      <bottom style="thin">
        <color rgb="FFCCCCCC"/>
      </bottom>
      <diagonal/>
    </border>
    <border diagonalUp="false" diagonalDown="false">
      <left/>
      <right style="thin">
        <color rgb="FFCCCCCC"/>
      </right>
      <top style="thin">
        <color rgb="FFCCCCCC"/>
      </top>
      <bottom style="thin">
        <color rgb="FFCCCCCC"/>
      </bottom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 diagonalUp="false" diagonalDown="false">
      <left/>
      <right/>
      <top/>
      <bottom style="thin">
        <color rgb="FFCCCCCC"/>
      </bottom>
      <diagonal/>
    </border>
    <border diagonalUp="false" diagonalDown="false">
      <left style="thin">
        <color rgb="FFCCCCCC"/>
      </left>
      <right/>
      <top/>
      <bottom style="thin">
        <color rgb="FFCCCCCC"/>
      </bottom>
      <diagonal/>
    </border>
    <border diagonalUp="false" diagonalDown="false">
      <left/>
      <right style="thin">
        <color rgb="FFCCCCCC"/>
      </right>
      <top/>
      <bottom style="thin">
        <color rgb="FFCCCCCC"/>
      </bottom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2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6" fillId="2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7" fillId="3" borderId="4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4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9" fillId="4" borderId="4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9" fillId="5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5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9" fillId="5" borderId="4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0" fillId="2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6" fontId="10" fillId="2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7" fontId="10" fillId="2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8" fontId="11" fillId="2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2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1" fillId="2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2" fillId="0" borderId="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3" fillId="0" borderId="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0" borderId="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4" fillId="0" borderId="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14" fillId="0" borderId="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5" fillId="0" borderId="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12" fillId="2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7F3DF"/>
      <rgbColor rgb="FFD8ECF6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FF0D8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4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N27" activeCellId="0" sqref="N27"/>
    </sheetView>
  </sheetViews>
  <sheetFormatPr defaultRowHeight="15"/>
  <cols>
    <col collapsed="false" hidden="false" max="1" min="1" style="0" width="7.18877551020408"/>
    <col collapsed="false" hidden="false" max="2" min="2" style="0" width="11.4744897959184"/>
    <col collapsed="false" hidden="false" max="3" min="3" style="0" width="9.58673469387755"/>
    <col collapsed="false" hidden="false" max="4" min="4" style="0" width="57.9132653061224"/>
    <col collapsed="false" hidden="false" max="5" min="5" style="0" width="26.8622448979592"/>
    <col collapsed="false" hidden="false" max="6" min="6" style="0" width="5.66836734693878"/>
    <col collapsed="false" hidden="false" max="7" min="7" style="0" width="9.04591836734694"/>
    <col collapsed="false" hidden="true" max="8" min="8" style="0" width="0"/>
    <col collapsed="false" hidden="false" max="12" min="9" style="0" width="9.04591836734694"/>
    <col collapsed="false" hidden="true" max="13" min="13" style="0" width="0"/>
    <col collapsed="false" hidden="false" max="14" min="14" style="0" width="13.3928571428571"/>
    <col collapsed="false" hidden="false" max="1025" min="15" style="0" width="9.04591836734694"/>
  </cols>
  <sheetData>
    <row r="1" customFormat="false" ht="15" hidden="false" customHeight="true" outlineLevel="0" collapsed="false">
      <c r="A1" s="1" t="s">
        <v>0</v>
      </c>
      <c r="B1" s="1"/>
      <c r="C1" s="1"/>
      <c r="D1" s="1"/>
      <c r="E1" s="2" t="s">
        <v>1</v>
      </c>
      <c r="F1" s="1" t="s">
        <v>2</v>
      </c>
      <c r="G1" s="1"/>
      <c r="H1" s="1"/>
      <c r="I1" s="1" t="s">
        <v>3</v>
      </c>
      <c r="J1" s="1"/>
      <c r="K1" s="1"/>
      <c r="L1" s="1"/>
      <c r="M1" s="1"/>
      <c r="N1" s="1"/>
    </row>
    <row r="2" customFormat="false" ht="100" hidden="false" customHeight="true" outlineLevel="0" collapsed="false">
      <c r="A2" s="3" t="s">
        <v>4</v>
      </c>
      <c r="B2" s="3"/>
      <c r="C2" s="3"/>
      <c r="D2" s="3"/>
      <c r="E2" s="4" t="s">
        <v>5</v>
      </c>
      <c r="F2" s="5" t="s">
        <v>6</v>
      </c>
      <c r="G2" s="5"/>
      <c r="H2" s="5"/>
      <c r="I2" s="5" t="s">
        <v>7</v>
      </c>
      <c r="J2" s="5"/>
      <c r="K2" s="5"/>
      <c r="L2" s="5"/>
      <c r="M2" s="5"/>
      <c r="N2" s="5"/>
    </row>
    <row r="3" customFormat="false" ht="15" hidden="false" customHeight="true" outlineLevel="0" collapsed="false">
      <c r="A3" s="6" t="s">
        <v>8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="11" customFormat="true" ht="12.5" hidden="false" customHeight="true" outlineLevel="0" collapsed="false">
      <c r="A4" s="7" t="s">
        <v>9</v>
      </c>
      <c r="B4" s="7" t="s">
        <v>10</v>
      </c>
      <c r="C4" s="7" t="s">
        <v>11</v>
      </c>
      <c r="D4" s="7" t="s">
        <v>12</v>
      </c>
      <c r="E4" s="7" t="s">
        <v>13</v>
      </c>
      <c r="F4" s="7" t="s">
        <v>14</v>
      </c>
      <c r="G4" s="8" t="s">
        <v>15</v>
      </c>
      <c r="H4" s="9" t="s">
        <v>16</v>
      </c>
      <c r="I4" s="10" t="s">
        <v>17</v>
      </c>
      <c r="J4" s="10"/>
      <c r="K4" s="10"/>
      <c r="L4" s="10" t="s">
        <v>18</v>
      </c>
      <c r="M4" s="10"/>
      <c r="N4" s="10"/>
    </row>
    <row r="5" customFormat="false" ht="15" hidden="false" customHeight="false" outlineLevel="0" collapsed="false">
      <c r="A5" s="7"/>
      <c r="B5" s="7"/>
      <c r="C5" s="7"/>
      <c r="D5" s="7"/>
      <c r="E5" s="7"/>
      <c r="F5" s="7"/>
      <c r="G5" s="8"/>
      <c r="H5" s="9"/>
      <c r="I5" s="12" t="s">
        <v>19</v>
      </c>
      <c r="J5" s="12" t="s">
        <v>20</v>
      </c>
      <c r="K5" s="12" t="s">
        <v>21</v>
      </c>
      <c r="L5" s="13" t="s">
        <v>22</v>
      </c>
      <c r="M5" s="12" t="s">
        <v>23</v>
      </c>
      <c r="N5" s="14" t="s">
        <v>21</v>
      </c>
    </row>
    <row r="6" s="17" customFormat="true" ht="22.5" hidden="false" customHeight="true" outlineLevel="0" collapsed="false">
      <c r="A6" s="15" t="s">
        <v>24</v>
      </c>
      <c r="B6" s="15"/>
      <c r="C6" s="15"/>
      <c r="D6" s="15" t="s">
        <v>25</v>
      </c>
      <c r="E6" s="15"/>
      <c r="F6" s="15"/>
      <c r="G6" s="16"/>
      <c r="H6" s="16"/>
      <c r="I6" s="16"/>
      <c r="J6" s="16"/>
      <c r="K6" s="16"/>
      <c r="L6" s="16"/>
      <c r="M6" s="16"/>
      <c r="N6" s="16" t="n">
        <f aca="false">SUM(L7:L11)</f>
        <v>26153.34</v>
      </c>
    </row>
    <row r="7" customFormat="false" ht="22.5" hidden="false" customHeight="true" outlineLevel="0" collapsed="false">
      <c r="A7" s="18" t="s">
        <v>26</v>
      </c>
      <c r="B7" s="18" t="s">
        <v>27</v>
      </c>
      <c r="C7" s="18" t="s">
        <v>28</v>
      </c>
      <c r="D7" s="18" t="s">
        <v>29</v>
      </c>
      <c r="E7" s="18" t="s">
        <v>30</v>
      </c>
      <c r="F7" s="19" t="s">
        <v>31</v>
      </c>
      <c r="G7" s="20" t="n">
        <v>320</v>
      </c>
      <c r="H7" s="20" t="n">
        <v>49.35</v>
      </c>
      <c r="I7" s="20" t="n">
        <v>61.15</v>
      </c>
      <c r="J7" s="20" t="n">
        <v>0.53</v>
      </c>
      <c r="K7" s="20" t="n">
        <v>61.68</v>
      </c>
      <c r="L7" s="20" t="n">
        <f aca="false">K7*G7</f>
        <v>19737.6</v>
      </c>
      <c r="M7" s="20" t="n">
        <v>169.6</v>
      </c>
      <c r="N7" s="20"/>
    </row>
    <row r="8" customFormat="false" ht="22.5" hidden="false" customHeight="true" outlineLevel="0" collapsed="false">
      <c r="A8" s="18" t="s">
        <v>32</v>
      </c>
      <c r="B8" s="18" t="s">
        <v>33</v>
      </c>
      <c r="C8" s="18" t="s">
        <v>28</v>
      </c>
      <c r="D8" s="18" t="s">
        <v>34</v>
      </c>
      <c r="E8" s="18" t="s">
        <v>35</v>
      </c>
      <c r="F8" s="19" t="s">
        <v>36</v>
      </c>
      <c r="G8" s="20" t="n">
        <v>2</v>
      </c>
      <c r="H8" s="20" t="n">
        <v>303.9</v>
      </c>
      <c r="I8" s="20" t="n">
        <v>43.23</v>
      </c>
      <c r="J8" s="20" t="n">
        <v>336.64</v>
      </c>
      <c r="K8" s="20" t="n">
        <v>379.87</v>
      </c>
      <c r="L8" s="20" t="n">
        <f aca="false">K8*G8</f>
        <v>759.74</v>
      </c>
      <c r="M8" s="20" t="n">
        <v>673.28</v>
      </c>
      <c r="N8" s="20"/>
    </row>
    <row r="9" customFormat="false" ht="22.5" hidden="false" customHeight="true" outlineLevel="0" collapsed="false">
      <c r="A9" s="18" t="s">
        <v>37</v>
      </c>
      <c r="B9" s="18" t="s">
        <v>38</v>
      </c>
      <c r="C9" s="18" t="s">
        <v>39</v>
      </c>
      <c r="D9" s="18" t="s">
        <v>40</v>
      </c>
      <c r="E9" s="18" t="s">
        <v>41</v>
      </c>
      <c r="F9" s="19" t="s">
        <v>42</v>
      </c>
      <c r="G9" s="20" t="n">
        <v>2</v>
      </c>
      <c r="H9" s="20" t="n">
        <v>1242.56</v>
      </c>
      <c r="I9" s="20" t="n">
        <v>1147.85</v>
      </c>
      <c r="J9" s="20" t="n">
        <v>405.35</v>
      </c>
      <c r="K9" s="20" t="n">
        <v>1553.2</v>
      </c>
      <c r="L9" s="20" t="n">
        <f aca="false">K9*G9</f>
        <v>3106.4</v>
      </c>
      <c r="M9" s="20" t="n">
        <v>810.7</v>
      </c>
      <c r="N9" s="20"/>
    </row>
    <row r="10" customFormat="false" ht="22.5" hidden="false" customHeight="true" outlineLevel="0" collapsed="false">
      <c r="A10" s="18" t="s">
        <v>43</v>
      </c>
      <c r="B10" s="18" t="s">
        <v>44</v>
      </c>
      <c r="C10" s="18" t="s">
        <v>28</v>
      </c>
      <c r="D10" s="18" t="s">
        <v>45</v>
      </c>
      <c r="E10" s="18" t="s">
        <v>46</v>
      </c>
      <c r="F10" s="19" t="s">
        <v>36</v>
      </c>
      <c r="G10" s="20" t="n">
        <v>32</v>
      </c>
      <c r="H10" s="20" t="n">
        <v>44.24</v>
      </c>
      <c r="I10" s="20" t="n">
        <v>30.61</v>
      </c>
      <c r="J10" s="20" t="n">
        <v>24.69</v>
      </c>
      <c r="K10" s="20" t="n">
        <v>55.3</v>
      </c>
      <c r="L10" s="20" t="n">
        <f aca="false">K10*G10</f>
        <v>1769.6</v>
      </c>
      <c r="M10" s="20" t="n">
        <v>790.08</v>
      </c>
      <c r="N10" s="20"/>
    </row>
    <row r="11" customFormat="false" ht="22.5" hidden="false" customHeight="true" outlineLevel="0" collapsed="false">
      <c r="A11" s="21" t="s">
        <v>47</v>
      </c>
      <c r="B11" s="21" t="s">
        <v>48</v>
      </c>
      <c r="C11" s="21" t="s">
        <v>28</v>
      </c>
      <c r="D11" s="21" t="s">
        <v>49</v>
      </c>
      <c r="E11" s="21" t="s">
        <v>50</v>
      </c>
      <c r="F11" s="22" t="s">
        <v>51</v>
      </c>
      <c r="G11" s="23" t="n">
        <v>400</v>
      </c>
      <c r="H11" s="23" t="n">
        <v>1.56</v>
      </c>
      <c r="I11" s="23"/>
      <c r="J11" s="23" t="n">
        <v>1.95</v>
      </c>
      <c r="K11" s="23" t="n">
        <v>1.95</v>
      </c>
      <c r="L11" s="20" t="n">
        <f aca="false">K11*G11</f>
        <v>780</v>
      </c>
      <c r="M11" s="23" t="n">
        <v>780</v>
      </c>
      <c r="N11" s="23"/>
    </row>
    <row r="12" customFormat="false" ht="22.5" hidden="false" customHeight="true" outlineLevel="0" collapsed="false">
      <c r="A12" s="15" t="s">
        <v>52</v>
      </c>
      <c r="B12" s="15"/>
      <c r="C12" s="15"/>
      <c r="D12" s="15" t="s">
        <v>53</v>
      </c>
      <c r="E12" s="15"/>
      <c r="F12" s="15"/>
      <c r="G12" s="16"/>
      <c r="H12" s="16"/>
      <c r="I12" s="16"/>
      <c r="J12" s="16"/>
      <c r="K12" s="16"/>
      <c r="L12" s="16"/>
      <c r="M12" s="16"/>
      <c r="N12" s="16" t="n">
        <f aca="false">SUM(L13:L14)</f>
        <v>1803.04</v>
      </c>
    </row>
    <row r="13" customFormat="false" ht="22.5" hidden="false" customHeight="true" outlineLevel="0" collapsed="false">
      <c r="A13" s="18" t="s">
        <v>54</v>
      </c>
      <c r="B13" s="18" t="s">
        <v>55</v>
      </c>
      <c r="C13" s="18" t="s">
        <v>56</v>
      </c>
      <c r="D13" s="18" t="s">
        <v>57</v>
      </c>
      <c r="E13" s="18" t="s">
        <v>58</v>
      </c>
      <c r="F13" s="19" t="s">
        <v>36</v>
      </c>
      <c r="G13" s="20" t="n">
        <v>68</v>
      </c>
      <c r="H13" s="20" t="n">
        <v>19.06</v>
      </c>
      <c r="I13" s="20" t="n">
        <v>19.24</v>
      </c>
      <c r="J13" s="20" t="n">
        <v>4.58</v>
      </c>
      <c r="K13" s="20" t="n">
        <v>23.82</v>
      </c>
      <c r="L13" s="20" t="n">
        <f aca="false">G13*K13</f>
        <v>1619.76</v>
      </c>
      <c r="M13" s="20" t="n">
        <v>311.44</v>
      </c>
      <c r="N13" s="20"/>
    </row>
    <row r="14" customFormat="false" ht="22.5" hidden="false" customHeight="true" outlineLevel="0" collapsed="false">
      <c r="A14" s="18" t="s">
        <v>59</v>
      </c>
      <c r="B14" s="18" t="s">
        <v>60</v>
      </c>
      <c r="C14" s="18" t="s">
        <v>56</v>
      </c>
      <c r="D14" s="18" t="s">
        <v>61</v>
      </c>
      <c r="E14" s="18" t="s">
        <v>62</v>
      </c>
      <c r="F14" s="19" t="s">
        <v>36</v>
      </c>
      <c r="G14" s="20" t="n">
        <v>58</v>
      </c>
      <c r="H14" s="20" t="n">
        <v>2.53</v>
      </c>
      <c r="I14" s="20" t="n">
        <v>2.56</v>
      </c>
      <c r="J14" s="20" t="n">
        <v>0.6</v>
      </c>
      <c r="K14" s="20" t="n">
        <v>3.16</v>
      </c>
      <c r="L14" s="20" t="n">
        <f aca="false">G14*K14</f>
        <v>183.28</v>
      </c>
      <c r="M14" s="20" t="n">
        <v>34.8</v>
      </c>
      <c r="N14" s="20"/>
    </row>
    <row r="15" customFormat="false" ht="22.5" hidden="false" customHeight="true" outlineLevel="0" collapsed="false">
      <c r="A15" s="15" t="s">
        <v>63</v>
      </c>
      <c r="B15" s="15"/>
      <c r="C15" s="15"/>
      <c r="D15" s="15" t="s">
        <v>64</v>
      </c>
      <c r="E15" s="15"/>
      <c r="F15" s="15"/>
      <c r="G15" s="16"/>
      <c r="H15" s="16"/>
      <c r="I15" s="16"/>
      <c r="J15" s="16"/>
      <c r="K15" s="16"/>
      <c r="L15" s="16"/>
      <c r="M15" s="16"/>
      <c r="N15" s="16" t="n">
        <f aca="false">SUM(L16:L18)</f>
        <v>7991.04</v>
      </c>
    </row>
    <row r="16" customFormat="false" ht="37.5" hidden="false" customHeight="true" outlineLevel="0" collapsed="false">
      <c r="A16" s="18" t="s">
        <v>65</v>
      </c>
      <c r="B16" s="18" t="s">
        <v>66</v>
      </c>
      <c r="C16" s="18" t="s">
        <v>56</v>
      </c>
      <c r="D16" s="18" t="s">
        <v>67</v>
      </c>
      <c r="E16" s="18" t="s">
        <v>68</v>
      </c>
      <c r="F16" s="19" t="s">
        <v>36</v>
      </c>
      <c r="G16" s="20" t="n">
        <v>68</v>
      </c>
      <c r="H16" s="20" t="n">
        <v>81.99</v>
      </c>
      <c r="I16" s="20" t="n">
        <v>10.92</v>
      </c>
      <c r="J16" s="20" t="n">
        <v>91.56</v>
      </c>
      <c r="K16" s="20" t="n">
        <v>102.48</v>
      </c>
      <c r="L16" s="20" t="n">
        <f aca="false">G16*K16</f>
        <v>6968.64</v>
      </c>
      <c r="N16" s="20"/>
    </row>
    <row r="17" customFormat="false" ht="37.5" hidden="false" customHeight="true" outlineLevel="0" collapsed="false">
      <c r="A17" s="18" t="s">
        <v>69</v>
      </c>
      <c r="B17" s="18" t="s">
        <v>70</v>
      </c>
      <c r="C17" s="18" t="s">
        <v>28</v>
      </c>
      <c r="D17" s="18" t="s">
        <v>71</v>
      </c>
      <c r="E17" s="18" t="s">
        <v>72</v>
      </c>
      <c r="F17" s="19" t="s">
        <v>36</v>
      </c>
      <c r="G17" s="20" t="n">
        <v>30</v>
      </c>
      <c r="H17" s="20" t="n">
        <v>5.93</v>
      </c>
      <c r="I17" s="20" t="n">
        <v>4.54</v>
      </c>
      <c r="J17" s="20" t="n">
        <v>2.87</v>
      </c>
      <c r="K17" s="20" t="n">
        <v>7.41</v>
      </c>
      <c r="L17" s="20" t="n">
        <f aca="false">G17*K17</f>
        <v>222.3</v>
      </c>
      <c r="M17" s="20" t="n">
        <v>86.1</v>
      </c>
      <c r="N17" s="20"/>
    </row>
    <row r="18" customFormat="false" ht="22.5" hidden="false" customHeight="true" outlineLevel="0" collapsed="false">
      <c r="A18" s="18" t="s">
        <v>73</v>
      </c>
      <c r="B18" s="18" t="s">
        <v>74</v>
      </c>
      <c r="C18" s="18" t="s">
        <v>75</v>
      </c>
      <c r="D18" s="18" t="s">
        <v>76</v>
      </c>
      <c r="E18" s="18" t="s">
        <v>75</v>
      </c>
      <c r="F18" s="19" t="s">
        <v>36</v>
      </c>
      <c r="G18" s="20" t="n">
        <v>30</v>
      </c>
      <c r="H18" s="20" t="n">
        <v>21.34</v>
      </c>
      <c r="I18" s="20" t="n">
        <v>25.08</v>
      </c>
      <c r="J18" s="20" t="n">
        <v>1.59</v>
      </c>
      <c r="K18" s="20" t="n">
        <v>26.67</v>
      </c>
      <c r="L18" s="20" t="n">
        <f aca="false">G18*K18</f>
        <v>800.1</v>
      </c>
      <c r="M18" s="20" t="n">
        <v>47.7</v>
      </c>
      <c r="N18" s="20"/>
    </row>
    <row r="19" customFormat="false" ht="22.5" hidden="false" customHeight="true" outlineLevel="0" collapsed="false">
      <c r="A19" s="15" t="s">
        <v>77</v>
      </c>
      <c r="B19" s="15"/>
      <c r="C19" s="15"/>
      <c r="D19" s="15" t="s">
        <v>78</v>
      </c>
      <c r="E19" s="15"/>
      <c r="F19" s="15"/>
      <c r="G19" s="16"/>
      <c r="H19" s="16"/>
      <c r="I19" s="16"/>
      <c r="J19" s="16"/>
      <c r="K19" s="16"/>
      <c r="L19" s="16"/>
      <c r="M19" s="16"/>
      <c r="N19" s="16" t="n">
        <f aca="false">SUM(L20:L24)</f>
        <v>109570.82</v>
      </c>
    </row>
    <row r="20" customFormat="false" ht="22.5" hidden="false" customHeight="true" outlineLevel="0" collapsed="false">
      <c r="A20" s="18" t="s">
        <v>79</v>
      </c>
      <c r="B20" s="18" t="s">
        <v>80</v>
      </c>
      <c r="C20" s="18" t="s">
        <v>28</v>
      </c>
      <c r="D20" s="18" t="s">
        <v>81</v>
      </c>
      <c r="E20" s="18" t="s">
        <v>30</v>
      </c>
      <c r="F20" s="19" t="s">
        <v>36</v>
      </c>
      <c r="G20" s="20" t="n">
        <v>6304</v>
      </c>
      <c r="H20" s="20" t="n">
        <v>1.45</v>
      </c>
      <c r="I20" s="20" t="n">
        <v>1.3</v>
      </c>
      <c r="J20" s="20" t="n">
        <v>0.51</v>
      </c>
      <c r="K20" s="20" t="n">
        <v>1.81</v>
      </c>
      <c r="L20" s="20" t="n">
        <f aca="false">G20*K20</f>
        <v>11410.24</v>
      </c>
      <c r="M20" s="20" t="n">
        <v>3215.04</v>
      </c>
      <c r="N20" s="20"/>
    </row>
    <row r="21" customFormat="false" ht="22.5" hidden="false" customHeight="true" outlineLevel="0" collapsed="false">
      <c r="A21" s="18" t="s">
        <v>82</v>
      </c>
      <c r="B21" s="18" t="s">
        <v>83</v>
      </c>
      <c r="C21" s="18" t="s">
        <v>28</v>
      </c>
      <c r="D21" s="18" t="s">
        <v>84</v>
      </c>
      <c r="E21" s="18" t="s">
        <v>85</v>
      </c>
      <c r="F21" s="19" t="s">
        <v>36</v>
      </c>
      <c r="G21" s="20" t="n">
        <v>5154</v>
      </c>
      <c r="H21" s="20" t="n">
        <v>1.73</v>
      </c>
      <c r="I21" s="20" t="n">
        <v>0.82</v>
      </c>
      <c r="J21" s="20" t="n">
        <v>1.34</v>
      </c>
      <c r="K21" s="20" t="n">
        <v>2.16</v>
      </c>
      <c r="L21" s="20" t="n">
        <f aca="false">G21*K21</f>
        <v>11132.64</v>
      </c>
      <c r="M21" s="20" t="n">
        <v>6906.36</v>
      </c>
      <c r="N21" s="20"/>
    </row>
    <row r="22" customFormat="false" ht="22.5" hidden="false" customHeight="true" outlineLevel="0" collapsed="false">
      <c r="A22" s="18" t="s">
        <v>86</v>
      </c>
      <c r="B22" s="18" t="s">
        <v>87</v>
      </c>
      <c r="C22" s="18" t="s">
        <v>28</v>
      </c>
      <c r="D22" s="18" t="s">
        <v>88</v>
      </c>
      <c r="E22" s="18" t="s">
        <v>85</v>
      </c>
      <c r="F22" s="19" t="s">
        <v>36</v>
      </c>
      <c r="G22" s="20" t="n">
        <v>5154</v>
      </c>
      <c r="H22" s="20" t="n">
        <v>10.49</v>
      </c>
      <c r="I22" s="20" t="n">
        <v>4</v>
      </c>
      <c r="J22" s="20" t="n">
        <v>9.11</v>
      </c>
      <c r="K22" s="20" t="n">
        <v>13.11</v>
      </c>
      <c r="L22" s="20" t="n">
        <f aca="false">G22*K22</f>
        <v>67568.94</v>
      </c>
      <c r="M22" s="20" t="n">
        <v>46952.94</v>
      </c>
      <c r="N22" s="20"/>
    </row>
    <row r="23" customFormat="false" ht="22.5" hidden="false" customHeight="true" outlineLevel="0" collapsed="false">
      <c r="A23" s="18" t="s">
        <v>89</v>
      </c>
      <c r="B23" s="18" t="s">
        <v>90</v>
      </c>
      <c r="C23" s="18" t="s">
        <v>28</v>
      </c>
      <c r="D23" s="18" t="s">
        <v>91</v>
      </c>
      <c r="E23" s="18" t="s">
        <v>85</v>
      </c>
      <c r="F23" s="19" t="s">
        <v>36</v>
      </c>
      <c r="G23" s="20" t="n">
        <v>550</v>
      </c>
      <c r="H23" s="20" t="n">
        <v>6.46</v>
      </c>
      <c r="I23" s="20" t="n">
        <v>1.84</v>
      </c>
      <c r="J23" s="20" t="n">
        <v>6.23</v>
      </c>
      <c r="K23" s="20" t="n">
        <v>8.07</v>
      </c>
      <c r="L23" s="20" t="n">
        <f aca="false">G23*K23</f>
        <v>4438.5</v>
      </c>
      <c r="M23" s="20" t="n">
        <v>3426.5</v>
      </c>
      <c r="N23" s="20"/>
    </row>
    <row r="24" customFormat="false" ht="22.5" hidden="false" customHeight="true" outlineLevel="0" collapsed="false">
      <c r="A24" s="18" t="s">
        <v>92</v>
      </c>
      <c r="B24" s="18" t="s">
        <v>93</v>
      </c>
      <c r="C24" s="18" t="s">
        <v>28</v>
      </c>
      <c r="D24" s="18" t="s">
        <v>94</v>
      </c>
      <c r="E24" s="18" t="s">
        <v>85</v>
      </c>
      <c r="F24" s="19" t="s">
        <v>36</v>
      </c>
      <c r="G24" s="20" t="n">
        <v>550</v>
      </c>
      <c r="H24" s="20" t="n">
        <v>21.85</v>
      </c>
      <c r="I24" s="20" t="n">
        <v>14.82</v>
      </c>
      <c r="J24" s="20" t="n">
        <v>12.49</v>
      </c>
      <c r="K24" s="20" t="n">
        <v>27.31</v>
      </c>
      <c r="L24" s="20" t="n">
        <f aca="false">G24*K24</f>
        <v>15020.5</v>
      </c>
      <c r="M24" s="20" t="n">
        <v>6869.5</v>
      </c>
      <c r="N24" s="20"/>
    </row>
    <row r="25" customFormat="false" ht="22.5" hidden="false" customHeight="true" outlineLevel="0" collapsed="false">
      <c r="A25" s="15" t="s">
        <v>95</v>
      </c>
      <c r="B25" s="15"/>
      <c r="C25" s="15"/>
      <c r="D25" s="15" t="s">
        <v>96</v>
      </c>
      <c r="E25" s="15"/>
      <c r="F25" s="15"/>
      <c r="G25" s="16"/>
      <c r="H25" s="16"/>
      <c r="I25" s="16"/>
      <c r="J25" s="16"/>
      <c r="K25" s="16"/>
      <c r="L25" s="16"/>
      <c r="M25" s="16"/>
      <c r="N25" s="16" t="n">
        <f aca="false">L26</f>
        <v>1506.16</v>
      </c>
    </row>
    <row r="26" customFormat="false" ht="22.5" hidden="false" customHeight="true" outlineLevel="0" collapsed="false">
      <c r="A26" s="18" t="s">
        <v>97</v>
      </c>
      <c r="B26" s="18" t="s">
        <v>98</v>
      </c>
      <c r="C26" s="18" t="s">
        <v>28</v>
      </c>
      <c r="D26" s="18" t="s">
        <v>99</v>
      </c>
      <c r="E26" s="18" t="s">
        <v>30</v>
      </c>
      <c r="F26" s="19" t="s">
        <v>36</v>
      </c>
      <c r="G26" s="20" t="n">
        <v>562</v>
      </c>
      <c r="H26" s="20" t="n">
        <v>2.15</v>
      </c>
      <c r="I26" s="20" t="n">
        <v>1.82</v>
      </c>
      <c r="J26" s="20" t="n">
        <v>0.86</v>
      </c>
      <c r="K26" s="20" t="n">
        <v>2.68</v>
      </c>
      <c r="L26" s="20" t="n">
        <f aca="false">G26*K26</f>
        <v>1506.16</v>
      </c>
      <c r="M26" s="20" t="n">
        <v>483.32</v>
      </c>
      <c r="N26" s="20"/>
    </row>
    <row r="27" customFormat="false" ht="13.8" hidden="false" customHeight="false" outlineLevel="0" collapsed="false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 t="s">
        <v>100</v>
      </c>
      <c r="L27" s="24" t="s">
        <v>101</v>
      </c>
      <c r="M27" s="24" t="s">
        <v>102</v>
      </c>
      <c r="N27" s="25" t="n">
        <f aca="false">SUM(N6:N26)</f>
        <v>147024.4</v>
      </c>
    </row>
    <row r="28" customFormat="false" ht="15" hidden="false" customHeight="true" outlineLevel="0" collapsed="false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6" t="s">
        <v>103</v>
      </c>
      <c r="L28" s="26"/>
      <c r="M28" s="27" t="n">
        <v>117662.32</v>
      </c>
      <c r="N28" s="27"/>
    </row>
    <row r="29" customFormat="false" ht="15" hidden="false" customHeight="true" outlineLevel="0" collapsed="false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6" t="s">
        <v>104</v>
      </c>
      <c r="L29" s="26"/>
      <c r="M29" s="27" t="n">
        <v>29362.08</v>
      </c>
      <c r="N29" s="27"/>
    </row>
    <row r="30" customFormat="false" ht="15" hidden="false" customHeight="true" outlineLevel="0" collapsed="false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6" t="s">
        <v>18</v>
      </c>
      <c r="L30" s="26"/>
      <c r="M30" s="27" t="n">
        <v>147024.4</v>
      </c>
      <c r="N30" s="27"/>
    </row>
    <row r="31" customFormat="false" ht="14.2" hidden="false" customHeight="true" outlineLevel="0" collapsed="false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</row>
    <row r="32" customFormat="false" ht="23.2" hidden="false" customHeight="true" outlineLevel="0" collapsed="false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</row>
    <row r="33" customFormat="false" ht="13.8" hidden="false" customHeight="false" outlineLevel="0" collapsed="false">
      <c r="A33" s="24"/>
      <c r="B33" s="24"/>
      <c r="C33" s="24"/>
      <c r="D33" s="24"/>
      <c r="E33" s="24"/>
    </row>
    <row r="34" customFormat="false" ht="13.8" hidden="false" customHeight="false" outlineLevel="0" collapsed="false">
      <c r="A34" s="29"/>
      <c r="B34" s="29"/>
      <c r="C34" s="30" t="s">
        <v>105</v>
      </c>
      <c r="D34" s="31"/>
      <c r="E34" s="29"/>
    </row>
    <row r="35" customFormat="false" ht="13.8" hidden="false" customHeight="true" outlineLevel="0" collapsed="false">
      <c r="A35" s="32" t="s">
        <v>106</v>
      </c>
      <c r="B35" s="32" t="s">
        <v>107</v>
      </c>
      <c r="C35" s="32"/>
      <c r="D35" s="33" t="s">
        <v>108</v>
      </c>
      <c r="E35" s="33" t="s">
        <v>109</v>
      </c>
    </row>
    <row r="36" customFormat="false" ht="13.8" hidden="false" customHeight="true" outlineLevel="0" collapsed="false">
      <c r="A36" s="34" t="n">
        <v>1</v>
      </c>
      <c r="B36" s="34" t="s">
        <v>110</v>
      </c>
      <c r="C36" s="34"/>
      <c r="D36" s="35" t="s">
        <v>111</v>
      </c>
      <c r="E36" s="36" t="n">
        <v>4.68</v>
      </c>
    </row>
    <row r="37" customFormat="false" ht="13.8" hidden="false" customHeight="true" outlineLevel="0" collapsed="false">
      <c r="A37" s="34" t="n">
        <v>2</v>
      </c>
      <c r="B37" s="34" t="s">
        <v>112</v>
      </c>
      <c r="C37" s="34"/>
      <c r="D37" s="35" t="s">
        <v>113</v>
      </c>
      <c r="E37" s="36" t="n">
        <v>0.4</v>
      </c>
    </row>
    <row r="38" customFormat="false" ht="13.8" hidden="false" customHeight="true" outlineLevel="0" collapsed="false">
      <c r="A38" s="34" t="n">
        <v>3</v>
      </c>
      <c r="B38" s="34" t="s">
        <v>114</v>
      </c>
      <c r="C38" s="34"/>
      <c r="D38" s="35" t="s">
        <v>115</v>
      </c>
      <c r="E38" s="36" t="n">
        <v>1.27</v>
      </c>
    </row>
    <row r="39" customFormat="false" ht="13.8" hidden="false" customHeight="true" outlineLevel="0" collapsed="false">
      <c r="A39" s="34" t="n">
        <v>4</v>
      </c>
      <c r="B39" s="34" t="s">
        <v>116</v>
      </c>
      <c r="C39" s="34"/>
      <c r="D39" s="35" t="s">
        <v>117</v>
      </c>
      <c r="E39" s="36" t="n">
        <v>0.4</v>
      </c>
    </row>
    <row r="40" customFormat="false" ht="13.8" hidden="false" customHeight="true" outlineLevel="0" collapsed="false">
      <c r="A40" s="34" t="n">
        <v>5</v>
      </c>
      <c r="B40" s="34" t="s">
        <v>118</v>
      </c>
      <c r="C40" s="34"/>
      <c r="D40" s="35" t="s">
        <v>119</v>
      </c>
      <c r="E40" s="36" t="n">
        <v>1.23</v>
      </c>
    </row>
    <row r="41" customFormat="false" ht="13.8" hidden="false" customHeight="true" outlineLevel="0" collapsed="false">
      <c r="A41" s="34" t="n">
        <v>6</v>
      </c>
      <c r="B41" s="34" t="s">
        <v>120</v>
      </c>
      <c r="C41" s="34"/>
      <c r="D41" s="35" t="s">
        <v>121</v>
      </c>
      <c r="E41" s="36" t="n">
        <v>7.4</v>
      </c>
    </row>
    <row r="42" customFormat="false" ht="13.8" hidden="false" customHeight="true" outlineLevel="0" collapsed="false">
      <c r="A42" s="34" t="n">
        <v>7</v>
      </c>
      <c r="B42" s="34" t="s">
        <v>122</v>
      </c>
      <c r="C42" s="34"/>
      <c r="D42" s="37" t="s">
        <v>123</v>
      </c>
      <c r="E42" s="36" t="n">
        <v>3</v>
      </c>
    </row>
    <row r="43" customFormat="false" ht="13.8" hidden="false" customHeight="true" outlineLevel="0" collapsed="false">
      <c r="A43" s="34" t="n">
        <v>8</v>
      </c>
      <c r="B43" s="34" t="s">
        <v>124</v>
      </c>
      <c r="C43" s="34"/>
      <c r="D43" s="37"/>
      <c r="E43" s="36" t="n">
        <v>0.65</v>
      </c>
    </row>
    <row r="44" customFormat="false" ht="13.8" hidden="false" customHeight="true" outlineLevel="0" collapsed="false">
      <c r="A44" s="34" t="n">
        <v>9</v>
      </c>
      <c r="B44" s="34" t="s">
        <v>125</v>
      </c>
      <c r="C44" s="34"/>
      <c r="D44" s="37"/>
      <c r="E44" s="36" t="n">
        <v>3.5</v>
      </c>
    </row>
    <row r="45" customFormat="false" ht="13.8" hidden="false" customHeight="false" outlineLevel="0" collapsed="false">
      <c r="A45" s="34"/>
      <c r="B45" s="34"/>
      <c r="C45" s="38" t="s">
        <v>126</v>
      </c>
      <c r="D45" s="39"/>
      <c r="E45" s="40" t="n">
        <f aca="false">((((1+(E36+E37+E38+E39)/100)*(1+E40/100)*(1+E41/100))/(1-(E42+E43+E44)/100))-1)*100</f>
        <v>24.996972374798</v>
      </c>
    </row>
    <row r="46" customFormat="false" ht="13.8" hidden="false" customHeight="true" outlineLevel="0" collapsed="false">
      <c r="A46" s="29" t="s">
        <v>127</v>
      </c>
      <c r="B46" s="29"/>
      <c r="C46" s="29"/>
      <c r="D46" s="29"/>
      <c r="E46" s="29"/>
    </row>
  </sheetData>
  <mergeCells count="36">
    <mergeCell ref="A1:D1"/>
    <mergeCell ref="F1:H1"/>
    <mergeCell ref="I1:N1"/>
    <mergeCell ref="A2:D2"/>
    <mergeCell ref="F2:H2"/>
    <mergeCell ref="I2:N2"/>
    <mergeCell ref="A3:N3"/>
    <mergeCell ref="A4:A5"/>
    <mergeCell ref="B4:B5"/>
    <mergeCell ref="C4:C5"/>
    <mergeCell ref="D4:D5"/>
    <mergeCell ref="E4:E5"/>
    <mergeCell ref="F4:F5"/>
    <mergeCell ref="G4:G5"/>
    <mergeCell ref="H4:H5"/>
    <mergeCell ref="I4:K4"/>
    <mergeCell ref="L4:N4"/>
    <mergeCell ref="K28:L28"/>
    <mergeCell ref="M28:N28"/>
    <mergeCell ref="K29:L29"/>
    <mergeCell ref="M29:N29"/>
    <mergeCell ref="K30:L30"/>
    <mergeCell ref="M30:N30"/>
    <mergeCell ref="A32:N32"/>
    <mergeCell ref="B35:C35"/>
    <mergeCell ref="B36:C36"/>
    <mergeCell ref="B37:C37"/>
    <mergeCell ref="B38:C38"/>
    <mergeCell ref="B39:C39"/>
    <mergeCell ref="B40:C40"/>
    <mergeCell ref="B41:C41"/>
    <mergeCell ref="B42:C42"/>
    <mergeCell ref="D42:D44"/>
    <mergeCell ref="B43:C43"/>
    <mergeCell ref="B44:C44"/>
    <mergeCell ref="A46:E4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2018-09-18T10:43:18Z</dcterms:created>
  <dc:creator/>
  <dc:description/>
  <dc:language>pt-BR</dc:language>
  <cp:lastModifiedBy/>
  <dcterms:modified xsi:type="dcterms:W3CDTF">2018-09-18T14:37:47Z</dcterms:modified>
  <cp:revision>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