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cli\AppData\Local\Temp\Rar$DIa0.077\"/>
    </mc:Choice>
  </mc:AlternateContent>
  <bookViews>
    <workbookView xWindow="0" yWindow="0" windowWidth="19200" windowHeight="121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23" i="1" l="1"/>
  <c r="K9" i="1" l="1"/>
  <c r="J8" i="1"/>
  <c r="K8" i="1" s="1"/>
  <c r="J9" i="1"/>
  <c r="J10" i="1"/>
  <c r="K10" i="1" s="1"/>
  <c r="L6" i="1" s="1"/>
  <c r="L11" i="1" s="1"/>
  <c r="J7" i="1"/>
  <c r="K7" i="1" s="1"/>
</calcChain>
</file>

<file path=xl/sharedStrings.xml><?xml version="1.0" encoding="utf-8"?>
<sst xmlns="http://schemas.openxmlformats.org/spreadsheetml/2006/main" count="72" uniqueCount="64">
  <si>
    <t>1.1</t>
  </si>
  <si>
    <t>1.3</t>
  </si>
  <si>
    <t>1.4</t>
  </si>
  <si>
    <t>1.5</t>
  </si>
  <si>
    <t>1</t>
  </si>
  <si>
    <t>Próprio</t>
  </si>
  <si>
    <t>Total Geral</t>
  </si>
  <si>
    <t>Recuperação de forro mineral prédio ODONTO 260918</t>
  </si>
  <si>
    <t>Banco</t>
  </si>
  <si>
    <t>M. O.</t>
  </si>
  <si>
    <t>m²</t>
  </si>
  <si>
    <t>Und</t>
  </si>
  <si>
    <t xml:space="preserve">SINAPI - 08/2018 - RS
ORSE - 08/2017 - SE
SEDOP - 09/2017 - PA
SEINFRA - 024 - CE
SICRO2 - 11/2016 - RS
SETOP - 07/2017 - MG
IOPES - 09/2017 - ES
SIURB - 07/2017 - SP
SIURB INFRA - 07/2017 - SP
SUDECAP - 10/2017 - MG
CPOS - 11/2017 - SP
AGETOP CIVIL - 10/2016 - GO
CAEMA - 05/2016 - MA
SICRO3 - 03/2018 - RS
</t>
  </si>
  <si>
    <t>Descrição</t>
  </si>
  <si>
    <t>0,0% - Não Desonerada</t>
  </si>
  <si>
    <t>Código</t>
  </si>
  <si>
    <t>UN</t>
  </si>
  <si>
    <t>Tipo</t>
  </si>
  <si>
    <t>Total</t>
  </si>
  <si>
    <t>Encargos Sociais</t>
  </si>
  <si>
    <t>Descrição do Orçamento</t>
  </si>
  <si>
    <t>Quant.</t>
  </si>
  <si>
    <t>Totais -&gt;</t>
  </si>
  <si>
    <t>Valor Unit com BDI</t>
  </si>
  <si>
    <t>Item</t>
  </si>
  <si>
    <t>SINAPI (96115) - REMOÇÃO COMPLETA DE FORRO DE FIBRA MINERAL</t>
  </si>
  <si>
    <t>SINAPI (96115) - FORRO DE FIBRA MINERAL, PARA AMBIENTES COMERCIAIS, EM PLACA DE FIBRA MINERAL PARA FORRO, DE 625 X 625 MM, E = 14 MM, BORDA RETA, PERFURADO, (NAO INCLUI PERFIS), INSTALADO. AF_05/2017_P</t>
  </si>
  <si>
    <t>B.D.I.</t>
  </si>
  <si>
    <t>Planilha Orçamentária Sintética</t>
  </si>
  <si>
    <t>SINAPI (96115) - FORRO DE FIBRA MINERAL, PARA AMBIENTES COMERCIAIS, EM PLACA DE FIBRA MINERAL PARA FORRO, DE 625 X 625 MM, E = 17 MM, BORDA REBAIXADA, (NAO INCLUI PERFIS), INSTALADO. AF_05/2017_P</t>
  </si>
  <si>
    <t>Bancos Utilizados</t>
  </si>
  <si>
    <t xml:space="preserve">25,00%
</t>
  </si>
  <si>
    <t>2.2</t>
  </si>
  <si>
    <t>2.5</t>
  </si>
  <si>
    <t>2.6</t>
  </si>
  <si>
    <t>2.7</t>
  </si>
  <si>
    <t>REVE - REVESTIMENTO E TRATAMENTO DE SUPERFÍCIES</t>
  </si>
  <si>
    <t>SINAPI (96115) - ESTRUTURA METÁLICA DE FIXAÇÃO PARA FORRO DE FIBRA MINERAL, PARA AMBIENTES COMERCIAIS. AF_05/2017_P</t>
  </si>
  <si>
    <t>FORRO MINERAL</t>
  </si>
  <si>
    <t>MAT</t>
  </si>
  <si>
    <t>Total item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</si>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</sst>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1"/>
      <color indexed="10"/>
      <name val="Calibri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1" fillId="2" borderId="1" xfId="0" applyNumberFormat="1" applyFont="1" applyFill="1" applyBorder="1" applyAlignment="1">
      <alignment horizontal="right" vertical="top" wrapText="1"/>
    </xf>
    <xf numFmtId="0" fontId="2" fillId="0" borderId="0" xfId="0" applyFont="1"/>
    <xf numFmtId="0" fontId="2" fillId="3" borderId="0" xfId="0" applyFont="1" applyFill="1" applyAlignment="1">
      <alignment vertical="top" wrapText="1"/>
    </xf>
    <xf numFmtId="0" fontId="2" fillId="4" borderId="2" xfId="0" applyFont="1" applyFill="1" applyBorder="1" applyAlignment="1">
      <alignment horizontal="right"/>
    </xf>
    <xf numFmtId="4" fontId="4" fillId="5" borderId="3" xfId="0" applyNumberFormat="1" applyFont="1" applyFill="1" applyBorder="1" applyAlignment="1">
      <alignment horizontal="right" vertical="top" wrapText="1"/>
    </xf>
    <xf numFmtId="0" fontId="3" fillId="6" borderId="0" xfId="0" applyFont="1" applyFill="1" applyAlignment="1">
      <alignment horizontal="right" vertical="top" wrapText="1"/>
    </xf>
    <xf numFmtId="0" fontId="2" fillId="8" borderId="5" xfId="0" applyFont="1" applyFill="1" applyBorder="1" applyAlignment="1">
      <alignment horizontal="right"/>
    </xf>
    <xf numFmtId="0" fontId="4" fillId="9" borderId="6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vertical="top" wrapText="1"/>
    </xf>
    <xf numFmtId="0" fontId="5" fillId="12" borderId="0" xfId="0" applyFont="1" applyFill="1" applyAlignment="1">
      <alignment vertical="top" wrapText="1"/>
    </xf>
    <xf numFmtId="0" fontId="6" fillId="0" borderId="0" xfId="0" applyFont="1"/>
    <xf numFmtId="0" fontId="4" fillId="18" borderId="13" xfId="0" applyFont="1" applyFill="1" applyBorder="1" applyAlignment="1">
      <alignment vertical="top" wrapText="1"/>
    </xf>
    <xf numFmtId="4" fontId="3" fillId="6" borderId="0" xfId="0" applyNumberFormat="1" applyFont="1" applyFill="1" applyAlignment="1">
      <alignment horizontal="right" vertical="top" wrapText="1"/>
    </xf>
    <xf numFmtId="49" fontId="7" fillId="20" borderId="15" xfId="0" applyNumberFormat="1" applyFont="1" applyFill="1" applyBorder="1" applyAlignment="1" applyProtection="1">
      <alignment horizontal="left" vertical="center" wrapText="1"/>
      <protection locked="0"/>
    </xf>
    <xf numFmtId="49" fontId="7" fillId="20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20" borderId="15" xfId="0" applyFont="1" applyFill="1" applyBorder="1" applyAlignment="1">
      <alignment horizontal="left"/>
    </xf>
    <xf numFmtId="4" fontId="7" fillId="20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8" fillId="0" borderId="16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4" fontId="11" fillId="0" borderId="16" xfId="0" applyNumberFormat="1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center" vertical="top" wrapText="1"/>
    </xf>
    <xf numFmtId="4" fontId="8" fillId="21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22" borderId="0" xfId="0" applyFont="1" applyFill="1" applyAlignment="1">
      <alignment horizontal="center" vertical="top" wrapText="1"/>
    </xf>
    <xf numFmtId="49" fontId="7" fillId="21" borderId="1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17" borderId="0" xfId="0" applyFont="1" applyFill="1" applyAlignment="1">
      <alignment horizontal="center" vertical="top" wrapText="1"/>
    </xf>
    <xf numFmtId="0" fontId="2" fillId="7" borderId="4" xfId="0" applyFont="1" applyFill="1" applyBorder="1" applyAlignment="1">
      <alignment vertical="top" wrapText="1"/>
    </xf>
    <xf numFmtId="0" fontId="2" fillId="10" borderId="7" xfId="0" applyFont="1" applyFill="1" applyBorder="1" applyAlignment="1">
      <alignment vertical="top" wrapText="1"/>
    </xf>
    <xf numFmtId="0" fontId="2" fillId="16" borderId="12" xfId="0" applyFont="1" applyFill="1" applyBorder="1" applyAlignment="1">
      <alignment horizontal="right" vertical="top" wrapText="1"/>
    </xf>
    <xf numFmtId="0" fontId="2" fillId="13" borderId="9" xfId="0" applyFont="1" applyFill="1" applyBorder="1" applyAlignment="1">
      <alignment horizontal="right" vertical="top" wrapText="1"/>
    </xf>
    <xf numFmtId="0" fontId="2" fillId="14" borderId="10" xfId="0" applyFont="1" applyFill="1" applyBorder="1" applyAlignment="1">
      <alignment horizontal="center" vertical="top" wrapText="1"/>
    </xf>
    <xf numFmtId="0" fontId="2" fillId="15" borderId="11" xfId="0" applyFont="1" applyFill="1" applyBorder="1" applyAlignment="1">
      <alignment horizontal="center" vertical="top" wrapText="1"/>
    </xf>
    <xf numFmtId="0" fontId="2" fillId="19" borderId="14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5" fillId="12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4"/>
  <sheetViews>
    <sheetView tabSelected="1" topLeftCell="A4" zoomScaleNormal="100" workbookViewId="0">
      <selection activeCell="G11" sqref="G11"/>
    </sheetView>
  </sheetViews>
  <sheetFormatPr defaultColWidth="9.140625" defaultRowHeight="15" x14ac:dyDescent="0.25"/>
  <cols>
    <col min="1" max="1" width="9.7109375" customWidth="1"/>
    <col min="2" max="2" width="11.7109375" customWidth="1"/>
    <col min="3" max="3" width="9.7109375" customWidth="1"/>
    <col min="4" max="4" width="58.5703125" customWidth="1"/>
    <col min="5" max="5" width="27.28515625" customWidth="1"/>
    <col min="6" max="6" width="5.85546875" customWidth="1"/>
  </cols>
  <sheetData>
    <row r="1" spans="1:12" x14ac:dyDescent="0.25">
      <c r="A1" s="42" t="s">
        <v>20</v>
      </c>
      <c r="B1" s="42"/>
      <c r="C1" s="42"/>
      <c r="D1" s="42"/>
      <c r="E1" s="3" t="s">
        <v>30</v>
      </c>
      <c r="F1" s="42" t="s">
        <v>27</v>
      </c>
      <c r="G1" s="42"/>
      <c r="H1" s="42" t="s">
        <v>19</v>
      </c>
      <c r="I1" s="42"/>
      <c r="J1" s="42"/>
      <c r="K1" s="42"/>
      <c r="L1" s="42"/>
    </row>
    <row r="2" spans="1:12" ht="99.95" customHeight="1" x14ac:dyDescent="0.25">
      <c r="A2" s="43" t="s">
        <v>7</v>
      </c>
      <c r="B2" s="43"/>
      <c r="C2" s="43"/>
      <c r="D2" s="43"/>
      <c r="E2" s="10" t="s">
        <v>12</v>
      </c>
      <c r="F2" s="43" t="s">
        <v>31</v>
      </c>
      <c r="G2" s="43"/>
      <c r="H2" s="43" t="s">
        <v>14</v>
      </c>
      <c r="I2" s="43"/>
      <c r="J2" s="43"/>
      <c r="K2" s="43"/>
      <c r="L2" s="43"/>
    </row>
    <row r="3" spans="1:12" ht="15" customHeight="1" x14ac:dyDescent="0.2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s="2" customFormat="1" ht="12.6" customHeight="1" x14ac:dyDescent="0.2">
      <c r="A4" s="35" t="s">
        <v>24</v>
      </c>
      <c r="B4" s="35" t="s">
        <v>15</v>
      </c>
      <c r="C4" s="35" t="s">
        <v>8</v>
      </c>
      <c r="D4" s="35" t="s">
        <v>13</v>
      </c>
      <c r="E4" s="35" t="s">
        <v>17</v>
      </c>
      <c r="F4" s="35" t="s">
        <v>11</v>
      </c>
      <c r="G4" s="37" t="s">
        <v>21</v>
      </c>
      <c r="H4" s="39" t="s">
        <v>23</v>
      </c>
      <c r="I4" s="40"/>
      <c r="J4" s="41"/>
      <c r="K4" s="40"/>
      <c r="L4" s="41"/>
    </row>
    <row r="5" spans="1:12" s="2" customFormat="1" ht="12" x14ac:dyDescent="0.2">
      <c r="A5" s="36"/>
      <c r="B5" s="36"/>
      <c r="C5" s="36"/>
      <c r="D5" s="36"/>
      <c r="E5" s="36"/>
      <c r="F5" s="36"/>
      <c r="G5" s="38"/>
      <c r="H5" s="7" t="s">
        <v>9</v>
      </c>
      <c r="I5" s="7" t="s">
        <v>39</v>
      </c>
      <c r="J5" s="7" t="s">
        <v>18</v>
      </c>
      <c r="K5" s="7" t="s">
        <v>40</v>
      </c>
      <c r="L5" s="4" t="s">
        <v>6</v>
      </c>
    </row>
    <row r="6" spans="1:12" s="11" customFormat="1" ht="22.5" customHeight="1" x14ac:dyDescent="0.2">
      <c r="A6" s="9" t="s">
        <v>4</v>
      </c>
      <c r="B6" s="9"/>
      <c r="C6" s="9"/>
      <c r="D6" s="9" t="s">
        <v>38</v>
      </c>
      <c r="E6" s="9"/>
      <c r="F6" s="9"/>
      <c r="G6" s="1"/>
      <c r="H6" s="1"/>
      <c r="I6" s="1"/>
      <c r="J6" s="1"/>
      <c r="K6" s="1"/>
      <c r="L6" s="1">
        <f>SUM(K7:K10)</f>
        <v>42936</v>
      </c>
    </row>
    <row r="7" spans="1:12" s="11" customFormat="1" ht="22.5" customHeight="1" x14ac:dyDescent="0.2">
      <c r="A7" s="12" t="s">
        <v>0</v>
      </c>
      <c r="B7" s="12" t="s">
        <v>35</v>
      </c>
      <c r="C7" s="12" t="s">
        <v>5</v>
      </c>
      <c r="D7" s="12" t="s">
        <v>25</v>
      </c>
      <c r="E7" s="12" t="s">
        <v>36</v>
      </c>
      <c r="F7" s="8" t="s">
        <v>16</v>
      </c>
      <c r="G7" s="5">
        <v>500</v>
      </c>
      <c r="H7" s="5">
        <v>3.7</v>
      </c>
      <c r="I7" s="5">
        <v>0.9</v>
      </c>
      <c r="J7" s="5">
        <f>H7+I7</f>
        <v>4.6000000000000005</v>
      </c>
      <c r="K7" s="5">
        <f>G7*J7</f>
        <v>2300.0000000000005</v>
      </c>
      <c r="L7" s="5"/>
    </row>
    <row r="8" spans="1:12" s="11" customFormat="1" ht="30" customHeight="1" x14ac:dyDescent="0.2">
      <c r="A8" s="12" t="s">
        <v>1</v>
      </c>
      <c r="B8" s="12" t="s">
        <v>33</v>
      </c>
      <c r="C8" s="12" t="s">
        <v>5</v>
      </c>
      <c r="D8" s="12" t="s">
        <v>37</v>
      </c>
      <c r="E8" s="12" t="s">
        <v>36</v>
      </c>
      <c r="F8" s="8" t="s">
        <v>10</v>
      </c>
      <c r="G8" s="5">
        <v>100</v>
      </c>
      <c r="H8" s="5">
        <v>10.56</v>
      </c>
      <c r="I8" s="5">
        <v>21.3</v>
      </c>
      <c r="J8" s="5">
        <f t="shared" ref="J8:J10" si="0">H8+I8</f>
        <v>31.86</v>
      </c>
      <c r="K8" s="5">
        <f t="shared" ref="K8:K10" si="1">G8*J8</f>
        <v>3186</v>
      </c>
      <c r="L8" s="5"/>
    </row>
    <row r="9" spans="1:12" s="11" customFormat="1" ht="45" customHeight="1" x14ac:dyDescent="0.2">
      <c r="A9" s="12" t="s">
        <v>2</v>
      </c>
      <c r="B9" s="12" t="s">
        <v>32</v>
      </c>
      <c r="C9" s="12" t="s">
        <v>5</v>
      </c>
      <c r="D9" s="12" t="s">
        <v>26</v>
      </c>
      <c r="E9" s="12" t="s">
        <v>36</v>
      </c>
      <c r="F9" s="8" t="s">
        <v>16</v>
      </c>
      <c r="G9" s="5">
        <v>600</v>
      </c>
      <c r="H9" s="5">
        <v>3.7</v>
      </c>
      <c r="I9" s="5">
        <v>27.33</v>
      </c>
      <c r="J9" s="5">
        <f t="shared" si="0"/>
        <v>31.029999999999998</v>
      </c>
      <c r="K9" s="5">
        <f t="shared" si="1"/>
        <v>18618</v>
      </c>
      <c r="L9" s="5"/>
    </row>
    <row r="10" spans="1:12" s="11" customFormat="1" ht="45" customHeight="1" x14ac:dyDescent="0.2">
      <c r="A10" s="12" t="s">
        <v>3</v>
      </c>
      <c r="B10" s="12" t="s">
        <v>34</v>
      </c>
      <c r="C10" s="12" t="s">
        <v>5</v>
      </c>
      <c r="D10" s="12" t="s">
        <v>29</v>
      </c>
      <c r="E10" s="12" t="s">
        <v>36</v>
      </c>
      <c r="F10" s="8" t="s">
        <v>16</v>
      </c>
      <c r="G10" s="5">
        <v>400</v>
      </c>
      <c r="H10" s="5">
        <v>3.7</v>
      </c>
      <c r="I10" s="5">
        <v>43.38</v>
      </c>
      <c r="J10" s="5">
        <f t="shared" si="0"/>
        <v>47.080000000000005</v>
      </c>
      <c r="K10" s="5">
        <f t="shared" si="1"/>
        <v>18832.000000000004</v>
      </c>
      <c r="L10" s="5"/>
    </row>
    <row r="11" spans="1:12" x14ac:dyDescent="0.25">
      <c r="A11" s="6"/>
      <c r="B11" s="6"/>
      <c r="C11" s="6"/>
      <c r="D11" s="6"/>
      <c r="E11" s="6"/>
      <c r="F11" s="6"/>
      <c r="G11" s="6"/>
      <c r="H11" s="6"/>
      <c r="I11" s="6"/>
      <c r="J11" s="6" t="s">
        <v>22</v>
      </c>
      <c r="K11" s="6"/>
      <c r="L11" s="13">
        <f>L6</f>
        <v>42936</v>
      </c>
    </row>
    <row r="12" spans="1:12" ht="15" customHeight="1" x14ac:dyDescent="0.25">
      <c r="A12" s="14"/>
      <c r="B12" s="15"/>
      <c r="C12" s="16" t="s">
        <v>41</v>
      </c>
      <c r="D12" s="17"/>
      <c r="E12" s="15"/>
      <c r="F12" s="18"/>
      <c r="G12" s="18"/>
    </row>
    <row r="13" spans="1:12" ht="15" customHeight="1" x14ac:dyDescent="0.25">
      <c r="A13" s="19" t="s">
        <v>42</v>
      </c>
      <c r="B13" s="20"/>
      <c r="C13" s="19" t="s">
        <v>43</v>
      </c>
      <c r="D13" s="21" t="s">
        <v>44</v>
      </c>
      <c r="E13" s="21" t="s">
        <v>45</v>
      </c>
      <c r="F13" s="18"/>
      <c r="G13" s="18"/>
    </row>
    <row r="14" spans="1:12" ht="15" customHeight="1" x14ac:dyDescent="0.25">
      <c r="A14" s="22">
        <v>1</v>
      </c>
      <c r="B14" s="23"/>
      <c r="C14" s="22" t="s">
        <v>46</v>
      </c>
      <c r="D14" s="24" t="s">
        <v>47</v>
      </c>
      <c r="E14" s="25">
        <v>4.68</v>
      </c>
      <c r="F14" s="18"/>
      <c r="G14" s="18"/>
    </row>
    <row r="15" spans="1:12" ht="15" customHeight="1" x14ac:dyDescent="0.25">
      <c r="A15" s="22">
        <v>2</v>
      </c>
      <c r="B15" s="23"/>
      <c r="C15" s="22" t="s">
        <v>48</v>
      </c>
      <c r="D15" s="24" t="s">
        <v>49</v>
      </c>
      <c r="E15" s="25">
        <v>0.4</v>
      </c>
      <c r="F15" s="18"/>
      <c r="G15" s="18"/>
    </row>
    <row r="16" spans="1:12" ht="15" customHeight="1" x14ac:dyDescent="0.25">
      <c r="A16" s="22">
        <v>3</v>
      </c>
      <c r="B16" s="23"/>
      <c r="C16" s="22" t="s">
        <v>50</v>
      </c>
      <c r="D16" s="24" t="s">
        <v>51</v>
      </c>
      <c r="E16" s="25">
        <v>1.27</v>
      </c>
      <c r="F16" s="18"/>
      <c r="G16" s="18"/>
    </row>
    <row r="17" spans="1:7" ht="15" customHeight="1" x14ac:dyDescent="0.25">
      <c r="A17" s="22">
        <v>4</v>
      </c>
      <c r="B17" s="23"/>
      <c r="C17" s="22" t="s">
        <v>52</v>
      </c>
      <c r="D17" s="24" t="s">
        <v>53</v>
      </c>
      <c r="E17" s="25">
        <v>0.4</v>
      </c>
      <c r="F17" s="18"/>
      <c r="G17" s="18"/>
    </row>
    <row r="18" spans="1:7" ht="15" customHeight="1" x14ac:dyDescent="0.25">
      <c r="A18" s="22">
        <v>5</v>
      </c>
      <c r="B18" s="23"/>
      <c r="C18" s="22" t="s">
        <v>54</v>
      </c>
      <c r="D18" s="24" t="s">
        <v>55</v>
      </c>
      <c r="E18" s="25">
        <v>1.23</v>
      </c>
      <c r="F18" s="18"/>
      <c r="G18" s="18"/>
    </row>
    <row r="19" spans="1:7" ht="15" customHeight="1" x14ac:dyDescent="0.25">
      <c r="A19" s="22">
        <v>6</v>
      </c>
      <c r="B19" s="23"/>
      <c r="C19" s="22" t="s">
        <v>56</v>
      </c>
      <c r="D19" s="24" t="s">
        <v>57</v>
      </c>
      <c r="E19" s="25">
        <v>7.4</v>
      </c>
      <c r="F19" s="18"/>
      <c r="G19" s="18"/>
    </row>
    <row r="20" spans="1:7" ht="15" customHeight="1" x14ac:dyDescent="0.25">
      <c r="A20" s="22">
        <v>7</v>
      </c>
      <c r="B20" s="23"/>
      <c r="C20" s="22" t="s">
        <v>58</v>
      </c>
      <c r="D20" s="31" t="s">
        <v>59</v>
      </c>
      <c r="E20" s="25">
        <v>3</v>
      </c>
      <c r="F20" s="18"/>
      <c r="G20" s="18"/>
    </row>
    <row r="21" spans="1:7" ht="15" customHeight="1" x14ac:dyDescent="0.25">
      <c r="A21" s="22">
        <v>8</v>
      </c>
      <c r="B21" s="23"/>
      <c r="C21" s="22" t="s">
        <v>60</v>
      </c>
      <c r="D21" s="32"/>
      <c r="E21" s="25">
        <v>0.65</v>
      </c>
      <c r="F21" s="18"/>
      <c r="G21" s="18"/>
    </row>
    <row r="22" spans="1:7" x14ac:dyDescent="0.25">
      <c r="A22" s="22">
        <v>9</v>
      </c>
      <c r="B22" s="23"/>
      <c r="C22" s="22" t="s">
        <v>61</v>
      </c>
      <c r="D22" s="33"/>
      <c r="E22" s="25">
        <v>3.5</v>
      </c>
      <c r="F22" s="18"/>
      <c r="G22" s="18"/>
    </row>
    <row r="23" spans="1:7" x14ac:dyDescent="0.25">
      <c r="A23" s="22"/>
      <c r="B23" s="23"/>
      <c r="C23" s="26" t="s">
        <v>62</v>
      </c>
      <c r="D23" s="27"/>
      <c r="E23" s="28">
        <f>((((1+(E14+E15+E16+E17)/100)*(1+E18/100)*(1+E19/100))/(1-(E20+E21+E22)/100))-1)*100</f>
        <v>24.996972374798034</v>
      </c>
      <c r="F23" s="18"/>
      <c r="G23" s="18"/>
    </row>
    <row r="24" spans="1:7" ht="18" customHeight="1" x14ac:dyDescent="0.25">
      <c r="A24" s="30" t="s">
        <v>63</v>
      </c>
      <c r="B24" s="30"/>
      <c r="C24" s="30"/>
      <c r="D24" s="30"/>
      <c r="E24" s="29"/>
      <c r="F24" s="18"/>
      <c r="G24" s="18"/>
    </row>
  </sheetData>
  <mergeCells count="18">
    <mergeCell ref="A1:D1"/>
    <mergeCell ref="F1:G1"/>
    <mergeCell ref="H1:L1"/>
    <mergeCell ref="A2:D2"/>
    <mergeCell ref="F2:G2"/>
    <mergeCell ref="H2:L2"/>
    <mergeCell ref="A24:D24"/>
    <mergeCell ref="D20:D22"/>
    <mergeCell ref="A3:L3"/>
    <mergeCell ref="A4:A5"/>
    <mergeCell ref="B4:B5"/>
    <mergeCell ref="C4:C5"/>
    <mergeCell ref="D4:D5"/>
    <mergeCell ref="E4:E5"/>
    <mergeCell ref="F4:F5"/>
    <mergeCell ref="G4:G5"/>
    <mergeCell ref="H4:J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dcterms:created xsi:type="dcterms:W3CDTF">2018-09-26T09:59:07Z</dcterms:created>
  <dcterms:modified xsi:type="dcterms:W3CDTF">2018-11-09T12:04:20Z</dcterms:modified>
</cp:coreProperties>
</file>