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L:\"/>
    </mc:Choice>
  </mc:AlternateContent>
  <bookViews>
    <workbookView xWindow="0" yWindow="0" windowWidth="28800" windowHeight="12435"/>
  </bookViews>
  <sheets>
    <sheet name="ORÇAMENTO SINTÉTICO" sheetId="1" r:id="rId1"/>
    <sheet name="CRONOGRAMA " sheetId="2" r:id="rId2"/>
  </sheets>
  <definedNames>
    <definedName name="_xlnm.Print_Area" localSheetId="0">'ORÇAMENTO SINTÉTICO'!$A$1:$K$420</definedName>
  </definedNames>
  <calcPr calcId="152511" iterateDelta="1E-4"/>
</workbook>
</file>

<file path=xl/calcChain.xml><?xml version="1.0" encoding="utf-8"?>
<calcChain xmlns="http://schemas.openxmlformats.org/spreadsheetml/2006/main">
  <c r="H29" i="2" l="1"/>
  <c r="G29" i="2"/>
  <c r="F29" i="2"/>
  <c r="F30" i="2" s="1"/>
  <c r="E29" i="2"/>
  <c r="E30" i="2" s="1"/>
  <c r="D29" i="2"/>
  <c r="D30" i="2" s="1"/>
  <c r="H30" i="2"/>
  <c r="G30" i="2"/>
  <c r="C30" i="2"/>
  <c r="I30" i="2"/>
  <c r="B28" i="2"/>
  <c r="B26" i="2"/>
  <c r="B24" i="2"/>
  <c r="B22" i="2"/>
  <c r="B20" i="2"/>
  <c r="B18" i="2"/>
  <c r="B16" i="2"/>
  <c r="B14" i="2"/>
  <c r="B12" i="2"/>
  <c r="B10" i="2"/>
  <c r="B8" i="2"/>
  <c r="B6" i="2"/>
  <c r="B4" i="2"/>
  <c r="I29" i="2"/>
  <c r="I28" i="2"/>
  <c r="I27" i="2"/>
  <c r="I25" i="2"/>
  <c r="K309" i="1"/>
  <c r="K248" i="1"/>
  <c r="G25" i="2"/>
  <c r="I23" i="2"/>
  <c r="H23" i="2" s="1"/>
  <c r="I21" i="2"/>
  <c r="I19" i="2"/>
  <c r="F19" i="2" s="1"/>
  <c r="I17" i="2"/>
  <c r="G17" i="2" s="1"/>
  <c r="I15" i="2"/>
  <c r="F15" i="2" s="1"/>
  <c r="I13" i="2"/>
  <c r="H13" i="2" s="1"/>
  <c r="I11" i="2"/>
  <c r="F11" i="2" s="1"/>
  <c r="I9" i="2"/>
  <c r="C9" i="2" s="1"/>
  <c r="I7" i="2"/>
  <c r="E7" i="2" s="1"/>
  <c r="I5" i="2"/>
  <c r="I26" i="2"/>
  <c r="H25" i="2"/>
  <c r="I24" i="2"/>
  <c r="G23" i="2"/>
  <c r="F23" i="2"/>
  <c r="E23" i="2"/>
  <c r="C23" i="2"/>
  <c r="I22" i="2"/>
  <c r="H21" i="2"/>
  <c r="I20" i="2"/>
  <c r="I18" i="2"/>
  <c r="F17" i="2"/>
  <c r="I16" i="2"/>
  <c r="H15" i="2"/>
  <c r="E15" i="2"/>
  <c r="D15" i="2"/>
  <c r="I14" i="2"/>
  <c r="I12" i="2"/>
  <c r="H11" i="2"/>
  <c r="I10" i="2"/>
  <c r="I8" i="2"/>
  <c r="F7" i="2"/>
  <c r="C7" i="2"/>
  <c r="I6" i="2"/>
  <c r="H5" i="2"/>
  <c r="I4" i="2"/>
  <c r="E409" i="1"/>
  <c r="E407" i="1"/>
  <c r="E405" i="1"/>
  <c r="E400" i="1"/>
  <c r="E414" i="1" s="1"/>
  <c r="E389" i="1"/>
  <c r="E387" i="1"/>
  <c r="E385" i="1"/>
  <c r="E380" i="1"/>
  <c r="E394" i="1" s="1"/>
  <c r="I31" i="2" l="1"/>
  <c r="C17" i="2"/>
  <c r="E17" i="2"/>
  <c r="C29" i="2"/>
  <c r="H17" i="2"/>
  <c r="F27" i="2"/>
  <c r="H27" i="2"/>
  <c r="E27" i="2"/>
  <c r="C25" i="2"/>
  <c r="E25" i="2"/>
  <c r="F25" i="2"/>
  <c r="D23" i="2"/>
  <c r="E19" i="2"/>
  <c r="H19" i="2"/>
  <c r="C15" i="2"/>
  <c r="G15" i="2"/>
  <c r="E11" i="2"/>
  <c r="H9" i="2"/>
  <c r="E9" i="2"/>
  <c r="F9" i="2"/>
  <c r="G9" i="2"/>
  <c r="G7" i="2"/>
  <c r="D7" i="2"/>
  <c r="H7" i="2"/>
  <c r="E5" i="2"/>
  <c r="E21" i="2"/>
  <c r="F5" i="2"/>
  <c r="D9" i="2"/>
  <c r="C11" i="2"/>
  <c r="G11" i="2"/>
  <c r="F13" i="2"/>
  <c r="D17" i="2"/>
  <c r="C19" i="2"/>
  <c r="G19" i="2"/>
  <c r="F21" i="2"/>
  <c r="D25" i="2"/>
  <c r="C27" i="2"/>
  <c r="G27" i="2"/>
  <c r="C5" i="2"/>
  <c r="G5" i="2"/>
  <c r="D11" i="2"/>
  <c r="C13" i="2"/>
  <c r="G13" i="2"/>
  <c r="D19" i="2"/>
  <c r="C21" i="2"/>
  <c r="G21" i="2"/>
  <c r="D27" i="2"/>
  <c r="E13" i="2"/>
  <c r="D5" i="2"/>
  <c r="D13" i="2"/>
  <c r="D21" i="2"/>
  <c r="I374" i="1" l="1"/>
  <c r="J374" i="1" s="1"/>
  <c r="K373" i="1" s="1"/>
  <c r="I371" i="1"/>
  <c r="J371" i="1" s="1"/>
  <c r="I372" i="1"/>
  <c r="J372" i="1" s="1"/>
  <c r="I370" i="1"/>
  <c r="J370" i="1" s="1"/>
  <c r="I343" i="1"/>
  <c r="J343" i="1" s="1"/>
  <c r="I344" i="1"/>
  <c r="J344" i="1"/>
  <c r="I345" i="1"/>
  <c r="J345" i="1" s="1"/>
  <c r="I346" i="1"/>
  <c r="J346" i="1"/>
  <c r="I347" i="1"/>
  <c r="J347" i="1" s="1"/>
  <c r="I348" i="1"/>
  <c r="J348" i="1" s="1"/>
  <c r="I349" i="1"/>
  <c r="J349" i="1" s="1"/>
  <c r="I350" i="1"/>
  <c r="J350" i="1"/>
  <c r="I351" i="1"/>
  <c r="J351" i="1" s="1"/>
  <c r="I352" i="1"/>
  <c r="J352" i="1"/>
  <c r="I353" i="1"/>
  <c r="J353" i="1" s="1"/>
  <c r="I354" i="1"/>
  <c r="J354" i="1"/>
  <c r="I355" i="1"/>
  <c r="J355" i="1" s="1"/>
  <c r="I356" i="1"/>
  <c r="J356" i="1" s="1"/>
  <c r="I357" i="1"/>
  <c r="J357" i="1" s="1"/>
  <c r="I358" i="1"/>
  <c r="J358" i="1"/>
  <c r="I359" i="1"/>
  <c r="J359" i="1" s="1"/>
  <c r="I360" i="1"/>
  <c r="J360" i="1"/>
  <c r="I361" i="1"/>
  <c r="J361" i="1" s="1"/>
  <c r="I362" i="1"/>
  <c r="J362" i="1" s="1"/>
  <c r="I363" i="1"/>
  <c r="J363" i="1" s="1"/>
  <c r="I364" i="1"/>
  <c r="J364" i="1" s="1"/>
  <c r="I365" i="1"/>
  <c r="J365" i="1" s="1"/>
  <c r="I366" i="1"/>
  <c r="J366" i="1"/>
  <c r="I367" i="1"/>
  <c r="J367" i="1" s="1"/>
  <c r="I368" i="1"/>
  <c r="J368" i="1" s="1"/>
  <c r="I342" i="1"/>
  <c r="J342" i="1" s="1"/>
  <c r="I335" i="1"/>
  <c r="J335" i="1" s="1"/>
  <c r="I336" i="1"/>
  <c r="J336" i="1" s="1"/>
  <c r="I337" i="1"/>
  <c r="J337" i="1" s="1"/>
  <c r="I338" i="1"/>
  <c r="J338" i="1"/>
  <c r="I339" i="1"/>
  <c r="J339" i="1" s="1"/>
  <c r="I340" i="1"/>
  <c r="J340" i="1" s="1"/>
  <c r="I334" i="1"/>
  <c r="J334" i="1" s="1"/>
  <c r="J332" i="1"/>
  <c r="I332" i="1"/>
  <c r="I331" i="1"/>
  <c r="J331" i="1" s="1"/>
  <c r="I329" i="1"/>
  <c r="J329" i="1" s="1"/>
  <c r="I325" i="1"/>
  <c r="J325" i="1"/>
  <c r="I326" i="1"/>
  <c r="J326" i="1" s="1"/>
  <c r="I327" i="1"/>
  <c r="J327" i="1" s="1"/>
  <c r="I324" i="1"/>
  <c r="J324" i="1" s="1"/>
  <c r="I322" i="1"/>
  <c r="J322" i="1" s="1"/>
  <c r="I320" i="1"/>
  <c r="J320" i="1" s="1"/>
  <c r="I319" i="1"/>
  <c r="J319" i="1" s="1"/>
  <c r="I316" i="1"/>
  <c r="J316" i="1" s="1"/>
  <c r="I317" i="1"/>
  <c r="J317" i="1"/>
  <c r="I315" i="1"/>
  <c r="J315" i="1" s="1"/>
  <c r="I312" i="1"/>
  <c r="J312" i="1" s="1"/>
  <c r="I313" i="1"/>
  <c r="J313" i="1" s="1"/>
  <c r="I311" i="1"/>
  <c r="J311" i="1" s="1"/>
  <c r="I288" i="1"/>
  <c r="J288" i="1" s="1"/>
  <c r="I289" i="1"/>
  <c r="J289" i="1" s="1"/>
  <c r="I290" i="1"/>
  <c r="J290" i="1"/>
  <c r="I291" i="1"/>
  <c r="J291" i="1" s="1"/>
  <c r="I292" i="1"/>
  <c r="J292" i="1"/>
  <c r="I293" i="1"/>
  <c r="J293" i="1" s="1"/>
  <c r="I294" i="1"/>
  <c r="J294" i="1"/>
  <c r="I295" i="1"/>
  <c r="J295" i="1" s="1"/>
  <c r="I296" i="1"/>
  <c r="J296" i="1" s="1"/>
  <c r="I297" i="1"/>
  <c r="J297" i="1" s="1"/>
  <c r="I298" i="1"/>
  <c r="J298" i="1"/>
  <c r="I299" i="1"/>
  <c r="J299" i="1" s="1"/>
  <c r="I300" i="1"/>
  <c r="J300" i="1"/>
  <c r="I301" i="1"/>
  <c r="J301" i="1" s="1"/>
  <c r="I302" i="1"/>
  <c r="J302" i="1"/>
  <c r="I303" i="1"/>
  <c r="J303" i="1" s="1"/>
  <c r="I304" i="1"/>
  <c r="J304" i="1" s="1"/>
  <c r="I305" i="1"/>
  <c r="J305" i="1" s="1"/>
  <c r="I306" i="1"/>
  <c r="J306" i="1"/>
  <c r="I307" i="1"/>
  <c r="J307" i="1" s="1"/>
  <c r="I308" i="1"/>
  <c r="J308" i="1"/>
  <c r="I287" i="1"/>
  <c r="J287" i="1" s="1"/>
  <c r="I283" i="1"/>
  <c r="J283" i="1"/>
  <c r="I284" i="1"/>
  <c r="J284" i="1" s="1"/>
  <c r="I285" i="1"/>
  <c r="J285" i="1" s="1"/>
  <c r="I282" i="1"/>
  <c r="J282" i="1" s="1"/>
  <c r="I279" i="1"/>
  <c r="J279" i="1" s="1"/>
  <c r="I280" i="1"/>
  <c r="J280" i="1"/>
  <c r="I278" i="1"/>
  <c r="J278" i="1" s="1"/>
  <c r="I277" i="1"/>
  <c r="J277" i="1" s="1"/>
  <c r="I275" i="1"/>
  <c r="J275" i="1" s="1"/>
  <c r="I274" i="1"/>
  <c r="J274" i="1" s="1"/>
  <c r="I272" i="1"/>
  <c r="J272" i="1" s="1"/>
  <c r="I271" i="1"/>
  <c r="J271" i="1" s="1"/>
  <c r="I270" i="1"/>
  <c r="J270" i="1" s="1"/>
  <c r="I268" i="1"/>
  <c r="J268" i="1" s="1"/>
  <c r="I267" i="1"/>
  <c r="J267" i="1" s="1"/>
  <c r="I263" i="1"/>
  <c r="J263" i="1" s="1"/>
  <c r="I264" i="1"/>
  <c r="J264" i="1" s="1"/>
  <c r="I265" i="1"/>
  <c r="J265" i="1" s="1"/>
  <c r="I262" i="1"/>
  <c r="J262" i="1" s="1"/>
  <c r="I260" i="1"/>
  <c r="J260" i="1" s="1"/>
  <c r="I254" i="1"/>
  <c r="J254" i="1" s="1"/>
  <c r="I255" i="1"/>
  <c r="J255" i="1" s="1"/>
  <c r="I256" i="1"/>
  <c r="J256" i="1" s="1"/>
  <c r="I257" i="1"/>
  <c r="J257" i="1" s="1"/>
  <c r="I258" i="1"/>
  <c r="J258" i="1" s="1"/>
  <c r="I253" i="1"/>
  <c r="J253" i="1" s="1"/>
  <c r="I251" i="1"/>
  <c r="J251" i="1" s="1"/>
  <c r="I250" i="1"/>
  <c r="J250" i="1" s="1"/>
  <c r="I246" i="1"/>
  <c r="J246" i="1"/>
  <c r="I247" i="1"/>
  <c r="J247" i="1" s="1"/>
  <c r="I245" i="1"/>
  <c r="J245" i="1" s="1"/>
  <c r="I230" i="1"/>
  <c r="J230" i="1" s="1"/>
  <c r="I231" i="1"/>
  <c r="J231" i="1" s="1"/>
  <c r="I232" i="1"/>
  <c r="J232" i="1"/>
  <c r="I233" i="1"/>
  <c r="J233" i="1" s="1"/>
  <c r="I234" i="1"/>
  <c r="J234" i="1"/>
  <c r="I235" i="1"/>
  <c r="J235" i="1" s="1"/>
  <c r="I236" i="1"/>
  <c r="J236" i="1" s="1"/>
  <c r="I237" i="1"/>
  <c r="J237" i="1" s="1"/>
  <c r="I238" i="1"/>
  <c r="J238" i="1" s="1"/>
  <c r="I239" i="1"/>
  <c r="J239" i="1" s="1"/>
  <c r="I240" i="1"/>
  <c r="J240" i="1" s="1"/>
  <c r="I241" i="1"/>
  <c r="J241" i="1" s="1"/>
  <c r="I242" i="1"/>
  <c r="J242" i="1"/>
  <c r="I243" i="1"/>
  <c r="J243" i="1" s="1"/>
  <c r="I229" i="1"/>
  <c r="J229" i="1" s="1"/>
  <c r="I224" i="1"/>
  <c r="J224" i="1"/>
  <c r="I225" i="1"/>
  <c r="J225" i="1" s="1"/>
  <c r="I226" i="1"/>
  <c r="J226" i="1"/>
  <c r="I227" i="1"/>
  <c r="J227" i="1" s="1"/>
  <c r="J223" i="1"/>
  <c r="I223" i="1"/>
  <c r="I218" i="1"/>
  <c r="J218" i="1" s="1"/>
  <c r="I219" i="1"/>
  <c r="J219" i="1" s="1"/>
  <c r="I220" i="1"/>
  <c r="J220" i="1" s="1"/>
  <c r="I221" i="1"/>
  <c r="J221" i="1"/>
  <c r="I217" i="1"/>
  <c r="J217" i="1" s="1"/>
  <c r="I211" i="1"/>
  <c r="J211" i="1" s="1"/>
  <c r="I212" i="1"/>
  <c r="J212" i="1" s="1"/>
  <c r="I213" i="1"/>
  <c r="J213" i="1" s="1"/>
  <c r="I214" i="1"/>
  <c r="J214" i="1" s="1"/>
  <c r="I215" i="1"/>
  <c r="J215" i="1" s="1"/>
  <c r="I210" i="1"/>
  <c r="J210" i="1" s="1"/>
  <c r="I190" i="1"/>
  <c r="J190" i="1" s="1"/>
  <c r="I191" i="1"/>
  <c r="J191" i="1" s="1"/>
  <c r="I192" i="1"/>
  <c r="J192" i="1" s="1"/>
  <c r="I193" i="1"/>
  <c r="J193" i="1" s="1"/>
  <c r="I194" i="1"/>
  <c r="J194" i="1" s="1"/>
  <c r="I195" i="1"/>
  <c r="J195" i="1"/>
  <c r="I196" i="1"/>
  <c r="J196" i="1" s="1"/>
  <c r="I197" i="1"/>
  <c r="J197" i="1"/>
  <c r="I198" i="1"/>
  <c r="J198" i="1" s="1"/>
  <c r="I199" i="1"/>
  <c r="J199" i="1" s="1"/>
  <c r="I200" i="1"/>
  <c r="J200" i="1" s="1"/>
  <c r="I201" i="1"/>
  <c r="J201" i="1" s="1"/>
  <c r="I202" i="1"/>
  <c r="J202" i="1" s="1"/>
  <c r="I203" i="1"/>
  <c r="J203" i="1"/>
  <c r="I204" i="1"/>
  <c r="J204" i="1" s="1"/>
  <c r="I205" i="1"/>
  <c r="J205" i="1"/>
  <c r="I206" i="1"/>
  <c r="J206" i="1" s="1"/>
  <c r="I207" i="1"/>
  <c r="J207" i="1" s="1"/>
  <c r="I189" i="1"/>
  <c r="J189" i="1" s="1"/>
  <c r="I144" i="1"/>
  <c r="J144" i="1" s="1"/>
  <c r="I145" i="1"/>
  <c r="J145" i="1" s="1"/>
  <c r="I146" i="1"/>
  <c r="J146" i="1" s="1"/>
  <c r="I147" i="1"/>
  <c r="J147" i="1" s="1"/>
  <c r="I148" i="1"/>
  <c r="J148" i="1" s="1"/>
  <c r="I149" i="1"/>
  <c r="J149" i="1" s="1"/>
  <c r="I150" i="1"/>
  <c r="J150" i="1" s="1"/>
  <c r="I151" i="1"/>
  <c r="J151" i="1" s="1"/>
  <c r="I152" i="1"/>
  <c r="J152" i="1" s="1"/>
  <c r="I153" i="1"/>
  <c r="J153" i="1" s="1"/>
  <c r="I154" i="1"/>
  <c r="J154" i="1"/>
  <c r="I155" i="1"/>
  <c r="J155" i="1" s="1"/>
  <c r="I156" i="1"/>
  <c r="J156" i="1" s="1"/>
  <c r="I157" i="1"/>
  <c r="J157" i="1" s="1"/>
  <c r="I158" i="1"/>
  <c r="J158" i="1" s="1"/>
  <c r="I159" i="1"/>
  <c r="J159" i="1" s="1"/>
  <c r="I160" i="1"/>
  <c r="J160" i="1"/>
  <c r="I161" i="1"/>
  <c r="J161" i="1" s="1"/>
  <c r="I162" i="1"/>
  <c r="J162" i="1"/>
  <c r="I163" i="1"/>
  <c r="J163" i="1" s="1"/>
  <c r="I164" i="1"/>
  <c r="J164" i="1" s="1"/>
  <c r="I165" i="1"/>
  <c r="J165" i="1" s="1"/>
  <c r="I166" i="1"/>
  <c r="J166" i="1"/>
  <c r="I167" i="1"/>
  <c r="J167" i="1" s="1"/>
  <c r="I168" i="1"/>
  <c r="J168" i="1"/>
  <c r="I169" i="1"/>
  <c r="J169" i="1" s="1"/>
  <c r="I170" i="1"/>
  <c r="J170" i="1" s="1"/>
  <c r="I171" i="1"/>
  <c r="J171" i="1" s="1"/>
  <c r="I172" i="1"/>
  <c r="J172" i="1" s="1"/>
  <c r="I173" i="1"/>
  <c r="J173" i="1" s="1"/>
  <c r="I174" i="1"/>
  <c r="J174" i="1"/>
  <c r="I175" i="1"/>
  <c r="J175" i="1" s="1"/>
  <c r="I176" i="1"/>
  <c r="J176" i="1" s="1"/>
  <c r="I177" i="1"/>
  <c r="J177" i="1" s="1"/>
  <c r="I178" i="1"/>
  <c r="J178" i="1" s="1"/>
  <c r="I179" i="1"/>
  <c r="J179" i="1" s="1"/>
  <c r="I180" i="1"/>
  <c r="J180" i="1" s="1"/>
  <c r="I181" i="1"/>
  <c r="J181" i="1" s="1"/>
  <c r="I182" i="1"/>
  <c r="J182" i="1"/>
  <c r="I183" i="1"/>
  <c r="J183" i="1" s="1"/>
  <c r="I184" i="1"/>
  <c r="J184" i="1" s="1"/>
  <c r="I185" i="1"/>
  <c r="J185" i="1" s="1"/>
  <c r="I186" i="1"/>
  <c r="J186" i="1"/>
  <c r="I187" i="1"/>
  <c r="J187" i="1" s="1"/>
  <c r="I143" i="1"/>
  <c r="J143" i="1" s="1"/>
  <c r="I113" i="1"/>
  <c r="J113" i="1" s="1"/>
  <c r="I114" i="1"/>
  <c r="J114" i="1" s="1"/>
  <c r="I115" i="1"/>
  <c r="J115" i="1" s="1"/>
  <c r="I116" i="1"/>
  <c r="J116" i="1" s="1"/>
  <c r="I117" i="1"/>
  <c r="J117" i="1" s="1"/>
  <c r="I118" i="1"/>
  <c r="J118" i="1" s="1"/>
  <c r="I119" i="1"/>
  <c r="J119" i="1" s="1"/>
  <c r="I120" i="1"/>
  <c r="J120" i="1" s="1"/>
  <c r="I112" i="1"/>
  <c r="J112" i="1" s="1"/>
  <c r="I123" i="1"/>
  <c r="J123" i="1"/>
  <c r="I124" i="1"/>
  <c r="J124" i="1"/>
  <c r="I125" i="1"/>
  <c r="J125" i="1"/>
  <c r="I126" i="1"/>
  <c r="J126" i="1"/>
  <c r="I127" i="1"/>
  <c r="J127" i="1"/>
  <c r="I128" i="1"/>
  <c r="J128" i="1"/>
  <c r="I129" i="1"/>
  <c r="J129" i="1"/>
  <c r="I130" i="1"/>
  <c r="J130" i="1"/>
  <c r="I131" i="1"/>
  <c r="J131" i="1"/>
  <c r="I132" i="1"/>
  <c r="J132" i="1"/>
  <c r="I133" i="1"/>
  <c r="J133" i="1"/>
  <c r="I134" i="1"/>
  <c r="J134" i="1"/>
  <c r="I135" i="1"/>
  <c r="J135" i="1" s="1"/>
  <c r="I136" i="1"/>
  <c r="J136" i="1"/>
  <c r="I137" i="1"/>
  <c r="J137" i="1" s="1"/>
  <c r="I138" i="1"/>
  <c r="J138" i="1"/>
  <c r="I139" i="1"/>
  <c r="J139" i="1"/>
  <c r="I140" i="1"/>
  <c r="J140" i="1"/>
  <c r="I122" i="1"/>
  <c r="J122" i="1" s="1"/>
  <c r="I109" i="1"/>
  <c r="J109" i="1" s="1"/>
  <c r="K108" i="1" s="1"/>
  <c r="K244" i="1" l="1"/>
  <c r="K222" i="1"/>
  <c r="K208" i="1"/>
  <c r="K141" i="1"/>
  <c r="K228" i="1"/>
  <c r="K110" i="1"/>
  <c r="I104" i="1"/>
  <c r="J104" i="1"/>
  <c r="I105" i="1"/>
  <c r="J105" i="1" s="1"/>
  <c r="I106" i="1"/>
  <c r="J106" i="1"/>
  <c r="I107" i="1"/>
  <c r="J107" i="1" s="1"/>
  <c r="I103" i="1"/>
  <c r="J103" i="1" s="1"/>
  <c r="I98" i="1"/>
  <c r="J98" i="1" s="1"/>
  <c r="I99" i="1"/>
  <c r="J99" i="1"/>
  <c r="I100" i="1"/>
  <c r="J100" i="1" s="1"/>
  <c r="I101" i="1"/>
  <c r="J101" i="1" s="1"/>
  <c r="I97" i="1"/>
  <c r="J97" i="1" s="1"/>
  <c r="I85" i="1"/>
  <c r="J85" i="1" s="1"/>
  <c r="I86" i="1"/>
  <c r="J86" i="1"/>
  <c r="I87" i="1"/>
  <c r="J87" i="1" s="1"/>
  <c r="I88" i="1"/>
  <c r="J88" i="1" s="1"/>
  <c r="I89" i="1"/>
  <c r="J89" i="1" s="1"/>
  <c r="I90" i="1"/>
  <c r="J90" i="1"/>
  <c r="I91" i="1"/>
  <c r="J91" i="1" s="1"/>
  <c r="I92" i="1"/>
  <c r="J92" i="1" s="1"/>
  <c r="I93" i="1"/>
  <c r="J93" i="1" s="1"/>
  <c r="I94" i="1"/>
  <c r="J94" i="1" s="1"/>
  <c r="I95" i="1"/>
  <c r="J95" i="1" s="1"/>
  <c r="I84" i="1"/>
  <c r="J84" i="1" s="1"/>
  <c r="I72" i="1"/>
  <c r="J72" i="1" s="1"/>
  <c r="I73" i="1"/>
  <c r="J73" i="1" s="1"/>
  <c r="I74" i="1"/>
  <c r="J74" i="1" s="1"/>
  <c r="I75" i="1"/>
  <c r="J75" i="1" s="1"/>
  <c r="I76" i="1"/>
  <c r="J76" i="1" s="1"/>
  <c r="I77" i="1"/>
  <c r="J77" i="1" s="1"/>
  <c r="I78" i="1"/>
  <c r="J78" i="1" s="1"/>
  <c r="I79" i="1"/>
  <c r="J79" i="1" s="1"/>
  <c r="I80" i="1"/>
  <c r="J80" i="1" s="1"/>
  <c r="I81" i="1"/>
  <c r="J81" i="1" s="1"/>
  <c r="I82" i="1"/>
  <c r="J82" i="1" s="1"/>
  <c r="I71" i="1"/>
  <c r="J71" i="1" s="1"/>
  <c r="I64" i="1"/>
  <c r="J64" i="1" s="1"/>
  <c r="I65" i="1"/>
  <c r="J65" i="1" s="1"/>
  <c r="I66" i="1"/>
  <c r="J66" i="1" s="1"/>
  <c r="I67" i="1"/>
  <c r="J67" i="1" s="1"/>
  <c r="I68" i="1"/>
  <c r="J68" i="1" s="1"/>
  <c r="I69" i="1"/>
  <c r="J69" i="1" s="1"/>
  <c r="I63" i="1"/>
  <c r="J63" i="1" s="1"/>
  <c r="I55" i="1"/>
  <c r="J55" i="1" s="1"/>
  <c r="I56" i="1"/>
  <c r="J56" i="1"/>
  <c r="I57" i="1"/>
  <c r="J57" i="1" s="1"/>
  <c r="I58" i="1"/>
  <c r="J58" i="1"/>
  <c r="I59" i="1"/>
  <c r="J59" i="1"/>
  <c r="I60" i="1"/>
  <c r="J60" i="1"/>
  <c r="I61" i="1"/>
  <c r="J61" i="1"/>
  <c r="I54" i="1"/>
  <c r="J54" i="1" s="1"/>
  <c r="I47" i="1"/>
  <c r="J47" i="1" s="1"/>
  <c r="I48" i="1"/>
  <c r="J48" i="1" s="1"/>
  <c r="I49" i="1"/>
  <c r="J49" i="1"/>
  <c r="I50" i="1"/>
  <c r="J50" i="1" s="1"/>
  <c r="I51" i="1"/>
  <c r="J51" i="1"/>
  <c r="I52" i="1"/>
  <c r="J52" i="1" s="1"/>
  <c r="I46" i="1"/>
  <c r="J46" i="1" s="1"/>
  <c r="I44" i="1"/>
  <c r="J44" i="1" s="1"/>
  <c r="I43" i="1"/>
  <c r="J43" i="1" s="1"/>
  <c r="I40" i="1"/>
  <c r="J40" i="1" s="1"/>
  <c r="I38" i="1"/>
  <c r="J38" i="1" s="1"/>
  <c r="I37" i="1"/>
  <c r="J37" i="1" s="1"/>
  <c r="I32" i="1"/>
  <c r="J32" i="1" s="1"/>
  <c r="I33" i="1"/>
  <c r="J33" i="1" s="1"/>
  <c r="I34" i="1"/>
  <c r="J34" i="1" s="1"/>
  <c r="I35" i="1"/>
  <c r="J35" i="1" s="1"/>
  <c r="I31" i="1"/>
  <c r="J31" i="1" s="1"/>
  <c r="I28" i="1"/>
  <c r="J28" i="1" s="1"/>
  <c r="I29" i="1"/>
  <c r="J29" i="1" s="1"/>
  <c r="I27" i="1"/>
  <c r="J27" i="1" s="1"/>
  <c r="I22" i="1"/>
  <c r="J22" i="1" s="1"/>
  <c r="I23" i="1"/>
  <c r="J23" i="1" s="1"/>
  <c r="I24" i="1"/>
  <c r="J24" i="1" s="1"/>
  <c r="I25" i="1"/>
  <c r="J25" i="1" s="1"/>
  <c r="I21" i="1"/>
  <c r="J21" i="1" s="1"/>
  <c r="I8" i="1"/>
  <c r="J8" i="1" s="1"/>
  <c r="I9" i="1"/>
  <c r="J9" i="1" s="1"/>
  <c r="I10" i="1"/>
  <c r="J10" i="1" s="1"/>
  <c r="I11" i="1"/>
  <c r="J11" i="1" s="1"/>
  <c r="I12" i="1"/>
  <c r="J12" i="1"/>
  <c r="I13" i="1"/>
  <c r="J13" i="1" s="1"/>
  <c r="I14" i="1"/>
  <c r="J14" i="1"/>
  <c r="I15" i="1"/>
  <c r="J15" i="1" s="1"/>
  <c r="I16" i="1"/>
  <c r="J16" i="1" s="1"/>
  <c r="I17" i="1"/>
  <c r="J17" i="1" s="1"/>
  <c r="I18" i="1"/>
  <c r="J18" i="1" s="1"/>
  <c r="I7" i="1"/>
  <c r="J7" i="1" s="1"/>
  <c r="K6" i="1" l="1"/>
  <c r="K41" i="1"/>
  <c r="K19" i="1"/>
  <c r="K375" i="1" l="1"/>
</calcChain>
</file>

<file path=xl/sharedStrings.xml><?xml version="1.0" encoding="utf-8"?>
<sst xmlns="http://schemas.openxmlformats.org/spreadsheetml/2006/main" count="1789" uniqueCount="1023">
  <si>
    <t>Obra</t>
  </si>
  <si>
    <t>Bancos</t>
  </si>
  <si>
    <t>Encargos Sociais</t>
  </si>
  <si>
    <t xml:space="preserve">SINAPI - 04/2019 - Rio Grande do Sul
SICRO3 - 10/2018 - Rio Grande do Sul
ORSE - 03/2019 - Sergipe
SEDOP - 10/2018 - Pará
SEINFRA - 026 - Ceará
SETOP - 01/2018 - Minas Gerais
IOPES - 03/2019 - Espírito Santo
SIURB - 07/2018 - São Paulo
SIURB INFRA - 07/2018 - São Paulo
SUDECAP - 02/2019 - Minas Gerais
CPOS - 03/2019 - São Paulo
FDE - 04/2019 - São Paulo
AGETOP CIVIL - 12/2018 - Goiás
AGETOP RODOVIARIA - 03/2018 - Goiás
EMBASA - 06/2017 - Bahia
CAERN - 05/2018 - Rio Grande do Norte
</t>
  </si>
  <si>
    <t>Desonerado: embutido nos preços unitário dos insumos de mão de obra, de acordo com as bases.</t>
  </si>
  <si>
    <t>Planilha Orçamentária Sintética Com Valor do Material e da Mão de Obra</t>
  </si>
  <si>
    <t>Item</t>
  </si>
  <si>
    <t>Código</t>
  </si>
  <si>
    <t>Banco</t>
  </si>
  <si>
    <t>Descrição</t>
  </si>
  <si>
    <t>Und</t>
  </si>
  <si>
    <t>Quant.</t>
  </si>
  <si>
    <t>Valor Unit com BDI</t>
  </si>
  <si>
    <t>Total</t>
  </si>
  <si>
    <t>M. O.</t>
  </si>
  <si>
    <t>MAT.</t>
  </si>
  <si>
    <t xml:space="preserve"> 1 </t>
  </si>
  <si>
    <t>SERVIÇOS PRELIMINARES</t>
  </si>
  <si>
    <t xml:space="preserve"> 1.1 </t>
  </si>
  <si>
    <t xml:space="preserve"> 9.058 </t>
  </si>
  <si>
    <t>Próprio</t>
  </si>
  <si>
    <t>SBC (011024) - ADMINISTRAÇÃO LOCAL.-EQUIPE AUXILIAR</t>
  </si>
  <si>
    <t>MES</t>
  </si>
  <si>
    <t xml:space="preserve"> 93565 </t>
  </si>
  <si>
    <t>SINAPI</t>
  </si>
  <si>
    <t>ENGENHEIRO CIVIL DE OBRA JUNIOR COM ENCARGOS COMPLEMENTARES</t>
  </si>
  <si>
    <t xml:space="preserve"> 94295 </t>
  </si>
  <si>
    <t>MESTRE DE OBRAS COM ENCARGOS COMPLEMENTARES</t>
  </si>
  <si>
    <t xml:space="preserve"> 94296 </t>
  </si>
  <si>
    <t>EQUIPE DE TOPOGRAFIA COM ENCARGOS COMPLEMENTARES PARA SERVIÇOS TOPOGRÁFICOS</t>
  </si>
  <si>
    <t xml:space="preserve"> 2.561 </t>
  </si>
  <si>
    <t>Elaboração de projetos executivos</t>
  </si>
  <si>
    <t>Un</t>
  </si>
  <si>
    <t xml:space="preserve"> 73805/001 </t>
  </si>
  <si>
    <t>BARRACAO DE OBRA PARA ALOJAMENTO/ESCRITORIO, PISO EM PINHO 3A, PAREDES EM COMPENSADO 10MM, COBERTURA EM TELHA FIBROCIMENTO 6MM, INCLUSO INSTALACOES ELETRICAS E ESQUADRIAS. REAPROVEITADO 5 VEZES</t>
  </si>
  <si>
    <t>m²</t>
  </si>
  <si>
    <t xml:space="preserve"> 11703 </t>
  </si>
  <si>
    <t>ORSE</t>
  </si>
  <si>
    <t>Barracão aberto para apoio à produção (carpintaria, central de armação, oficina, etc.) c/ tesouras, telha 4mm, piso em concreto desempolado</t>
  </si>
  <si>
    <t xml:space="preserve"> 74220/001 </t>
  </si>
  <si>
    <t>TAPUME DE CHAPA DE MADEIRA COMPENSADA, E= 6MM, COM PINTURA A CAL</t>
  </si>
  <si>
    <t xml:space="preserve"> 73960/001 </t>
  </si>
  <si>
    <t>INSTAL/LIGACAO PROVISORIA ELETRICA BAIXA TENSAO P/CANT OBRA           OBRA,M3-CHAVE 100A CARGA 3KWH,20CV EXCL FORN MEDIDOR</t>
  </si>
  <si>
    <t>UN</t>
  </si>
  <si>
    <t xml:space="preserve"> 74209/001 </t>
  </si>
  <si>
    <t>PLACA DE OBRA EM CHAPA DE ACO GALVANIZADO</t>
  </si>
  <si>
    <t xml:space="preserve"> 9.066 </t>
  </si>
  <si>
    <t>Sondagem tipo SPT, com perfil e caracterização do solo</t>
  </si>
  <si>
    <t>m</t>
  </si>
  <si>
    <t xml:space="preserve"> 9.059 </t>
  </si>
  <si>
    <t>SBC (011039) - EQUIPE DE OBRA-LIMPEZA PERMANENTE EM OBRA</t>
  </si>
  <si>
    <t xml:space="preserve"> 2 </t>
  </si>
  <si>
    <t>MOVIMENTAÇÃO DE TERRA E DEMOLIÇÕES</t>
  </si>
  <si>
    <t xml:space="preserve"> 2.1 </t>
  </si>
  <si>
    <t>DEMOLIÇÕES</t>
  </si>
  <si>
    <t xml:space="preserve"> 2.1.1 </t>
  </si>
  <si>
    <t xml:space="preserve"> 97625 </t>
  </si>
  <si>
    <t>DEMOLIÇÃO DE ALVENARIA PARA QUALQUER TIPO DE BLOCO, DE FORMA MECANIZADA, SEM REAPROVEITAMENTO. AF_12/2017</t>
  </si>
  <si>
    <t>m³</t>
  </si>
  <si>
    <t xml:space="preserve"> 2.1.2 </t>
  </si>
  <si>
    <t xml:space="preserve"> 97627 </t>
  </si>
  <si>
    <t>DEMOLIÇÃO DE PILARES E VIGAS EM CONCRETO ARMADO, DE FORMA MECANIZADA COM MARTELETE, SEM REAPROVEITAMENTO. AF_12/2017</t>
  </si>
  <si>
    <t xml:space="preserve"> 2.1.3 </t>
  </si>
  <si>
    <t xml:space="preserve"> 1600966 </t>
  </si>
  <si>
    <t>SICRO3</t>
  </si>
  <si>
    <t>Remoção de cerca com mourões de concreto</t>
  </si>
  <si>
    <t xml:space="preserve"> 2.1.4 </t>
  </si>
  <si>
    <t xml:space="preserve"> 04.30.060 </t>
  </si>
  <si>
    <t>CPOS</t>
  </si>
  <si>
    <t>Remoção de tubulação hidráulica em geral, incluindo conexões, caixas e ralos</t>
  </si>
  <si>
    <t xml:space="preserve"> 2.1.5 </t>
  </si>
  <si>
    <t xml:space="preserve"> 6.200 </t>
  </si>
  <si>
    <t>REMOÇÃO DE ENTULHO PARA ATERRO LICENCIADO</t>
  </si>
  <si>
    <t>M³</t>
  </si>
  <si>
    <t xml:space="preserve"> 2.2 </t>
  </si>
  <si>
    <t>LIMPEZA DO TERRENO</t>
  </si>
  <si>
    <t xml:space="preserve"> 2.2.1 </t>
  </si>
  <si>
    <t xml:space="preserve"> 73859/001 </t>
  </si>
  <si>
    <t>DESMATAMENTO E LIMPEZA MECANIZADA DE TERRENO COM REMOCAO DE CAMADA VEGETAL, UTILIZANDO TRATOR DE ESTEIRAS</t>
  </si>
  <si>
    <t xml:space="preserve"> 2.2.2 </t>
  </si>
  <si>
    <t xml:space="preserve"> 74010/001 </t>
  </si>
  <si>
    <t>CARGA E DESCARGA MECANICA DE SOLO UTILIZANDO CAMINHAO BASCULANTE 6,0M3/16T E PA CARREGADEIRA SOBRE PNEUS 128 HP, CAPACIDADE DA CAÇAMBA 1,7 A 2,8 M3, PESO OPERACIONAL 11632 KG</t>
  </si>
  <si>
    <t xml:space="preserve"> 2.2.3 </t>
  </si>
  <si>
    <t xml:space="preserve"> 72887 </t>
  </si>
  <si>
    <t>TRANSPORTE COMERCIAL COM CAMINHAO BASCULANTE 6 M3, RODOVIA PAVIMENTADA, DMT 5 KM</t>
  </si>
  <si>
    <t>M3XKM</t>
  </si>
  <si>
    <t xml:space="preserve"> 2.3 </t>
  </si>
  <si>
    <t>CORTE E ATERRO</t>
  </si>
  <si>
    <t xml:space="preserve"> 2.3.1 </t>
  </si>
  <si>
    <t xml:space="preserve"> 74151/001 </t>
  </si>
  <si>
    <t>ESCAVACAO E CARGA MATERIAL 1A CATEGORIA, UTILIZANDO TRATOR DE ESTEIRAS DE 110 A 160HP COM LAMINA, PESO OPERACIONAL * 13T  E PA CARREGADEIRA COM 170 HP.</t>
  </si>
  <si>
    <t xml:space="preserve"> 2.3.2 </t>
  </si>
  <si>
    <t>TRANSPORTE COMERCIAL COM CAMINHAO BASCULANTE 6 M3, RODOVIA PAVIMENTADA</t>
  </si>
  <si>
    <t xml:space="preserve"> 2.3.3 </t>
  </si>
  <si>
    <t xml:space="preserve"> 72961 </t>
  </si>
  <si>
    <t>REGULARIZACAO E COMPACTACAO DE SUBLEITO ATE 20 CM DE ESPESSURA</t>
  </si>
  <si>
    <t xml:space="preserve"> 2.3.4 </t>
  </si>
  <si>
    <t xml:space="preserve"> 00006081 </t>
  </si>
  <si>
    <t>ARGILA OU BARRO PARA ATERRO/REATERRO (COM TRANSPORTE ATE 10 KM)</t>
  </si>
  <si>
    <t xml:space="preserve"> 2.3.5 </t>
  </si>
  <si>
    <t xml:space="preserve"> 96385 </t>
  </si>
  <si>
    <t>EXECUÇÃO E COMPACTAÇÃO DE ATERRO COM SOLO PREDOMINANTEMENTE ARGILOSO - EXCLUSIVE ESCAVAÇÃO, CARGA E TRANSPORTE E SOLO. AF_09/2017</t>
  </si>
  <si>
    <t xml:space="preserve"> 2.4 </t>
  </si>
  <si>
    <t>EXECUÇÃO SUB BASE PISTA ATLETISMO (PISTA E MEIA LUA) E PISTA DE SALTO</t>
  </si>
  <si>
    <t xml:space="preserve"> 2.4.1 </t>
  </si>
  <si>
    <t xml:space="preserve"> 73710 </t>
  </si>
  <si>
    <t>BASE PARA PAVIMENTACAO COM BRITA GRADUADA, INCLUSIVE COMPACTACAO</t>
  </si>
  <si>
    <t xml:space="preserve"> 2.4.2 </t>
  </si>
  <si>
    <t xml:space="preserve"> 9.119 </t>
  </si>
  <si>
    <t>SINAPI (73817/001) - CAMADA DE PÓ DE PEDRA COMPACTADA</t>
  </si>
  <si>
    <t xml:space="preserve"> 2.5 </t>
  </si>
  <si>
    <t>EXECUÇÃO SUB BASE CAMPO</t>
  </si>
  <si>
    <t xml:space="preserve"> 2.5.1 </t>
  </si>
  <si>
    <t xml:space="preserve"> 9.120 </t>
  </si>
  <si>
    <t>SINAPI (79482) - EXECUÇÃO DE CAMADA DE AREIA GROSSA</t>
  </si>
  <si>
    <t xml:space="preserve"> 3 </t>
  </si>
  <si>
    <t>ESTRUTURA</t>
  </si>
  <si>
    <t xml:space="preserve"> 3.1 </t>
  </si>
  <si>
    <t>GUIAS PRÉ-MOLDADAS</t>
  </si>
  <si>
    <t xml:space="preserve"> 3.1.1 </t>
  </si>
  <si>
    <t xml:space="preserve"> 94968 </t>
  </si>
  <si>
    <t>CONCRETO MAGRO PARA LASTRO, TRAÇO 1:4,5:4,5 (CIMENTO/ AREIA MÉDIA/ BRITA 1)  - PREPARO MECÂNICO COM BETONEIRA 600 L. AF_07/2016</t>
  </si>
  <si>
    <t xml:space="preserve"> 3.1.2 </t>
  </si>
  <si>
    <t xml:space="preserve"> 9.124 </t>
  </si>
  <si>
    <t>SINAPI (94273) - ASSENTAMENTO DE GUIA CONFECCIONADA EM CONCRETO PRÉ-FABRICADO, DIMENSÕES 100X10X10X40 CM (COMPRIMENTO X BASE INFERIOR X BASE SUPERIOR X ALTURA. AF_06/2016</t>
  </si>
  <si>
    <t>M</t>
  </si>
  <si>
    <t xml:space="preserve"> 3.2 </t>
  </si>
  <si>
    <t>CALHAS INTERNA</t>
  </si>
  <si>
    <t xml:space="preserve"> 3.2.1 </t>
  </si>
  <si>
    <t xml:space="preserve"> 3.2.2 </t>
  </si>
  <si>
    <t xml:space="preserve"> 2.559 </t>
  </si>
  <si>
    <t>Calha em concreto armado, fck= 25 MPa, com grelha em PVC, conforme projeto</t>
  </si>
  <si>
    <t xml:space="preserve"> 3.2.3 </t>
  </si>
  <si>
    <t xml:space="preserve"> 2.560 </t>
  </si>
  <si>
    <t>Calha em concreto armado, fck= 25 MPa, com tubo em reforçado 300 mm,  conforme projeto</t>
  </si>
  <si>
    <t xml:space="preserve"> 3.2.4 </t>
  </si>
  <si>
    <t xml:space="preserve"> 88630 </t>
  </si>
  <si>
    <t>ARGAMASSA TRAÇO 1:4 (CIMENTO E AREIA MÉDIA) PARA CAIMENTO INTERNO, PREPARO MECÂNICO COM BETONEIRA 400 L. AF_08/2014</t>
  </si>
  <si>
    <t xml:space="preserve"> 3.2.5 </t>
  </si>
  <si>
    <t xml:space="preserve"> 98555 </t>
  </si>
  <si>
    <t>IMPERMEABILIZAÇÃO DE SUPERFÍCIE INTERNA DA CALHA COM IMPERMEABILIZANTE SEMI-FLEXIVEL (MAI), 3 DEMÃOS. AF_06/2018</t>
  </si>
  <si>
    <t xml:space="preserve"> 3.2.6 </t>
  </si>
  <si>
    <t xml:space="preserve"> 9.214 </t>
  </si>
  <si>
    <t>SINAPI (74104/001) - CAIXA DE INSPEÇÃO EM ALVENARIA DE TIJOLO MACIÇO 100X100X120CM, REVESTIDA INTERNAMENTO COM BARRA LISA (CIMENTO E AREIA, TRAÇO 1:4) E=2,0CM, COM TAMPA PRÉ-MOLDADA DE CONCRETO E FUNDO DE CONCRETO 15MPA TIPO C - ESCAVAÇÃO E CONFECÇÃO</t>
  </si>
  <si>
    <t xml:space="preserve"> 3.2.7 </t>
  </si>
  <si>
    <t xml:space="preserve"> 91791 </t>
  </si>
  <si>
    <t>(COMPOSIÇÃO REPRESENTATIVA) DO SERVIÇO DE INSTALAÇÃO DE TUBOS DE PVC, SÉRIE R, ÁGUA PLUVIAL, DN 150 MM, INCLUSIVE CONEXÕES, CORTES E FIXAÇÕES. AF_10/2015</t>
  </si>
  <si>
    <t xml:space="preserve"> 3.3 </t>
  </si>
  <si>
    <t>CONSTRUÇÃO PISO EM CONCRETO PARA PISTA ATLETISMO E PISTA DE SALTO</t>
  </si>
  <si>
    <t xml:space="preserve"> 3.3.1 </t>
  </si>
  <si>
    <t xml:space="preserve"> 68053 </t>
  </si>
  <si>
    <t>FORNECIMENTO/INSTALACAO LONA PLASTICA PRETA, PARA IMPERMEABILIZACAO, ESPESSURA 150 MICRAS.</t>
  </si>
  <si>
    <t xml:space="preserve"> 3.3.2 </t>
  </si>
  <si>
    <t xml:space="preserve"> 73994/001 </t>
  </si>
  <si>
    <t>ARMACAO EM TELA DE ACO SOLDADA NERVURADA Q-138, ACO CA-60, 4,2MM, MALHA 10X10CM</t>
  </si>
  <si>
    <t>KG</t>
  </si>
  <si>
    <t xml:space="preserve"> 3.3.3 </t>
  </si>
  <si>
    <t xml:space="preserve"> 9.215 </t>
  </si>
  <si>
    <t>SINAPI (97094) - CONCRETAGEM PISO, FCK 25 MPA, - LANÇAMENTO, ADENSAMENTO E ACABAMENTO. AF_09/2017</t>
  </si>
  <si>
    <t xml:space="preserve"> 3.3.4 </t>
  </si>
  <si>
    <t xml:space="preserve"> 3641 </t>
  </si>
  <si>
    <t>Acabamento de superfície de piso de concreto com polimento mecânico com acabadora simples</t>
  </si>
  <si>
    <t xml:space="preserve"> 3.3.5 </t>
  </si>
  <si>
    <t xml:space="preserve"> 94997 </t>
  </si>
  <si>
    <t>BASE DE CONCRETO USINADO, ACABAMENTO CONVENCIONAL, ESPESSURA 10 CM, ARMADO, PARA CONTORNO PISTA DE SALTO. AF_07/2016</t>
  </si>
  <si>
    <t xml:space="preserve"> 3.3.6 </t>
  </si>
  <si>
    <t xml:space="preserve"> 40780 </t>
  </si>
  <si>
    <t>REGULARIZAÇÃO DE SUPERFICIE DE CONCRETO APARENTE</t>
  </si>
  <si>
    <t xml:space="preserve"> 3.3.7 </t>
  </si>
  <si>
    <t xml:space="preserve"> 9.129 </t>
  </si>
  <si>
    <t>CPOS (11.20.050) - JUNTA SERRADA COM PREENCHIMENTO DE POLIURETANO, INCLUSO CORTE</t>
  </si>
  <si>
    <t xml:space="preserve"> 3.3.8 </t>
  </si>
  <si>
    <t xml:space="preserve"> 3436 </t>
  </si>
  <si>
    <t>Junta de dilatação com barra de transferência ø = 16mm a cada 30cm, inclusive preenchimento com tarugo e mastique, para piso de concreto com espessura de 10,1 até 12,5cm</t>
  </si>
  <si>
    <t xml:space="preserve"> 3.4 </t>
  </si>
  <si>
    <t>CONSTRUÇÃO DE SAPATA PARA FIXAÇÃO DA GAIOLA DE DISCO</t>
  </si>
  <si>
    <t xml:space="preserve"> 3.4.1 </t>
  </si>
  <si>
    <t xml:space="preserve"> 83338 </t>
  </si>
  <si>
    <t>ESCAVACAO MECANICA, A CEU ABERTO, EM MATERIAL DE 1A CATEGORIA, COM ESCAVADEIRA HIDRAULICA, CAPACIDADE DE 0,78 M3</t>
  </si>
  <si>
    <t xml:space="preserve"> 3.4.2 </t>
  </si>
  <si>
    <t xml:space="preserve"> 95241 </t>
  </si>
  <si>
    <t>LASTRO DE CONCRETO MAGRO, APLICADO EM PISOS OU RADIERS, ESPESSURA DE 5 CM. AF_07/2016</t>
  </si>
  <si>
    <t xml:space="preserve"> 3.4.3 </t>
  </si>
  <si>
    <t xml:space="preserve"> 9.132 </t>
  </si>
  <si>
    <t>SAPATA EM CONCRETO ARMADO 0,90 X 0,90 X 0,90, FCK 25, INCLUSO FORMA, ARMAÇÃO E ADENSAMENTO</t>
  </si>
  <si>
    <t xml:space="preserve"> 3.4.4 </t>
  </si>
  <si>
    <t xml:space="preserve"> 93382 </t>
  </si>
  <si>
    <t>REATERRO MANUAL DE VALAS COM COMPACTAÇÃO MECANIZADA. AF_04/2016</t>
  </si>
  <si>
    <t xml:space="preserve"> 3.4.5 </t>
  </si>
  <si>
    <t xml:space="preserve"> 3.4.6 </t>
  </si>
  <si>
    <t xml:space="preserve"> 89512 </t>
  </si>
  <si>
    <t>TUBO PVC, SÉRIE R, ÁGUA PLUVIAL, DN 100 MM, FORNECIDO E INSTALADO EM RAMAL DE ENCAMINHAMENTO. AF_12/2014</t>
  </si>
  <si>
    <t xml:space="preserve"> 3.4.7 </t>
  </si>
  <si>
    <t xml:space="preserve"> 00000366 </t>
  </si>
  <si>
    <t>AREIA FINA PARA ENVELOPAMENTO TUBO</t>
  </si>
  <si>
    <t xml:space="preserve"> 3.5 </t>
  </si>
  <si>
    <t>FOSSO</t>
  </si>
  <si>
    <t xml:space="preserve"> 3.5.1 </t>
  </si>
  <si>
    <t xml:space="preserve"> 3.5.2 </t>
  </si>
  <si>
    <t xml:space="preserve"> 89478 </t>
  </si>
  <si>
    <t>ALVENARIA DE BLOCOS DE CONCRETO ESTRUTURAL 14X19X29 CM, (ESPESSURA 14 CM), FBK = 4,5 MPA, PARA PAREDES COM ÁREA LÍQUIDA MENOR QUE 6M², SEM VÃOS, UTILIZANDO COLHER DE PEDREIRO. AF_12/2014</t>
  </si>
  <si>
    <t xml:space="preserve"> 3.5.3 </t>
  </si>
  <si>
    <t xml:space="preserve"> 87905 </t>
  </si>
  <si>
    <t>CHAPISCO APLICADO EM ALVENARIA (COM PRESENÇA DE VÃOS) E ESTRUTURAS DE CONCRETO DE FACHADA, COM COLHER DE PEDREIRO.  ARGAMASSA TRAÇO 1:3 COM PREPARO EM BETONEIRA 400L. AF_06/2014</t>
  </si>
  <si>
    <t xml:space="preserve"> 3.5.4 </t>
  </si>
  <si>
    <t xml:space="preserve"> 89048 </t>
  </si>
  <si>
    <t>(COMPOSIÇÃO REPRESENTATIVA) DO SERVIÇO DE EMBOÇO/MASSA ÚNICA, TRAÇO 1:2:8, PREPARO MECÂNICO, COM BETONEIRA DE 400L, EM PAREDES DE AMBIENTES INTERNOS, COM EXECUÇÃO DE TALISCAS, PARA EDIFICAÇÃO HABITACIONAL MULTIFAMILIAR (PRÉDIO). AF_11/2014</t>
  </si>
  <si>
    <t xml:space="preserve"> 3.5.5 </t>
  </si>
  <si>
    <t xml:space="preserve"> 84072 </t>
  </si>
  <si>
    <t>BARRA LISA TRACO 1:3 (CIMENTO E AREIA MEDIA NAO PENEIRADA), INCLUSO ADITIVO IMPERMEABILIZANTE, ESPESSURA 0,5CM, PREPARO MANUAL DA ARGAMASSA</t>
  </si>
  <si>
    <t xml:space="preserve"> 3.5.6 </t>
  </si>
  <si>
    <t xml:space="preserve"> 3.5.7 </t>
  </si>
  <si>
    <t xml:space="preserve"> 97094 </t>
  </si>
  <si>
    <t>CONCRETAGEM DE PISO, FCK 30 MPA, PARA ESPESSURA DE 12 CM - LANÇAMENTO, ADENSAMENTO E ACABAMENTO. AF_09/2017</t>
  </si>
  <si>
    <t xml:space="preserve"> 3.5.8 </t>
  </si>
  <si>
    <t xml:space="preserve"> 3.5.9 </t>
  </si>
  <si>
    <t xml:space="preserve"> 3.5.10 </t>
  </si>
  <si>
    <t xml:space="preserve"> 5651 </t>
  </si>
  <si>
    <t>FORMA TABUA PARA CONCRETO EM FUNDACAO C/ REAPROVEITAMENTO 5X</t>
  </si>
  <si>
    <t xml:space="preserve"> 3.5.11 </t>
  </si>
  <si>
    <t xml:space="preserve"> 3.5.12 </t>
  </si>
  <si>
    <t xml:space="preserve"> 3.6 </t>
  </si>
  <si>
    <t>CAIXA DE AREIA PARA SALTO  TRIPLO</t>
  </si>
  <si>
    <t xml:space="preserve"> 3.6.1 </t>
  </si>
  <si>
    <t xml:space="preserve"> 3.6.2 </t>
  </si>
  <si>
    <t xml:space="preserve"> 3.6.3 </t>
  </si>
  <si>
    <t xml:space="preserve"> 3.6.4 </t>
  </si>
  <si>
    <t xml:space="preserve"> 3.6.5 </t>
  </si>
  <si>
    <t xml:space="preserve"> 3.6.6 </t>
  </si>
  <si>
    <t xml:space="preserve"> 3.6.7 </t>
  </si>
  <si>
    <t xml:space="preserve"> 00011075 </t>
  </si>
  <si>
    <t>AREIA PARA LEITO FILTRANTE (0,42 A 1,68 MM)</t>
  </si>
  <si>
    <t xml:space="preserve"> 3.6.8 </t>
  </si>
  <si>
    <t xml:space="preserve"> 3.6.9 </t>
  </si>
  <si>
    <t xml:space="preserve"> 3.6.10 </t>
  </si>
  <si>
    <t xml:space="preserve"> 00004721 </t>
  </si>
  <si>
    <t>PEDRA BRITADA N. 1 (9,5 a 19 MM)</t>
  </si>
  <si>
    <t xml:space="preserve"> 3.6.11 </t>
  </si>
  <si>
    <t xml:space="preserve"> 83665 </t>
  </si>
  <si>
    <t>FORNECIMENTO E INSTALACAO DE MANTA BIDIM RT - 14</t>
  </si>
  <si>
    <t xml:space="preserve"> 3.6.12 </t>
  </si>
  <si>
    <t xml:space="preserve"> 75029/001 </t>
  </si>
  <si>
    <t>TUBO PVC CORRUGADO RIGIDO PERFURADO DN 150 PARA DRENAGEM - FORNECIMENTO E INSTALACAO</t>
  </si>
  <si>
    <t xml:space="preserve"> 3.7 </t>
  </si>
  <si>
    <t>ÁREA CIRCULO DE ARREMESSO DE DISCO E MARTELO</t>
  </si>
  <si>
    <t xml:space="preserve"> 3.7.1 </t>
  </si>
  <si>
    <t xml:space="preserve"> 3.7.2 </t>
  </si>
  <si>
    <t>SINAPI (97094) - BASE EM CONCRETO, FCK 25 MPA, - LANÇAMENTO, ADENSAMENTO E ACABAMENTO. AF_09/2017</t>
  </si>
  <si>
    <t xml:space="preserve"> 3.7.3 </t>
  </si>
  <si>
    <t xml:space="preserve"> 3.7.4 </t>
  </si>
  <si>
    <t xml:space="preserve"> 3.7.5 </t>
  </si>
  <si>
    <t xml:space="preserve"> 3.8 </t>
  </si>
  <si>
    <t>ÁREA DO CÍRCULO DE ARREMESSO DE PESO</t>
  </si>
  <si>
    <t xml:space="preserve"> 3.8.1 </t>
  </si>
  <si>
    <t xml:space="preserve"> 3.8.2 </t>
  </si>
  <si>
    <t xml:space="preserve"> 3.8.3 </t>
  </si>
  <si>
    <t xml:space="preserve"> 3.8.4 </t>
  </si>
  <si>
    <t xml:space="preserve"> 89509 </t>
  </si>
  <si>
    <t>TUBO PVC, SÉRIE R, ÁGUA PLUVIAL, DN 50 MM, FORNECIDO E INSTALADO EM RAMAL DE ENCAMINHAMENTO. AF_12/2014</t>
  </si>
  <si>
    <t xml:space="preserve"> 3.8.5 </t>
  </si>
  <si>
    <t xml:space="preserve"> 4 </t>
  </si>
  <si>
    <t>IMPERMEABILIZAÇÃO</t>
  </si>
  <si>
    <t xml:space="preserve"> 4.2 </t>
  </si>
  <si>
    <t xml:space="preserve"> 4652 </t>
  </si>
  <si>
    <t>Pintura com 01 demão de primer à base de epóxi - REZINC WBS - RENNER ou similar</t>
  </si>
  <si>
    <t xml:space="preserve"> 5 </t>
  </si>
  <si>
    <t>DRENAGEM</t>
  </si>
  <si>
    <t xml:space="preserve"> 5.1 </t>
  </si>
  <si>
    <t>DRENAGEM INTERNA</t>
  </si>
  <si>
    <t xml:space="preserve"> 5.1.1 </t>
  </si>
  <si>
    <t xml:space="preserve"> 90105 </t>
  </si>
  <si>
    <t>ESCAVAÇÃO MECANIZADA DE VALA COM PROFUNDIDADE ATÉ 1,5 M (MÉDIA ENTRE MONTANTE E JUSANTE/UMA COMPOSIÇÃO POR TRECHO) COM RETROESCAVADEIRA (CAPACIDADE DA CAÇAMBA DA RETRO: 0,26 M3 / POTÊNCIA: 88 HP), LARGURA MENOR QUE 0,8 M, EM SOLO DE 1A CATEGORIA, LOCAISCOM BAIXO NÍVEL DE INTERFERÊNCIA. AF_01/2015</t>
  </si>
  <si>
    <t xml:space="preserve"> 5.1.2 </t>
  </si>
  <si>
    <t xml:space="preserve"> 5.1.3 </t>
  </si>
  <si>
    <t>PEDRA BRITADA N. 1 (9,5 a 19 MM) POSTO PEDREIRA/FORNECEDOR, SEM FRETE</t>
  </si>
  <si>
    <t xml:space="preserve"> 5.1.4 </t>
  </si>
  <si>
    <t xml:space="preserve"> 5.1.5 </t>
  </si>
  <si>
    <t xml:space="preserve"> 5.1.6 </t>
  </si>
  <si>
    <t xml:space="preserve"> 83651 </t>
  </si>
  <si>
    <t>TUBO PVC CORRUGADO PERFURADO 100 MM C/ JUNTA ELASTICA PARA DRENAGEM- FORNECIMENTO E INSTALAÇÃO.</t>
  </si>
  <si>
    <t xml:space="preserve"> 5.1.7 </t>
  </si>
  <si>
    <t xml:space="preserve"> 5.1.8 </t>
  </si>
  <si>
    <t>TUBO PVC, SÉRIE R, ÁGUA PLUVIAL, DN 50 MM, FORNECIDO E INSTALADO EM RAMAL DE ENCAMINHAMENTO. AF_12/2014. CAIXA SALTO COM VARA</t>
  </si>
  <si>
    <t xml:space="preserve"> 5.1.9 </t>
  </si>
  <si>
    <t xml:space="preserve"> 5.2 </t>
  </si>
  <si>
    <t>DRENAGEM EXTERNA</t>
  </si>
  <si>
    <t xml:space="preserve"> 5.2.1 </t>
  </si>
  <si>
    <t xml:space="preserve"> 95567 </t>
  </si>
  <si>
    <t>TUBO DE CONCRETO (SIMPLES) PARA REDES COLETORAS DE ÁGUAS PLUVIAIS, DIÂMETRO DE 300 MM, JUNTA RÍGIDA, INSTALADO EM LOCAL COM BAIXO NÍVEL DE INTERFERÊNCIAS - FORNECIMENTO E ASSENTAMENTO. AF_12/2015</t>
  </si>
  <si>
    <t xml:space="preserve"> 92212 </t>
  </si>
  <si>
    <t>TUBO DE CONCRETO PARA REDES COLETORAS DE ÁGUAS PLUVIAIS, DIÂMETRO DE 600 MM, JUNTA RÍGIDA, INSTALADO EM LOCAL COM BAIXO NÍVEL DE INTERFERÊNCIAS - FORNECIMENTO E ASSENTAMENTO. AF_12/2015</t>
  </si>
  <si>
    <t xml:space="preserve"> 73963/034 </t>
  </si>
  <si>
    <t>POCO VISITA ESG SANIT ANEL CONC PRE MOLD PROF=2,30M C/ TAMPAO FOFO ARTICULADO, CLASSE B125 CARGA MAX 12,5 T, REDONDO TAMPA 600 MM, REDE PLUVIAL/ESGOTO / REJUNTAMENTO ANEIS / REVEST LISO CALHA INTERNA C/ARG CIM/AREIA 1:4. BASE/BANQUETA EM CONCRFCK=10MPA</t>
  </si>
  <si>
    <t xml:space="preserve"> 9.221 </t>
  </si>
  <si>
    <t>SINAPI (73963/033) - POCO VISITA ESG SANIT ANEL CONC PRE-MOLD PROF=2,00M C/ TAMPAO FOFO ARTICULADO, CLASSE B125 CARGA MAX 12,5 T, REDONDO TAMPA 600 MM, REDE PLUVIAL/ESGOTO / REJUNTAMENTO ANEIS / REVEST LISO CALHA INTERNA C/ARG CIM/AREIA 1:4. BASE/BANQUETA EM CONCR FCK=10MPA</t>
  </si>
  <si>
    <t xml:space="preserve"> 9.223 </t>
  </si>
  <si>
    <t>SINAPI (73963/035) - POCO VISITA ESG SANIT ANEL CONC PRE-MOLD PROF=2,60M C/ TAMPAO FOFO SIMPLES COM BASE, CLASSE B125 CARGA MAX 12,5 T, REDONDO TAMPA 600 MM, REDE PLUVIAL/ESGOTO / REJUNTAMENTO ANEIS / REVEST LISO CALHA INTERNA C/ARG CIM/AREIA 1:4. BASE/BANQUETAEM CONCR FCK=10MPA</t>
  </si>
  <si>
    <t xml:space="preserve"> 9.224 </t>
  </si>
  <si>
    <t>SINAPI (73963/036) - POCO VISITA ESG SANIT ANEL CONC PRE-MOLD PROF=2,90M C/ TAMPAO FOFO ARTICULADO, CLASSE B125 CARGA MAX 12,5 T, REDONDO TAMPA 600 MM, REDE PLUVIAL / REJUNTAMENTO ANEIS / REVEST LISO CALHA INTERNA C/ARG CIM/AREIA 1:4. BASE/BANQUETA EM CONCR FCK=10MPA</t>
  </si>
  <si>
    <t xml:space="preserve"> 9.225 </t>
  </si>
  <si>
    <t>SINAPI (73963/037) - POCO VISITA ESG SANIT ANEL CONC PRE-MOLD PROF=3,20M C/ TAMPAO FOFO ARTICULADO, CLASSE B125 CARGA MAX 12,5 T, REDONDO TAMPA 600 MM, REDE PLUVIAL /  REJUNTAMENTOANEIS / REVEST LISO CALHA INTERNA C/ARG CIM/AREIA 1:4. BASE / BANQUETA EM CONCR FCK=10MPA</t>
  </si>
  <si>
    <t xml:space="preserve"> 9.226 </t>
  </si>
  <si>
    <t>SINAPI (73963/038) - POCO VISITA ESG SANIT ANEL CONC PRE-MOLD PROF=3,50M C/ TAMPAO FOFO ARTICULADO, CLASSE B125 CARGA MAX 12,5 T, REDONDO TAMPA 600 MM, REDE PLUVIAL/ESGOTO /  REJUNTAMENTO / ANEIS / REVEST LISO CALHA INTERNA C/ARG CIM/AREIA 1:4. BASE/BANQUETA EM CONCR FCK=10MPA</t>
  </si>
  <si>
    <t xml:space="preserve"> 9.227 </t>
  </si>
  <si>
    <t>SINAPI (73963/040) - POCO VISITA ESG SANIT ANEL CONC PRE-MOLD PROF=4,10M C/ TAMPAO FOFO ARTICULADO, CLASSE B125 CARGA MAX 12,5 T, REDONDO TAMPA 600 MM, REDE PLUVIAL / REJUNTAMENTO ANEIS / REVEST LISO CALHA INTERNA C/ARG CIM/AREIA 1:4. BASE/BANQUETA EM CONCR FCK=10MPA</t>
  </si>
  <si>
    <t xml:space="preserve"> 9.232 </t>
  </si>
  <si>
    <t>SINAPI (73963/030) - POCO VISITA ESG SANIT ANEL CONC PRE-MOLD PROF=1,50M C/ TAMPAO FOFO ARTICULADO, CLASSE B125 CARGA MAX 12,5 T, REDONDO TAMPA 600 MM, REDE PLUVIAL/ESGOTO / REJUNTAMENTO ANEIS / REVEST LISO CALHA INTERNA C/ARG CIM/AREIA 1:4. BASE/BANQUETA EM CONCRFCK=10MPA</t>
  </si>
  <si>
    <t xml:space="preserve"> 9.233 </t>
  </si>
  <si>
    <t>SINAPI (73963/032) - POCO VISITA ESG SANIT ANEL CONC PRE-MOLD PROF=1,70M C/ TAMPAO FOFO ARTICULADO, CLASSE B125 CARGA MAX 12,5 T, REDONDO TAMPA 600 MM, REDE PLUVIAL/ESGOTO /  REJUNTAMENTO ANEIS / REVEST LISO CALHA INTERNA C/ARG CIM/AREIA 1:4. BASE/BANQUETA EM CONCR FCK=10MPA</t>
  </si>
  <si>
    <t xml:space="preserve"> 90092 </t>
  </si>
  <si>
    <t>ESCAVAÇÃO MECANIZADA DE VALA COM PROF. MAIOR QUE 1,5 M E ATÉ 3,0 M(MÉDIA ENTRE MONTANTE E JUSANTE/UMA COMPOSIÇÃO POR TRECHO), COM ESCAVADEIRA HIDRÁULICA (0,8 M3/111 HP), LARG. MENOR QUE 1,5 M, EM SOLO DE 1A CATEGORIA, LOCAIS COM BAIXO NÍVEL DE INTERFERÊNCIA. AF_01/2015</t>
  </si>
  <si>
    <t xml:space="preserve"> 90094 </t>
  </si>
  <si>
    <t>ESCAVAÇÃO MECANIZADA DE VALA COM PROF. MAIOR QUE 3,0 M ATÉ 4,5 M (MÉDIA ENTRE MONTANTE E JUSANTE/UMA COMPOSIÇÃO POR TRECHO), COM ESCAVADEIRA HIDRÁULICA (0,8 M3/111 HP), LARG. MENOR QUE 1,5 M, EM SOLO DE 1A CATEGORIA, LOCAIS COM BAIXO NÍVEL DE INTERFERÊNCIA. AF_01/2015</t>
  </si>
  <si>
    <t xml:space="preserve"> 93378 </t>
  </si>
  <si>
    <t>REATERRO MECANIZADO DE VALA COM RETROESCAVADEIRA (CAPACIDADE DA CAÇAMBA DA RETRO: 0,26 M³ / POTÊNCIA: 88 HP), LARGURA ATÉ 0,8 M, PROFUNDIDADE ATÉ 1,5 M, COM SOLO (SEM SUBSTITUIÇÃO) DE 1ª CATEGORIA EM LOCAIS COM BAIXO NÍVEL DE INTERFERÊNCIA. AF_04/2016</t>
  </si>
  <si>
    <t xml:space="preserve"> 93368 </t>
  </si>
  <si>
    <t>REATERRO MECANIZADO DE VALA COM ESCAVADEIRA HIDRÁULICA (CAPACIDADE DA CAÇAMBA: 0,8 M³ / POTÊNCIA: 111 HP), LARGURA ATÉ 1,5 M, PROFUNDIDADE DE 1,5 A 3,0 M, COM SOLO (SEM SUBSTITUIÇÃO) DE 1ª CATEGORIA EM LOCAIS COM BAIXO NÍVEL DE INTERFERÊNCIA. AF_04/2016</t>
  </si>
  <si>
    <t xml:space="preserve"> 93370 </t>
  </si>
  <si>
    <t>REATERRO MECANIZADO DE VALA COM ESCAVADEIRA HIDRÁULICA (CAPACIDADE DA CAÇAMBA: 0,8 M³ / POTÊNCIA: 111 HP), LARGURA ATÉ 1,5 M, PROFUNDIDADE DE 3,0 A 4,5 M, COM SOLO (SEM SUBSTITUIÇÃO) DE 1ª CATEGORIA EM LOCAIS COM BAIXO NÍVEL DE INTERFERÊNCIA. AF_04/2016</t>
  </si>
  <si>
    <t xml:space="preserve"> 94045 </t>
  </si>
  <si>
    <t>ESCORAMENTO DE VALA, TIPO PONTALETEAMENTO, COM PROFUNDIDADE DE 1,5 A 3,0 M, LARGURA MENOR QUE 1,5 M, EM LOCAL COM NÍVEL BAIXO DE INTERFERÊNCIA. AF_06/2016</t>
  </si>
  <si>
    <t xml:space="preserve"> 6 </t>
  </si>
  <si>
    <t>IRRIGAÇÃO</t>
  </si>
  <si>
    <t xml:space="preserve"> 6.1 </t>
  </si>
  <si>
    <t>REDE DE IRRIGAÇÃO DO GRAMADO</t>
  </si>
  <si>
    <t xml:space="preserve"> 6.1.1 </t>
  </si>
  <si>
    <t xml:space="preserve"> 9.157 </t>
  </si>
  <si>
    <t>SINAPI (97124) - FORNECIMENTO E ASSENTAMENTO DE TUBO DE PVC DE IRRIGAÇÃO PN 60 DN 25 MM</t>
  </si>
  <si>
    <t xml:space="preserve"> 9.158 </t>
  </si>
  <si>
    <t>SINAPI (97124) - FORNECIMENTO E ASSENTAMENTO DE TUBO DE PVC DE IRRIGAÇÃO PN 60 DN 32 MM</t>
  </si>
  <si>
    <t xml:space="preserve"> 9.159 </t>
  </si>
  <si>
    <t>SINAPI (97124) - FORNECIMENTO E ASSENTAMENTO DE TUBO DE PVC DE IRRIGAÇÃO PN 60 DN 40 MM</t>
  </si>
  <si>
    <t xml:space="preserve"> 9.160 </t>
  </si>
  <si>
    <t>SINAPI (97124) - FORNECIMENTO E ASSENTAMENTO DE TUBO DE PVC DE IRRIGAÇÃO PN 80 PBL DN 50 MM</t>
  </si>
  <si>
    <t xml:space="preserve"> 9.156 </t>
  </si>
  <si>
    <t>SINAPI (97124) - FORNECIMENTO E ASSENTAMENTO DE TUBO DE PVC DE IRRIGAÇÃO LF PN 80 DN 75 MM PBL</t>
  </si>
  <si>
    <t xml:space="preserve"> 9.161 </t>
  </si>
  <si>
    <t>SINAPI (97124) - FORNECIMENTO E ASSENTAMENTO DE TUBO DE PVC DE IRRIGAÇÃO PN 80 PBL DN 100 MM</t>
  </si>
  <si>
    <t xml:space="preserve"> 9.163 </t>
  </si>
  <si>
    <t>SINAPI (89630) - TE DE REDUÇÃO, PVC, SOLDÁVEL, DN 75MM X 50MM, AZUL - FORNECIMENTO E INSTALAÇÃO.</t>
  </si>
  <si>
    <t xml:space="preserve"> 9.164 </t>
  </si>
  <si>
    <t>SINAPI (89627) - TÊ DE REDUÇÃO, PVC, SOLDÁVEL, DN 50MM X 32MM, AZUL, FORNECIMENTO E INSTALAÇÃO</t>
  </si>
  <si>
    <t xml:space="preserve"> 9.165 </t>
  </si>
  <si>
    <t>SINAPI (89624) - TÊ DE REDUÇÃO, PVC, SOLDÁVEL, DN 40MM X 32MM, AZUL, FORNECIMENTO E INSTALAÇÃO</t>
  </si>
  <si>
    <t xml:space="preserve"> 9.166 </t>
  </si>
  <si>
    <t>SINAPI (89620) - TE, PVC, SOLDÁVEL, DN 32MM, AZUL, FORNECIMENTO E INSTALAÇÃO</t>
  </si>
  <si>
    <t xml:space="preserve"> 9.167 </t>
  </si>
  <si>
    <t>SINAPI (89617) - TE, PVC, SOLDÁVEL, DN 25MM, AZUL, FORNECIMENTO E INSTALAÇÃO</t>
  </si>
  <si>
    <t xml:space="preserve"> 9.168 </t>
  </si>
  <si>
    <t>SINAPI (89632) - TE DE REDUÇÃO, PVC, SOLDÁVEL, DN 100MM X 50MM, AZUL, FORNECIMENTO E INSTALAÇÃO</t>
  </si>
  <si>
    <t xml:space="preserve"> 9.169 </t>
  </si>
  <si>
    <t>SINAPI (89553) - ADAPTADOR CURTO COM BOLSA E ROSCA PARA REGISTRO, PVC AZUL, SOLDÁVEL, DN 32MM X 1,  FORNECIMENTO E INSTALAÇÃO.</t>
  </si>
  <si>
    <t xml:space="preserve"> 89596 </t>
  </si>
  <si>
    <t>ADAPTADOR CURTO COM BOLSA E ROSCA PARA REGISTRO, PVC AZUL, SOLDÁVEL, DN 50MM X 1.1/2, FORNECIMENTO E INSTALAÇÃO.</t>
  </si>
  <si>
    <t xml:space="preserve"> 9.170 </t>
  </si>
  <si>
    <t>SINAPI (89596) - ADAPTADOR COM BOLSA E ROSCA EM PVC SOLDÁVEL PARA IRRIGAÇÃO LF, DN 50MM X 2 - FORNECIMENTO E INSTALAÇÃO</t>
  </si>
  <si>
    <t xml:space="preserve"> 9.171 </t>
  </si>
  <si>
    <t>SINAPI (89605) - LUVA DE REDUÇÃO, PVC AZUL, SOLDÁVEL, DN 75MM X 50MM, FORNECIMENTO E INSTALAÇÃO.</t>
  </si>
  <si>
    <t xml:space="preserve"> 9.172 </t>
  </si>
  <si>
    <t>SINAPI (89579) - LUVA DE REDUÇÃO, PVC AZUL, SOLDÁVEL, DN 50MM X 40MM,  FORNECIMENTO E INSTALAÇÃO.</t>
  </si>
  <si>
    <t xml:space="preserve"> 9.173 </t>
  </si>
  <si>
    <t>SINAPI (89579) - LUVA DE REDUÇÃO, PVC AZUL, SOLDÁVEL, DN 50MM X 32MM, FORNECIMENTO E INSTALAÇÃO.</t>
  </si>
  <si>
    <t xml:space="preserve"> 9.174 </t>
  </si>
  <si>
    <t>SINAPI (89579) - LUVA DE REDUÇÃO, PVC AZUL, SOLDÁVEL, DN 50MM X 25MM,FORNECIMENTO E INSTALAÇÃO.</t>
  </si>
  <si>
    <t xml:space="preserve"> 9.175 </t>
  </si>
  <si>
    <t>SINAPI (89605) - LUVA DE REDUÇÃO, PVC AZUL, SOLDÁVEL, DN 100MM X 50MM, FORNECIMENTO E INSTALAÇÃO. AF_12/2014</t>
  </si>
  <si>
    <t xml:space="preserve"> 9.176 </t>
  </si>
  <si>
    <t>SINAPI (89562) - LUVA DE REDUÇÃO, PVC AZUL, SOLDÁVEL, DN 40MM X 32MM,FORNECIMENTO E INSTALAÇÃO.</t>
  </si>
  <si>
    <t xml:space="preserve"> 9.177 </t>
  </si>
  <si>
    <t>SINAPI (89532) - LUVA DE REDUÇÃO, PVC AZUL, SOLDÁVEL, DN 32MM X 25MM,FORNECIMENTO E INSTALAÇÃO.</t>
  </si>
  <si>
    <t xml:space="preserve"> 89364 </t>
  </si>
  <si>
    <t>CURVA 90 GRAUS, PVC AZUL, SOLDÁVEL, DN 25MM, FORNECIMENTO E INSTALAÇÃO.</t>
  </si>
  <si>
    <t xml:space="preserve"> 89415 </t>
  </si>
  <si>
    <t>CURVA 90 GRAUS, PVC, SOLDÁVEL, DN 32MM, INSTALADO EM RAMAL DE DISTRIBUIÇÃO DE ÁGUA - FORNECIMENTO E INSTALAÇÃO. AF_12/2014</t>
  </si>
  <si>
    <t xml:space="preserve"> 89499 </t>
  </si>
  <si>
    <t>CURVA 90 GRAUS, PVC AZUL, SOLDÁVEL, DN 40MM,FORNECIMENTO E INSTALAÇÃO.</t>
  </si>
  <si>
    <t xml:space="preserve"> 89517 </t>
  </si>
  <si>
    <t>CURVA 90 GRAUS, PVC AZUL, SOLDÁVEL, DN 75MM, FORNECIMENTO E INSTALAÇÃO.</t>
  </si>
  <si>
    <t xml:space="preserve"> 89365 </t>
  </si>
  <si>
    <t>CURVA 45 GRAUS, PVC AZUL, SOLDÁVEL, DN 25MM, FORNECIMENTO E INSTALAÇÃO.</t>
  </si>
  <si>
    <t xml:space="preserve"> 89519 </t>
  </si>
  <si>
    <t>CURVA 45 GRAUS, PVC AZUL, SOLDÁVEL, DN 75MM, FORNECIMENTO E INSTALAÇÃO.</t>
  </si>
  <si>
    <t xml:space="preserve"> 9.178 </t>
  </si>
  <si>
    <t>SINAPI (94687) - CURVA 90 GRAUS, PVC AZUL, SOLDÁVEL, DN 100 MM, FORNECIMENTO E INSTALAÇÃO.</t>
  </si>
  <si>
    <t xml:space="preserve"> 9.179 </t>
  </si>
  <si>
    <t>SINAPI (72293) - CAP PVC AZUL 25 MM (TAMPÃO) - FORNECIMENTO E INSTALAÇÃO</t>
  </si>
  <si>
    <t xml:space="preserve"> 9.180 </t>
  </si>
  <si>
    <t>SINAPI (72293) - CAP PVC AZUL 32 MM (TAMPÃO) - FORNECIMENTO E INSTALAÇÃO</t>
  </si>
  <si>
    <t xml:space="preserve"> 9.181 </t>
  </si>
  <si>
    <t>SINAPI (72293) - CAP PVC AZUL 40MM (TAMPÃO) - FORNECIMENTO E INSTALAÇÃO</t>
  </si>
  <si>
    <t xml:space="preserve"> 9461 </t>
  </si>
  <si>
    <t>Aspersor rotor, p/irrigação ref.8005-SS, entrada roscada de 1", fêmea BSP, coluna aço inox, marca Rain Bird ou similar</t>
  </si>
  <si>
    <t>un</t>
  </si>
  <si>
    <t xml:space="preserve"> 151139 </t>
  </si>
  <si>
    <t>IOPES</t>
  </si>
  <si>
    <t>Eletroduto PEAD, cor preta, diam. 2", marca ref. Kanaflex ou equivalente</t>
  </si>
  <si>
    <t xml:space="preserve"> 9.148 </t>
  </si>
  <si>
    <t>Caixa Para Válvula Solenóide de 10" Mod. VB10RND ou similar.</t>
  </si>
  <si>
    <t xml:space="preserve"> 9.134 </t>
  </si>
  <si>
    <t>ORSE (8983) Válvula solenoide modelo 200- PGA 2", marca Rain Bird ou similar</t>
  </si>
  <si>
    <t xml:space="preserve"> 9.133 </t>
  </si>
  <si>
    <t>ORSE (8983) Válvula solenoide modelo 150- PGA 1.1/2", marca Rain Bird ou similar</t>
  </si>
  <si>
    <t xml:space="preserve"> 9.135 </t>
  </si>
  <si>
    <t>ORSE (8985) Sensor de chuva p/sist. de irrigação, modelo RSD-Bex, marca Rain Bird ou similar</t>
  </si>
  <si>
    <t xml:space="preserve"> 9.138 </t>
  </si>
  <si>
    <t>ORSE (8992) Controlador ELETRONICO MODULAR EXTERNO REF. ESP-4M RAIN BIRD OU SIMILAR, 8 ESTAÇÕES- FORNECIMENTO E INSTALAÇÃO</t>
  </si>
  <si>
    <t xml:space="preserve"> 9.057 </t>
  </si>
  <si>
    <t>ORSE (1432) - Caixa d´água em fibra de vidro  - instalada, completa com todos os acessórios cap. 10.000 litros</t>
  </si>
  <si>
    <t xml:space="preserve"> 91925 </t>
  </si>
  <si>
    <t>CABO DE COBRE FLEXÍVEL ISOLADO, 1,5 MM², ANTI-CHAMA 0,6/1,0 KV, PARA CIRCUITOS TERMINAIS - FORNECIMENTO E INSTALAÇÃO. AF_12/2015</t>
  </si>
  <si>
    <t xml:space="preserve"> 91787 </t>
  </si>
  <si>
    <t>(COMPOSIÇÃO REPRESENTATIVA) DO SERVIÇO DE INSTALAÇÃO DE TUBOS DE PVC, SOLDÁVEL, ÁGUA FRIA, DN 40 MM (INSTALADO EM PRUMADA), INCLUSIVE CONEXÕES, CORTES E FIXAÇÕES, PARA PRÉDIOS. AF_10/2015, PARA INTERLIGAÇÃO DOS RESERVATÓRIOS, LIMPEZA, FOSSO STEEPLECHASE</t>
  </si>
  <si>
    <t xml:space="preserve"> 817 </t>
  </si>
  <si>
    <t>Bóia elétrica para reservatório inferior, marca aquamatic ou similar, capacidade 30 a - fornecimento e instalação</t>
  </si>
  <si>
    <t xml:space="preserve"> 9.140 </t>
  </si>
  <si>
    <t>Painel Elétrico para acionamento alternado de 02 motobombas de 12,5CV trifásico 380V, com partidas por chaves soft starter, com disjuntores, com proteção térmica, sinaleiro e botão de emergência na porta, completo. Fornecimento e instalação</t>
  </si>
  <si>
    <t xml:space="preserve"> 96985 </t>
  </si>
  <si>
    <t>HASTE DE ATERRAMENTO 5/8  PARA SPDA - FORNECIMENTO E INSTALAÇÃO. AF_12/2017</t>
  </si>
  <si>
    <t xml:space="preserve"> 6.2 </t>
  </si>
  <si>
    <t xml:space="preserve"> 6.2.1 </t>
  </si>
  <si>
    <t xml:space="preserve"> 72679 </t>
  </si>
  <si>
    <t>NIPLE DE ACO GALVANIZADO 3" - FORNECIMENTO E INSTALACAO</t>
  </si>
  <si>
    <t xml:space="preserve"> 6.2.2 </t>
  </si>
  <si>
    <t xml:space="preserve"> 72669 </t>
  </si>
  <si>
    <t>LUVA REDUCAO ACO GALVANIZADO 4X3" - FORNECIMENTO E INSTALACAO</t>
  </si>
  <si>
    <t xml:space="preserve"> 6.2.3 </t>
  </si>
  <si>
    <t xml:space="preserve"> 73795/007 </t>
  </si>
  <si>
    <t>VÁLVULA DE RETENÇÃO VERTICAL Ø 100MM (4") - FORNECIMENTO E INSTALAÇÃO</t>
  </si>
  <si>
    <t xml:space="preserve"> 6.2.4 </t>
  </si>
  <si>
    <t xml:space="preserve"> 72482 </t>
  </si>
  <si>
    <t>UNIAO DE ACO GALVANIZADO 4" - FORNECIMENTO E INSTALACAO</t>
  </si>
  <si>
    <t xml:space="preserve"> 6.2.5 </t>
  </si>
  <si>
    <t xml:space="preserve"> 72668 </t>
  </si>
  <si>
    <t>LUVA REDUCAO ACO GALVANIZADO 4X2" - FORNECIMENTO E INSTALACAO</t>
  </si>
  <si>
    <t xml:space="preserve"> 6.2.6 </t>
  </si>
  <si>
    <t xml:space="preserve"> 74178/001 </t>
  </si>
  <si>
    <t>REGISTRO GAVETA 4" BRUTO LATAO - FORNECIMENTO E INSTALACAO</t>
  </si>
  <si>
    <t xml:space="preserve"> 6.2.7 </t>
  </si>
  <si>
    <t xml:space="preserve"> 85120 </t>
  </si>
  <si>
    <t>MANOMETRO 0 A 200 PSI (0 A 14 KGF/CM2), D = 50MM - FORNECIMENTO E COLOCACAO</t>
  </si>
  <si>
    <t xml:space="preserve"> 6.2.8 </t>
  </si>
  <si>
    <t xml:space="preserve"> 72619 </t>
  </si>
  <si>
    <t>LUVA DE ACO GALVANIZADO 4" - FORNECIMENTO E INSTALACAO</t>
  </si>
  <si>
    <t xml:space="preserve"> 6.2.9 </t>
  </si>
  <si>
    <t xml:space="preserve"> C1398 </t>
  </si>
  <si>
    <t>SEINFRA</t>
  </si>
  <si>
    <t>FLANGE SEXTAVADA EM AÇO GALV. D=65mm(2 1/2")  À  80mm (3")</t>
  </si>
  <si>
    <t xml:space="preserve"> 6.2.10 </t>
  </si>
  <si>
    <t xml:space="preserve"> 9.139 </t>
  </si>
  <si>
    <t>SINAPI (72306) CURVA FERRO GALVANIZADO 90G 4"- FORNECIMENTO E INSTALAÇÃO</t>
  </si>
  <si>
    <t xml:space="preserve"> 6.2.11 </t>
  </si>
  <si>
    <t xml:space="preserve"> 9.141 </t>
  </si>
  <si>
    <t>SINAPI (72719) - TE DE ACO GALVANIZADO 4" - FORNECIMENTO E INSTALACAO</t>
  </si>
  <si>
    <t xml:space="preserve"> 6.2.12 </t>
  </si>
  <si>
    <t xml:space="preserve"> 9.142 </t>
  </si>
  <si>
    <t>SINAPI (92931) - BUCHA DE REDUÇÃO, EM FERRO GALVANIZADO, 2" X 1 1/2", CONEXÃO ROSQUEADA, FORNECIMENTO E INSTALAÇÃO. AF_12/2015</t>
  </si>
  <si>
    <t xml:space="preserve"> 6.2.13 </t>
  </si>
  <si>
    <t xml:space="preserve"> 9.143 </t>
  </si>
  <si>
    <t>SINAPI (92931) - BUCHA DE REDUÇÃO, EM FERRO GALVANIZADO, 1 1/2" X 1/2", CONEXÃO ROSQUEADA, FORNECIMENTO E INSTALAÇÃO. AF_12/2015</t>
  </si>
  <si>
    <t xml:space="preserve"> 6.2.14 </t>
  </si>
  <si>
    <t xml:space="preserve"> 9.144 </t>
  </si>
  <si>
    <t>SINAPI (72681) - NIPLE DE ACO GALVANIZADO 1/2" X 1/4" - FORNECIMENTO E INSTALACAO</t>
  </si>
  <si>
    <t xml:space="preserve"> 6.2.15 </t>
  </si>
  <si>
    <t xml:space="preserve"> 73976/010 </t>
  </si>
  <si>
    <t>TUBO DE AÇO GALVANIZADO COM COSTURA 4" (100MM), INCLUSIVE CONEXOES - FORNECIMENTO E INSTALACAO</t>
  </si>
  <si>
    <t xml:space="preserve"> 6.2.16 </t>
  </si>
  <si>
    <t xml:space="preserve"> 9.145 </t>
  </si>
  <si>
    <t>SINAPI (73795/004) - VÁLVULA C/ PILOTO PARA ALÍVIO 1 1/2" - FORNECIMENTO E INSTALAÇÃO</t>
  </si>
  <si>
    <t xml:space="preserve"> 6.2.17 </t>
  </si>
  <si>
    <t xml:space="preserve"> 72673 </t>
  </si>
  <si>
    <t>NIPLE DE ACO GALVANIZADO 1.1/2" - FORNECIMENTO E INSTALACAO</t>
  </si>
  <si>
    <t xml:space="preserve"> 6.2.18 </t>
  </si>
  <si>
    <t xml:space="preserve"> 9.137 </t>
  </si>
  <si>
    <t>SINAPI (83644) - BOMBA TRIFASICA 12,5 CV, VAZÃO 22,6 M³/H, 70 M.C.A</t>
  </si>
  <si>
    <t xml:space="preserve"> 6.2.19 </t>
  </si>
  <si>
    <t xml:space="preserve"> 9.146 </t>
  </si>
  <si>
    <t>SINAPI (94498) - FILTRO DE DISCO 2"  FORNECIMENTO E INSTALAÇÃO. AF_06/2016</t>
  </si>
  <si>
    <t xml:space="preserve"> 7 </t>
  </si>
  <si>
    <t>INSTALAÇÕES ELÉTRICAS</t>
  </si>
  <si>
    <t xml:space="preserve"> 7.1 </t>
  </si>
  <si>
    <t>TUBULAÇÕES DE PASSAGEM SOB A PISTA PARA INTERLIGAÇÃO DE EQUIPAMENTOS ELETRONICOS</t>
  </si>
  <si>
    <t xml:space="preserve"> 7.1.1 </t>
  </si>
  <si>
    <t xml:space="preserve"> 79517/001 </t>
  </si>
  <si>
    <t>ESCAVACAO MANUAL EM SOLO-PROF. ATE 1,50 M</t>
  </si>
  <si>
    <t xml:space="preserve"> 7.1.2 </t>
  </si>
  <si>
    <t xml:space="preserve"> 73964/006 </t>
  </si>
  <si>
    <t>REATERRO DE VALA COM COMPACTAÇÃO MANUAL</t>
  </si>
  <si>
    <t xml:space="preserve"> 7.1.3 </t>
  </si>
  <si>
    <t xml:space="preserve"> 74115/001 </t>
  </si>
  <si>
    <t>EXECUÇÃO DE LASTRO EM CONCRETO (1:2,5:6), PREPARO MANUAL</t>
  </si>
  <si>
    <t xml:space="preserve"> 7.1.4 </t>
  </si>
  <si>
    <t xml:space="preserve"> 83450 </t>
  </si>
  <si>
    <t>CAIXA DE PASSAGEM 80X80X62 FUNDO BRITA COM TAMPA</t>
  </si>
  <si>
    <t xml:space="preserve"> 7.1.5 </t>
  </si>
  <si>
    <t xml:space="preserve"> 7.1.6 </t>
  </si>
  <si>
    <t xml:space="preserve"> 9.149 </t>
  </si>
  <si>
    <t>Duto de PVC 12", Fornecimento e Instalação</t>
  </si>
  <si>
    <t xml:space="preserve"> 7.2 </t>
  </si>
  <si>
    <t>TUBULAÇÕES DE ESPERA PARA ILUMINAÇÃO E MALHA DE ATERRAMENTO</t>
  </si>
  <si>
    <t xml:space="preserve"> 7.2.1 </t>
  </si>
  <si>
    <t xml:space="preserve"> 2.564 </t>
  </si>
  <si>
    <t>Eletroduto corrugado flexível em PEAD 4x4", tipo kanaflex ou equivalente técnico, envelopado em concreto não estrutura FCK=15MPA e fita indicativa de rede elétrica subterrânea, colocado a 70cm de profundidade em relação ao nível do solo, incluindo abertura de vala para dutos e reaterro manual. Fornecimento e instalação.</t>
  </si>
  <si>
    <t xml:space="preserve"> 7.2.2 </t>
  </si>
  <si>
    <t xml:space="preserve"> 2.590 </t>
  </si>
  <si>
    <t>Caixa de passagem/inspeção, medidas internas 80x80x60cm, em alvenaria de tijolo maciço, rebocada internamente, com colchão de brita de no fundo. Tampa em concreto armado com malha interna 10x10cm soldada na cantoneira de acabamento externo e suporte para remoção. Inclui todos os serviços e materiais. FORNECIMENTO E INSTALAÇÃO.</t>
  </si>
  <si>
    <t xml:space="preserve"> 7.2.3 </t>
  </si>
  <si>
    <t xml:space="preserve"> 96977 </t>
  </si>
  <si>
    <t>CORDOALHA DE COBRE NU 50 MM², ENTERRADA, SEM ISOLADOR - FORNECIMENTO E INSTALAÇÃO. AF_12/2017</t>
  </si>
  <si>
    <t xml:space="preserve"> 7.2.4 </t>
  </si>
  <si>
    <t xml:space="preserve"> 18.4 </t>
  </si>
  <si>
    <t>Haste de aterramento copperweld de 3,0m x 3/4" com conector. Fornecimento e instalação.</t>
  </si>
  <si>
    <t xml:space="preserve"> 7.2.5 </t>
  </si>
  <si>
    <t xml:space="preserve"> 8.2 </t>
  </si>
  <si>
    <t>Caixa de inspeção em PVC para aterramento, com tampa, cilíndrica, d=300mm, h=300mm. Fornecimento e instalação.</t>
  </si>
  <si>
    <t xml:space="preserve"> 8 </t>
  </si>
  <si>
    <t>GRAMADO</t>
  </si>
  <si>
    <t xml:space="preserve"> 8.1 </t>
  </si>
  <si>
    <t xml:space="preserve"> 85180 </t>
  </si>
  <si>
    <t>PLANTIO DE GRAMA ESMERALDA EM ROLO</t>
  </si>
  <si>
    <t xml:space="preserve"> 9.136 </t>
  </si>
  <si>
    <t>EXECUÇÃO DE CAMADA DE TOPSOIL COMPOSTO POR AREIA E CONDICIONADORES DE SOLO (CONSUMO 5 KG/M2) - ESPESSURA 20 CM</t>
  </si>
  <si>
    <t xml:space="preserve"> 8.3 </t>
  </si>
  <si>
    <t xml:space="preserve"> 79472 </t>
  </si>
  <si>
    <t>REGULARIZACAO DE SUPERFICIES EM TERRA COM MOTONIVELADORA</t>
  </si>
  <si>
    <t xml:space="preserve"> 8.4 </t>
  </si>
  <si>
    <t xml:space="preserve"> 74005/001 </t>
  </si>
  <si>
    <t>COMPACTACAO MECANICA, SEM CONTROLE DO GC (C/COMPACTADOR PLACA 400 KG)</t>
  </si>
  <si>
    <t xml:space="preserve"> 8.5 </t>
  </si>
  <si>
    <t xml:space="preserve"> 2459 </t>
  </si>
  <si>
    <t>Demarcação de campo de futebol com utilização de cal</t>
  </si>
  <si>
    <t xml:space="preserve"> 9 </t>
  </si>
  <si>
    <t>PISTA ATLETISMO- PISO SINTÉTICO, EQUIPAMENTOS E CERTIFICAÇÃO IAAF</t>
  </si>
  <si>
    <t xml:space="preserve"> 9.1 </t>
  </si>
  <si>
    <t xml:space="preserve"> 6.199 </t>
  </si>
  <si>
    <t>FORNECIMENTO E INSTALAÇÃO DO PISO SINTÉTICO TIPO SANDUICHE 3 CAMADAS - HOMOLOGADO E CERTIFICADO PELA IAAF</t>
  </si>
  <si>
    <t>M²</t>
  </si>
  <si>
    <t xml:space="preserve"> 9.2 </t>
  </si>
  <si>
    <t xml:space="preserve"> 6.109 </t>
  </si>
  <si>
    <t>GUIA DE ALUMÍNIO IAAF - HOMOLOGADA E CERTIFICADA PELA IAAF</t>
  </si>
  <si>
    <t xml:space="preserve"> 9.3 </t>
  </si>
  <si>
    <t xml:space="preserve"> 9.218 </t>
  </si>
  <si>
    <t>SINAPI (90468) - INSTALAÇÃO DE GUIA DE ALUMÍNIO IAAF</t>
  </si>
  <si>
    <t xml:space="preserve"> 9.4 </t>
  </si>
  <si>
    <t xml:space="preserve"> 9.220 </t>
  </si>
  <si>
    <t>GAIOLA COMPLETA PARA ARREMESSO DE DISCO/MARTELO, POSTES EM ALUMÍNIO E REDE EM NYLON (HOMOLOGADO E CERTIFICADO PELA IAAF)</t>
  </si>
  <si>
    <t xml:space="preserve"> 9.5 </t>
  </si>
  <si>
    <t xml:space="preserve"> 9.219 </t>
  </si>
  <si>
    <t>SINAPI (91189) - INSTALAÇÃO DE ANCORADORES (10 UNIDADES) E GAIOLA</t>
  </si>
  <si>
    <t xml:space="preserve"> 9.6 </t>
  </si>
  <si>
    <t xml:space="preserve"> 9.300 </t>
  </si>
  <si>
    <t>CAIXA DE SALTO COM VARA (HOMOLOGADA E CERTIFICADA PELA IAAF) - FORNECIMENTO</t>
  </si>
  <si>
    <t xml:space="preserve"> 9.7 </t>
  </si>
  <si>
    <t>SINAPI (91189) - INSTALAÇÃO DE CAIXA DE SALTO COM VARA</t>
  </si>
  <si>
    <t xml:space="preserve"> 9.8 </t>
  </si>
  <si>
    <t xml:space="preserve"> 6.140 </t>
  </si>
  <si>
    <t>Obstáculo steeplechase para fosso 3,66m ajustável IAAF</t>
  </si>
  <si>
    <t xml:space="preserve"> 9.9 </t>
  </si>
  <si>
    <t>SINAPI (91189) - INSTALAÇÃO DE OBSTACULO STEEPLECHASE (3 BASES)</t>
  </si>
  <si>
    <t xml:space="preserve"> 9.10 </t>
  </si>
  <si>
    <t xml:space="preserve"> 9.302 </t>
  </si>
  <si>
    <t>CÍRCULO PARA ARREMESSO DE DISCO 2,50 M, COMPLETO COM REDUTOR DISCO/MARTELO (HOMOLOGADO E CERTIFICADO PELA IAAF) - FORNECIMENTO E INSTALAÇÃO</t>
  </si>
  <si>
    <t xml:space="preserve"> 9.11 </t>
  </si>
  <si>
    <t xml:space="preserve"> 9.301 </t>
  </si>
  <si>
    <t>CÍRCULO PARA ARREMESSO DE PESO 2,135 M, COMPLETO COM ANTEPARO (HOMOLOGADO E CERTIFICADO PELA IAAF) - FORNECIMENTO E INSTALAÇÃO</t>
  </si>
  <si>
    <t xml:space="preserve"> 9.12 </t>
  </si>
  <si>
    <t xml:space="preserve"> 6.135 </t>
  </si>
  <si>
    <t>CAIXA COMPLETA DE TÁBUA DE IMPULSÃO PARA SALTO LONGO/TRIPLO (HOMOLOGADA E CERTIFICADA PELA IAAF) - FORNECIMENTO</t>
  </si>
  <si>
    <t xml:space="preserve"> 9.13 </t>
  </si>
  <si>
    <t>SINAPI (91189) - INSTALAÇÃO DE CAIXA COMPLETA DE TÁBUA DE IMPULSÃO</t>
  </si>
  <si>
    <t xml:space="preserve"> 9.14 </t>
  </si>
  <si>
    <t xml:space="preserve"> 6.142 </t>
  </si>
  <si>
    <t>Fornecimento de Certificado Classe 2 IAAF, incluindo conferências das medidas da pista, demarcações das raias e escalonamentos, conferência do piso utilizado e elaboração de relatório técnico para a IAAF.</t>
  </si>
  <si>
    <t xml:space="preserve"> 9.15 </t>
  </si>
  <si>
    <t xml:space="preserve"> 9.150 </t>
  </si>
  <si>
    <t>SINAPI (41595) - PINTURA DE DEMARCACAO, RAIAS, ESCALONAMENTO, CONFORME PROJETO E DE ACORDO COM NORMAS DA IAAF- CBAT</t>
  </si>
  <si>
    <t xml:space="preserve"> 10 </t>
  </si>
  <si>
    <t>ALAMBRADOS E FECHAMENTO</t>
  </si>
  <si>
    <t xml:space="preserve"> 10.1 </t>
  </si>
  <si>
    <t xml:space="preserve"> 98228 </t>
  </si>
  <si>
    <t>ESTACA BROCA DE CONCRETO, DIÃMETRO DE 20 CM, PROFUNDIDADE DE ATÉ 3 M, ESCAVAÇÃO MANUAL COM TRADO CONCHA, NÃO ARMADA. AF_03/2018</t>
  </si>
  <si>
    <t xml:space="preserve"> 10.2 </t>
  </si>
  <si>
    <t xml:space="preserve"> 74244/001 </t>
  </si>
  <si>
    <t>ALAMBRADO PARA QUADRA POLIESPORTIVA, ESTRUTURADO POR TUBOS DE ACO GALVANIZADO, COM COSTURA, DIN 2440, DIAMETRO 2", COM TELA DE ARAME GALVANIZADO, FIO 14 BWG E MALHA QUADRADA 5X5CM</t>
  </si>
  <si>
    <t xml:space="preserve"> 10.3 </t>
  </si>
  <si>
    <t xml:space="preserve"> 95468 </t>
  </si>
  <si>
    <t>PINTURA ESMALTE BRILHANTE (2 DEMAOS) SOBRE SUPERFICIE METALICA, INCLUSIVE PROTECAO COM ZARCAO (1 DEMAO)</t>
  </si>
  <si>
    <t xml:space="preserve"> 11 </t>
  </si>
  <si>
    <t xml:space="preserve"> 11.1 </t>
  </si>
  <si>
    <t xml:space="preserve"> 11.1.1 </t>
  </si>
  <si>
    <t xml:space="preserve"> 73822/002 </t>
  </si>
  <si>
    <t>LIMPEZA MECANIZADA DE TERRENO COM REMOCAO DE CAMADA VEGETAL, UTILIZANDO MOTONIVELADORA</t>
  </si>
  <si>
    <t xml:space="preserve"> 11.1.2 </t>
  </si>
  <si>
    <t xml:space="preserve"> 79480 </t>
  </si>
  <si>
    <t>ESCAVACAO MECANICA PARA VIGAS BALDRAMES</t>
  </si>
  <si>
    <t xml:space="preserve"> 11.2 </t>
  </si>
  <si>
    <t xml:space="preserve"> 11.2.1 </t>
  </si>
  <si>
    <t xml:space="preserve"> 9.234 </t>
  </si>
  <si>
    <t>SINAPI (95957) -EXECUÇÃO DE ESTRUTURAS DE CONCRETO ARMADO, PARA EDIFICAÇÃO INSTITUCIONAL TÉRREA, FCK = 25 MPA. AF_01/2017, VIGAS E PILARES, COMPLETA</t>
  </si>
  <si>
    <t xml:space="preserve"> 11.2.2 </t>
  </si>
  <si>
    <t xml:space="preserve"> 7393 </t>
  </si>
  <si>
    <t>Laje pré-fabricada treliçada para piso ou cobertura, intereixo 38cm, h=13cm, el. enchimento em EPS h=8cm, inclusive escoramento em madeira e capeamento 5cm.</t>
  </si>
  <si>
    <t xml:space="preserve"> 11.2.3 </t>
  </si>
  <si>
    <t xml:space="preserve"> 94995 </t>
  </si>
  <si>
    <t>PISO DE CONCRETO COM CONCRETO MOLDADO IN LOCO, USINADO, ACABAMENTO CONVENCIONAL, ESPESSURA 8 CM, ARMADO. AF_07/2016</t>
  </si>
  <si>
    <t xml:space="preserve"> 11.2.4 </t>
  </si>
  <si>
    <t xml:space="preserve"> 96396 </t>
  </si>
  <si>
    <t>EXECUÇÃO E COMPACTAÇÃO DE BASE COM BRITA GRADUADA SIMPLES</t>
  </si>
  <si>
    <t xml:space="preserve"> 94999 </t>
  </si>
  <si>
    <t>PISO DE CONCRETO COM CONCRETO MOLDADO IN LOCO, USINADO, ACABAMENTO CONVENCIONAL, ESPESSURA 12 CM, ARMADO. AF_07/2016</t>
  </si>
  <si>
    <t xml:space="preserve"> 11.2.5 </t>
  </si>
  <si>
    <t xml:space="preserve"> 31.4 </t>
  </si>
  <si>
    <t>(SINAPI 90877, 90883 E 34443) ESTACA ESCAVADA MECANICAMENTE, SEM FLUIDO ESTABILIZANTE, COM 30 CM DE DIÂMETRO, ATÉ 9 M DE COMPRIMENTO, CONCRETO C25 LANÇADO POR CAMINHÃO BETONEIRA, INCLUSO ARMAÇÃO. AF_02/2015</t>
  </si>
  <si>
    <t xml:space="preserve"> 11.3 </t>
  </si>
  <si>
    <t xml:space="preserve"> 11.3.1 </t>
  </si>
  <si>
    <t xml:space="preserve"> 89978 </t>
  </si>
  <si>
    <t>(COMPOSIÇÃO REPRESENTATIVA) DO SERVIÇO DE ALVENARIA DE VEDAÇÃO DE BLOCOS VAZADOS DE CONCRETO DE 14X19X39CM (ESPESSURA 14CM), PARA EDIFICAÇÃO HABITACIONAL UNIFAMILIAR (CASA) E EDIFICAÇÃO PÚBLICA PADRÃO. AF_12/2014</t>
  </si>
  <si>
    <t xml:space="preserve"> 11.4 </t>
  </si>
  <si>
    <t xml:space="preserve"> 11.4.1 </t>
  </si>
  <si>
    <t xml:space="preserve"> 87879 </t>
  </si>
  <si>
    <t>CHAPISCO APLICADO EM ALVENARIAS E ESTRUTURAS DE CONCRETO INTERNAS, COM COLHER DE PEDREIRO.  ARGAMASSA TRAÇO 1:3 COM PREPARO EM BETONEIRA 400L. AF_06/2014</t>
  </si>
  <si>
    <t xml:space="preserve"> 11.4.2 </t>
  </si>
  <si>
    <t xml:space="preserve"> 89173 </t>
  </si>
  <si>
    <t>(COMPOSIÇÃO REPRESENTATIVA) DO SERVIÇO DE EMBOÇO/MASSA ÚNICA, APLICADO MANUALMENTE, TRAÇO 1:2:8, EM BETONEIRA DE 400L, PAREDES INTERNAS, COM EXECUÇÃO DE TALISCAS, EDIFICAÇÃO HABITACIONAL UNIFAMILIAR (CASAS) E EDIFICAÇÃO PÚBLICA PADRÃO. AF_12/2014</t>
  </si>
  <si>
    <t xml:space="preserve"> 11.4.3 </t>
  </si>
  <si>
    <t xml:space="preserve"> 87894 </t>
  </si>
  <si>
    <t>CHAPISCO APLICADO EM ALVENARIA (SEM PRESENÇA DE VÃOS) E ESTRUTURAS DE CONCRETO DE FACHADA, COM COLHER DE PEDREIRO.  ARGAMASSA TRAÇO 1:3 COM PREPARO EM BETONEIRA 400L. AF_06/2014</t>
  </si>
  <si>
    <t xml:space="preserve"> 11.4.4 </t>
  </si>
  <si>
    <t xml:space="preserve"> 87794 </t>
  </si>
  <si>
    <t>EMBOÇO OU MASSA ÚNICA EM ARGAMASSA TRAÇO 1:2:8, PREPARO MANUAL, APLICADA MANUALMENTE EM PANOS CEGOS DE FACHADA (SEM PRESENÇA DE VÃOS), ESPESSURA DE 25 MM. AF_06/2014</t>
  </si>
  <si>
    <t xml:space="preserve"> 11.5 </t>
  </si>
  <si>
    <t xml:space="preserve"> 11.5.1 </t>
  </si>
  <si>
    <t xml:space="preserve"> 88485 </t>
  </si>
  <si>
    <t>APLICAÇÃO DE FUNDO SELADOR ACRÍLICO, UMA DEMÃO. AF_06/2014</t>
  </si>
  <si>
    <t xml:space="preserve"> 11.5.2 </t>
  </si>
  <si>
    <t xml:space="preserve"> 88489 </t>
  </si>
  <si>
    <t>APLICAÇÃO MANUAL DE PINTURA COM TINTA LÁTEX ACRÍLICA, DUAS DEMÃOS. AF_06/2014</t>
  </si>
  <si>
    <t xml:space="preserve"> 11.6 </t>
  </si>
  <si>
    <t xml:space="preserve"> 11.6.1 </t>
  </si>
  <si>
    <t xml:space="preserve"> 91341 </t>
  </si>
  <si>
    <t>PORTA EM ALUMÍNIO DE ABRIR TIPO VENEZIANA COM GUARNIÇÃO, FIXAÇÃO COM PARAFUSOS - FORNECIMENTO E INSTALAÇÃO. AF_08/2015</t>
  </si>
  <si>
    <t xml:space="preserve"> 11.6.2 </t>
  </si>
  <si>
    <t xml:space="preserve"> 91304 </t>
  </si>
  <si>
    <t>FECHADURA DE EMBUTIR COM CILINDRO, EXTERNA, COMPLETA, ACABAMENTO PADRÃO POPULAR, INCLUSO EXECUÇÃO DE FURO - FORNECIMENTO E INSTALAÇÃO. AF_08/2015</t>
  </si>
  <si>
    <t xml:space="preserve"> 11.6.3 </t>
  </si>
  <si>
    <t xml:space="preserve"> 11948 </t>
  </si>
  <si>
    <t>Janela em alumínio, tipo veneziana, de abrir ou correr, completa inclusive caixilhos, dobradiças ou roldanas e fechadura</t>
  </si>
  <si>
    <t xml:space="preserve"> 11.7 </t>
  </si>
  <si>
    <t xml:space="preserve"> 11.7.1 </t>
  </si>
  <si>
    <t xml:space="preserve"> 74106/001 </t>
  </si>
  <si>
    <t>IMPERMEABILIZACAO DE ESTRUTURAS ENTERRADAS, COM TINTA ASFALTICA, DUAS DEMAOS.</t>
  </si>
  <si>
    <t xml:space="preserve"> 11.7.2 </t>
  </si>
  <si>
    <t xml:space="preserve"> 6225 </t>
  </si>
  <si>
    <t>IMPERMEABILIZACAO DE CALHAS/LAJES DESCOBERTAS, COM EMULSAO ASFALTICA COM ELASTOMEROS, 3 DEMAOS</t>
  </si>
  <si>
    <t xml:space="preserve"> 11.8 </t>
  </si>
  <si>
    <t>DIVISÓRIAS</t>
  </si>
  <si>
    <t xml:space="preserve"> 11.8.1 </t>
  </si>
  <si>
    <t xml:space="preserve"> 73937/003 </t>
  </si>
  <si>
    <t>COBOGO DE CONCRETO (ELEMENTO VAZADO), 7X50X50CM, ASSENTADO COM ARGAMASSA TRACO 1:3 (CIMENTO E AREIA)</t>
  </si>
  <si>
    <t xml:space="preserve"> 11.8.2 </t>
  </si>
  <si>
    <t xml:space="preserve"> 9.304 </t>
  </si>
  <si>
    <t>SINAPI (95957) -  EXECUÇÃO DE ESTRUTURAS DE CONCRETO ARMADO, PARA EDIFICAÇÃO INSTITUCIONAL TÉRREA, FCK = 25 MPA. AF_01/2017</t>
  </si>
  <si>
    <t xml:space="preserve"> 11.8.3 </t>
  </si>
  <si>
    <t xml:space="preserve"> 10000 </t>
  </si>
  <si>
    <t>Portão em tubo ferro galvanizado, com quadro ø= 2", cantoneira 1"x1" e tela de arame galvanizado, fio 12 bwg, malha quadrada d=1"</t>
  </si>
  <si>
    <t xml:space="preserve"> 11.9 </t>
  </si>
  <si>
    <t xml:space="preserve"> 11.9.1 </t>
  </si>
  <si>
    <t xml:space="preserve"> 1698 </t>
  </si>
  <si>
    <t>Caixa sifonada quadrada, com sete entradas e uma saida, d = 150 x 185 x 75mm, ref. nº41, acabamento aluminio, marca Akros ou similar</t>
  </si>
  <si>
    <t xml:space="preserve"> 11.9.2 </t>
  </si>
  <si>
    <t xml:space="preserve"> 89713 </t>
  </si>
  <si>
    <t>TUBO PVC, SERIE NORMAL, ESGOTO PREDIAL, DN 75 MM, FORNECIDO E INSTALADO EM RAMAL DE DESCARGA OU RAMAL DE ESGOTO SANITÁRIO. AF_12/2014</t>
  </si>
  <si>
    <t xml:space="preserve"> 11.9.3 </t>
  </si>
  <si>
    <t xml:space="preserve"> 89711 </t>
  </si>
  <si>
    <t>TUBO PVC, SERIE NORMAL, ESGOTO PREDIAL, DN 40 MM, FORNECIDO E INSTALADO EM RAMAL DE DESCARGA OU RAMAL DE ESGOTO SANITÁRIO. AF_12/2014</t>
  </si>
  <si>
    <t xml:space="preserve"> 11.9.4 </t>
  </si>
  <si>
    <t xml:space="preserve"> 72285 </t>
  </si>
  <si>
    <t>CAIXA DE INSPEÇÃO 40X40X40CM EM ALVENARIA - EXECUÇÃO</t>
  </si>
  <si>
    <t xml:space="preserve"> 11.10 </t>
  </si>
  <si>
    <t xml:space="preserve"> 11.10.1 </t>
  </si>
  <si>
    <t xml:space="preserve"> 11.10.2 </t>
  </si>
  <si>
    <t xml:space="preserve"> 9.195 </t>
  </si>
  <si>
    <t>Eletroduto de PEAD Kanaflex 1 x 4" com luvas, buchas e arruelas, envelopado em concreto e fita indicativa - completo - metro linear. Fornecimento e instalação.</t>
  </si>
  <si>
    <t xml:space="preserve"> 11.10.3 </t>
  </si>
  <si>
    <t xml:space="preserve"> 8.0005 </t>
  </si>
  <si>
    <t>Eletroduto de aço galvanizado tipo LEVE 3/4" com pintura, luvas, curvas, braçadeiras tipo chaveta com parafuso, buchas e arruelas - completo - metro linear</t>
  </si>
  <si>
    <t>metro</t>
  </si>
  <si>
    <t xml:space="preserve"> 11.10.4 </t>
  </si>
  <si>
    <t xml:space="preserve"> Eledu0003 </t>
  </si>
  <si>
    <t>Eletroduto de aço zincado tipo Semi-Pesado 1 1/2" com luvas, braçadeiras tipo chaveta com parafuso, buchas e arruelas - completo - metro linear</t>
  </si>
  <si>
    <t xml:space="preserve"> 11.10.5 </t>
  </si>
  <si>
    <t xml:space="preserve"> 95801 </t>
  </si>
  <si>
    <t>CONDULETE DE ALUMÍNIO, TIPO X, PARA ELETRODUTO DE AÇO GALVANIZADO DN 20 MM (3/4''), APARENTE - FORNECIMENTO E INSTALAÇÃO. AF_11/2016_P</t>
  </si>
  <si>
    <t xml:space="preserve"> 11.10.6 </t>
  </si>
  <si>
    <t xml:space="preserve"> ELE-ELE-015 </t>
  </si>
  <si>
    <t>SETOP</t>
  </si>
  <si>
    <t>ELETRODUTO PVC RÍGIDO, ROSCA, INCLUSIVE CONEXÕES D = 1"</t>
  </si>
  <si>
    <t xml:space="preserve"> 11.10.7 </t>
  </si>
  <si>
    <t xml:space="preserve"> 95781 </t>
  </si>
  <si>
    <t>CONDULETE DE ALUMÍNIO, TIPO C, PARA ELETRODUTO DE AÇO GALVANIZADO DN 25 MM (1''), APARENTE - FORNECIMENTO E INSTALAÇÃO. AF_11/2016_P</t>
  </si>
  <si>
    <t xml:space="preserve"> 11.10.8 </t>
  </si>
  <si>
    <t xml:space="preserve"> ELE-CON-160 </t>
  </si>
  <si>
    <t>CONDULETE TIPO LR EM ALUMÍNIO PARA ELETRODUTO ROSCADO D = 1 1/2"</t>
  </si>
  <si>
    <t xml:space="preserve"> 11.10.9 </t>
  </si>
  <si>
    <t xml:space="preserve"> 91924 </t>
  </si>
  <si>
    <t>CABO DE COBRE FLEXÍVEL ISOLADO, 1,5 MM², ANTI-CHAMA 450/750 V, PARA CIRCUITOS TERMINAIS - FORNECIMENTO E INSTALAÇÃO. AF_12/2015</t>
  </si>
  <si>
    <t xml:space="preserve"> 11.10.10 </t>
  </si>
  <si>
    <t xml:space="preserve"> 91926 </t>
  </si>
  <si>
    <t>CABO DE COBRE FLEXÍVEL ISOLADO, 2,5 MM², ANTI-CHAMA 450/750 V, PARA CIRCUITOS TERMINAIS - FORNECIMENTO E INSTALAÇÃO. AF_12/2015</t>
  </si>
  <si>
    <t xml:space="preserve"> 11.10.11 </t>
  </si>
  <si>
    <t xml:space="preserve"> 91930 </t>
  </si>
  <si>
    <t>CABO DE COBRE FLEXÍVEL ISOLADO, 6 MM², ANTI-CHAMA 450/750 V, PARA CIRCUITOS TERMINAIS - FORNECIMENTO E INSTALAÇÃO. AF_12/2015</t>
  </si>
  <si>
    <t xml:space="preserve"> 11.10.12 </t>
  </si>
  <si>
    <t xml:space="preserve"> 92982 </t>
  </si>
  <si>
    <t>CABO DE COBRE FLEXÍVEL ISOLADO, 16 MM², ANTI-CHAMA 0,6/1,0 KV, PARA DISTRIBUIÇÃO - FORNECIMENTO E INSTALAÇÃO. AF_12/2015</t>
  </si>
  <si>
    <t xml:space="preserve"> 11.10.13 </t>
  </si>
  <si>
    <t xml:space="preserve"> 8.0060 </t>
  </si>
  <si>
    <t>Cabo de cobre PP 2x 2,5mm², cobre eletrolítico, seção circular, têmpera mole, classe 5 de encordoamento (NBR NM 280), isolamento das veias individuais à base de PVC, sem chumbo anti-chama, classe térmica 70oC e para a cobertura externa PVC classe térmica 60oC (NBR 13249),  para tensões nominais até 450/750 V conforme norma de referencia  NBR NM 247-5. Metro linear. Completo</t>
  </si>
  <si>
    <t xml:space="preserve"> 11.10.14 </t>
  </si>
  <si>
    <t xml:space="preserve"> 93654 </t>
  </si>
  <si>
    <t>DISJUNTOR MONOPOLAR TIPO DIN, CORRENTE NOMINAL DE 16A - FORNECIMENTO E INSTALAÇÃO. AF_04/2016</t>
  </si>
  <si>
    <t xml:space="preserve"> 11.10.15 </t>
  </si>
  <si>
    <t xml:space="preserve"> 93655 </t>
  </si>
  <si>
    <t>DISJUNTOR MONOPOLAR TIPO DIN, CORRENTE NOMINAL DE 20A - FORNECIMENTO E INSTALAÇÃO. AF_04/2016</t>
  </si>
  <si>
    <t xml:space="preserve"> 11.10.16 </t>
  </si>
  <si>
    <t xml:space="preserve"> 452 </t>
  </si>
  <si>
    <t>Disjuntor termomagnetico tripolar  63 A, padrão DIN (Europeu - linha branca), curva C</t>
  </si>
  <si>
    <t xml:space="preserve"> 11.10.17 </t>
  </si>
  <si>
    <t xml:space="preserve"> 9687 </t>
  </si>
  <si>
    <t>Disjuntor termomagnético tripolar 63 A com caixa moldada 10 kA</t>
  </si>
  <si>
    <t xml:space="preserve"> 11.10.18 </t>
  </si>
  <si>
    <t xml:space="preserve"> 071457 </t>
  </si>
  <si>
    <t>AGETOP CIVIL</t>
  </si>
  <si>
    <t>INTERRUPTOR DIFERENCIAL RESIDUAL (D.R.) TETRAPOLAR DE 63A-30mA</t>
  </si>
  <si>
    <t xml:space="preserve"> 11.10.19 </t>
  </si>
  <si>
    <t xml:space="preserve"> 8.0022 </t>
  </si>
  <si>
    <t>Interruptor de 2 teclas simples 15A, Linha Silentoque, com espelho de alumínio para condulete múltiplo. Fornecimento e instalação.</t>
  </si>
  <si>
    <t xml:space="preserve"> 11.10.20 </t>
  </si>
  <si>
    <t xml:space="preserve"> 8.0030 </t>
  </si>
  <si>
    <t>Tomada 2P+T 20A (NBR14136), Linha Silentoque, com espelho de alumínio para condulete múltiplo. Fornecimento e instalação.</t>
  </si>
  <si>
    <t xml:space="preserve"> 11.10.21 </t>
  </si>
  <si>
    <t xml:space="preserve"> 1.22 </t>
  </si>
  <si>
    <t>Luminária para 2 lâmpadas tubulares  LED 120cm (2x18W) , de SOBREPOR, com  corpo em chapa de aço tratada e pintada,  com refletor facetado em alumínio anodizado  brilhante de alta refletância e alta pureza  99,85%, com difusor em poliestireno plano  transparente e com soquete tipo G-13 de  engate rápido e rotor de segurança,  incluindo lâmpada tubular LED T8 de 18W,  bulbo de vidro leitoso,  105 lúmens por Watt. Fornecimento e instalação.</t>
  </si>
  <si>
    <t xml:space="preserve"> 11.10.22 </t>
  </si>
  <si>
    <t xml:space="preserve"> 2070310 </t>
  </si>
  <si>
    <t>CAERN</t>
  </si>
  <si>
    <t>QUADRO DE DISTRIBUICAO DE ENERGIA, DE SOBREPOR, EM CHAPA DE ACO GALVANIZADO, PARA 24 DISJUNTORES, COM BARRAMENTO TRIFASICO - FORNECIMENTO E INSTALACAO. INC_05/2017</t>
  </si>
  <si>
    <t xml:space="preserve">    un</t>
  </si>
  <si>
    <t xml:space="preserve"> 12 </t>
  </si>
  <si>
    <t>CASA DE MÁQUINAS PARA SISTEMA DE CAPTAÇÃO DE ÁGUA E REDE DE RECALQUE</t>
  </si>
  <si>
    <t xml:space="preserve"> 12.1 </t>
  </si>
  <si>
    <t xml:space="preserve"> 12.1.1 </t>
  </si>
  <si>
    <t xml:space="preserve"> 90099 </t>
  </si>
  <si>
    <t>ESCAVAÇÃO MECANIZADA DE VALA COM PROF. ATÉ 1,5 M (MÉDIA ENTRE MONTANTE E JUSANTE/UMA COMPOSIÇÃO POR TRECHO), COM RETROESCAVADEIRA (0,26 M3/88 HP), LARG. MENOR QUE 0,8 M, EM SOLO DE 1A CATEGORIA, EM LOCAIS COM ALTO NÍVEL DE INTERFERÊNCIA. AF_01/2015</t>
  </si>
  <si>
    <t xml:space="preserve"> 12.1.2 </t>
  </si>
  <si>
    <t xml:space="preserve"> 93360 </t>
  </si>
  <si>
    <t>REATERRO MECANIZADO DE VALA COM ESCAVADEIRA HIDRÁULICA (CAPACIDADE DA CAÇAMBA: 0,8 M³ / POTÊNCIA: 111 HP), LARGURA DE 1,5 A 2,5 M, PROFUNDIDADE ATÉ 1,5 M, COM SOLO DE 1ª CATEGORIA EM LOCAIS COM ALTO NÍVEL DE INTERFERÊNCIA. AF_04/2016</t>
  </si>
  <si>
    <t xml:space="preserve"> 12.1.3 </t>
  </si>
  <si>
    <t xml:space="preserve"> 73672 </t>
  </si>
  <si>
    <t>DESMATAMENTO E LIMPEZA MECANIZADA DE TERRENO COM ARVORES ATE Ø 15CM, UTILIZANDO TRATOR DE ESTEIRAS</t>
  </si>
  <si>
    <t xml:space="preserve"> 12.2 </t>
  </si>
  <si>
    <t xml:space="preserve"> 12.2.1 </t>
  </si>
  <si>
    <t xml:space="preserve"> 12.2.2 </t>
  </si>
  <si>
    <t>SINAPI (95957) - (COMPOSIÇÃO REPRESENTATIVA) EXECUÇÃO DE ESTRUTURAS DE CONCRETO ARMADO, PARA EDIFICAÇÃO INSTITUCIONAL TÉRREA, FCK = 25 MPA. AF_01/2017</t>
  </si>
  <si>
    <t xml:space="preserve"> 12.2.3 </t>
  </si>
  <si>
    <t xml:space="preserve"> 94996 </t>
  </si>
  <si>
    <t>PISO DE CONCRETO COM CONCRETO MOLDADO IN LOCO, FEITO EM OBRA, ACABAMENTO CONVENCIONAL, ESPESSURA 10 CM, ARMADO. AF_07/2016</t>
  </si>
  <si>
    <t xml:space="preserve"> 12.3 </t>
  </si>
  <si>
    <t xml:space="preserve"> 12.3.1 </t>
  </si>
  <si>
    <t xml:space="preserve"> 92543 </t>
  </si>
  <si>
    <t>ESTRUTURA DE MADEIRA PARA TELHADOS DE ATÉ 2 ÁGUAS PARA TELHA ONDULADA DE FIBROCIMENTO, METÁLICA, PLÁSTICA OU TERMOACÚSTICA, INCLUSO TRANSPORTE VERTICAL. AF_12/2015</t>
  </si>
  <si>
    <t xml:space="preserve"> 12.3.2 </t>
  </si>
  <si>
    <t xml:space="preserve"> 94210 </t>
  </si>
  <si>
    <t>TELHAMENTO COM TELHA ONDULADA DE FIBROCIMENTO E = 6 MM, COM RECOBRIMENTO LATERAL DE 1 1/4 DE ONDA PARA TELHADO COM INCLINAÇÃO MÁXIMA DE 10°, COM ATÉ 2 ÁGUAS, INCLUSO IÇAMENTO. AF_06/2016</t>
  </si>
  <si>
    <t xml:space="preserve"> 12.4 </t>
  </si>
  <si>
    <t xml:space="preserve"> 12.4.1 </t>
  </si>
  <si>
    <t xml:space="preserve"> 12.5 </t>
  </si>
  <si>
    <t xml:space="preserve"> 12.5.1 </t>
  </si>
  <si>
    <t xml:space="preserve"> 12.5.2 </t>
  </si>
  <si>
    <t xml:space="preserve"> 12.5.3 </t>
  </si>
  <si>
    <t xml:space="preserve"> 12.5.4 </t>
  </si>
  <si>
    <t xml:space="preserve"> 12.6 </t>
  </si>
  <si>
    <t xml:space="preserve"> 12.6.1 </t>
  </si>
  <si>
    <t xml:space="preserve"> 12.7 </t>
  </si>
  <si>
    <t xml:space="preserve"> 12.7.1 </t>
  </si>
  <si>
    <t>APLICAÇÃO DE FUNDO SELADOR ACRÍLICO EM PAREDES, UMA DEMÃO. AF_06/2014</t>
  </si>
  <si>
    <t xml:space="preserve"> 12.7.2 </t>
  </si>
  <si>
    <t>APLICAÇÃO MANUAL DE PINTURA COM TINTA LÁTEX ACRÍLICA EM PAREDES, DUAS DEMÃOS. AF_06/2014</t>
  </si>
  <si>
    <t xml:space="preserve"> 12.8 </t>
  </si>
  <si>
    <t xml:space="preserve"> 12.8.1 </t>
  </si>
  <si>
    <t xml:space="preserve"> 97142 </t>
  </si>
  <si>
    <t>ASSENTAMENTO DE TUBO DE FERRO FUNDIDO PARA REDE DE ÁGUA, DN 100 MM, JUNTA ELÁSTICA, INSTALADO EM LOCAL COM NÍVEL ALTO DE INTERFERÊNCIAS (NÃO INCLUI FORNECIMENTO). AF_11/2017</t>
  </si>
  <si>
    <t xml:space="preserve"> 12.8.2 </t>
  </si>
  <si>
    <t xml:space="preserve"> 08.11.004 </t>
  </si>
  <si>
    <t>FDE</t>
  </si>
  <si>
    <t>TUBO DE FERRO FUNDIDO DN 100MM (4") - INCLUSIVE CONEXOES, PARA TRAVESSIAS EXTERNAS</t>
  </si>
  <si>
    <t xml:space="preserve"> 12.8.3 </t>
  </si>
  <si>
    <t xml:space="preserve"> 12.8.4 </t>
  </si>
  <si>
    <t>AREIA FINA - POSTO JAZIDA/FORNECEDOR (RETIRADO NA JAZIDA, SEM TRANSPORTE)</t>
  </si>
  <si>
    <t xml:space="preserve"> 12.8.5 </t>
  </si>
  <si>
    <t xml:space="preserve"> 1487 </t>
  </si>
  <si>
    <t>Válvula pé c/ crivo, d = 75 mm (3")</t>
  </si>
  <si>
    <t xml:space="preserve"> 12.8.6 </t>
  </si>
  <si>
    <t xml:space="preserve"> 08.11.003 </t>
  </si>
  <si>
    <t>TUBO DE FERRO FUNDIDO DN 75MM (3") - INCLUSIVE CONEXOES, PARA SISTEMA DE SUCÇÃO</t>
  </si>
  <si>
    <t xml:space="preserve"> 12.8.7 </t>
  </si>
  <si>
    <t xml:space="preserve"> 2.595 </t>
  </si>
  <si>
    <t>SINAPI (74093/001) - FILTRO ROTODISK 3" OU EQUIVALENTE, VAZÃO DE 50000 L/H, INCLUSO FIXAÇÃO E DEFLECTOR PARA IRRIGAÇÃO - FORNECIMENTO E INSTALACAO</t>
  </si>
  <si>
    <t xml:space="preserve"> 12.9 </t>
  </si>
  <si>
    <t xml:space="preserve"> 12.9.1 </t>
  </si>
  <si>
    <t xml:space="preserve"> 2.588 </t>
  </si>
  <si>
    <t>Painel Elétrico para acionamento de 01 motobombas de 10CV trifásico 380V, com partidas por chaves soft starter, com disjuntores, com proteção térmica, sinaleiro, acionamento manual e automático, botão de emergência na porta, completo. Fornecimento e instalação</t>
  </si>
  <si>
    <t xml:space="preserve"> 12.9.2 </t>
  </si>
  <si>
    <t xml:space="preserve"> 1060364 </t>
  </si>
  <si>
    <t>CABO MULTIPLEXADO AS AL 1KV 4#35Mm2 NI</t>
  </si>
  <si>
    <t xml:space="preserve">    m</t>
  </si>
  <si>
    <t xml:space="preserve"> 12.9.3 </t>
  </si>
  <si>
    <t xml:space="preserve"> 36.05.010 </t>
  </si>
  <si>
    <t>Isolador tipo roldana para baixa tensão de 76 x 79 mm</t>
  </si>
  <si>
    <t xml:space="preserve"> 12.9.4 </t>
  </si>
  <si>
    <t xml:space="preserve"> 19.3 </t>
  </si>
  <si>
    <t>Laço pré formado, de aço, para ancoragem de cabo multiplex 35mm².  Fornecimento e instalação.</t>
  </si>
  <si>
    <t xml:space="preserve"> 12.9.5 </t>
  </si>
  <si>
    <t xml:space="preserve"> 12.9.6 </t>
  </si>
  <si>
    <t xml:space="preserve"> 6221 </t>
  </si>
  <si>
    <t>CONECTOR PERFURANTE CDPF 35-35, condutores de 10 a 35mm². Fornecimento e instalação</t>
  </si>
  <si>
    <t xml:space="preserve"> 12.9.7 </t>
  </si>
  <si>
    <t xml:space="preserve"> 16.4 </t>
  </si>
  <si>
    <t>Conector cunha 4-2 awg - 6 a 1/0. fornecimento e instalação</t>
  </si>
  <si>
    <t xml:space="preserve"> 12.9.8 </t>
  </si>
  <si>
    <t xml:space="preserve"> 2.289 </t>
  </si>
  <si>
    <t>Quadro de distribuição de sobrepor, metálico, pintura epoxi branca, com tampa abre e fecha,  18 divisões, barramento, trifásico, com barramento de neutro, com barramento de terra , obturadores para os espaços vazios. Fornecimento e instalação.</t>
  </si>
  <si>
    <t xml:space="preserve"> 12.9.9 </t>
  </si>
  <si>
    <t xml:space="preserve"> 6097 </t>
  </si>
  <si>
    <t>DISPOSITIVO DE PROTEÇÃO CONTRA SURTO DE TENSÃO DPS 40KA - 275V</t>
  </si>
  <si>
    <t xml:space="preserve"> 12.9.10 </t>
  </si>
  <si>
    <t xml:space="preserve"> 090816 </t>
  </si>
  <si>
    <t>SIURB</t>
  </si>
  <si>
    <t>MINI DISJUNTOR - TIPO EUROPEU (IEC) - TRIPOLAR 63A</t>
  </si>
  <si>
    <t xml:space="preserve"> 12.9.11 </t>
  </si>
  <si>
    <t xml:space="preserve"> 93671 </t>
  </si>
  <si>
    <t>DISJUNTOR TRIPOLAR TIPO DIN, CORRENTE NOMINAL DE 32A - FORNECIMENTO E INSTALAÇÃO. AF_04/2016</t>
  </si>
  <si>
    <t xml:space="preserve"> 12.9.12 </t>
  </si>
  <si>
    <t xml:space="preserve"> 12.9.13 </t>
  </si>
  <si>
    <t xml:space="preserve"> 12.9.14 </t>
  </si>
  <si>
    <t xml:space="preserve"> 2.223 </t>
  </si>
  <si>
    <t>Eletroduto de PVC, RÍGIDO, ROSCÁVEL,  tipo LEVE 3/4" com luvas, curvas, braçadeiras tipo chaveta com parafuso, buchas e arruelas - completo - metro linear fornecimento e instalação</t>
  </si>
  <si>
    <t xml:space="preserve"> 12.9.15 </t>
  </si>
  <si>
    <t xml:space="preserve"> 12.9.16 </t>
  </si>
  <si>
    <t xml:space="preserve"> 12.9.17 </t>
  </si>
  <si>
    <t xml:space="preserve"> 2.224 </t>
  </si>
  <si>
    <t>Eletroduto de PVC, RÍGIDO,  ROSCÁVEL,  tipo LEVE 1" com luvas, curvas, braçadeiras tipo chaveta com parafuso, buchas e arruelas - completo - metro linear fornecimento e instalação</t>
  </si>
  <si>
    <t xml:space="preserve"> 12.9.18 </t>
  </si>
  <si>
    <t xml:space="preserve"> 12.9.19 </t>
  </si>
  <si>
    <t xml:space="preserve"> 2.256 </t>
  </si>
  <si>
    <t xml:space="preserve"> 12.9.20 </t>
  </si>
  <si>
    <t xml:space="preserve"> 2.249 </t>
  </si>
  <si>
    <t>Interruptor de 1 tecla simples 15A, Linha Silentoque, com espelho de alumínio para condulete múltiplo. Fornecimento e instalação.</t>
  </si>
  <si>
    <t xml:space="preserve"> 12.9.21 </t>
  </si>
  <si>
    <t xml:space="preserve"> 8.021 </t>
  </si>
  <si>
    <t>CONDULETE 3/4" EM LIGA DE ALUMINIO,  TIPO MULTIPLO "X", COM TAMPA CEGA, PINTADA, FIXADA E COM CONECTORES E TAMPÃO DE PVC PARA OS MÓDULOS NÃO UTILIZADOS. FORNECIMENTO E INSTALAÇÃO</t>
  </si>
  <si>
    <t xml:space="preserve"> 12.9.22 </t>
  </si>
  <si>
    <t xml:space="preserve"> 2.096 </t>
  </si>
  <si>
    <t>CONDULETE 1" EM LIGA DE ALUMÍNIO FUNDIDO, TIPO "X", COM TAMPA CEGA, PINTADA, FIXADA E COM CONECTORES E TAMPÃO DE PVC PARA OS MÓDULOS NÃO UTILIZADOS. FORNECIMENTO E INSTALAÇÃO</t>
  </si>
  <si>
    <t xml:space="preserve"> 12.9.23 </t>
  </si>
  <si>
    <t xml:space="preserve"> 12.9.24 </t>
  </si>
  <si>
    <t xml:space="preserve"> 2.587 </t>
  </si>
  <si>
    <t>Kit com 02 Transceptor modular industrial multifuncional, com gabinete IP65,com fonte de alimentação (110/220 Vca automático, saída 12Vcc 2A). Características: alcance de 1500m, 1 canal digital, 12Vcc, com entrada para pilhas, sistema de autoresets, canais de frequência endereçada, programas internos selecionáveis, programa de detecção e acionamento de motobombas, indicador de intenciade de sinal, tecnologia Chaotic Send, manual de instalação.</t>
  </si>
  <si>
    <t xml:space="preserve"> 12.9.25 </t>
  </si>
  <si>
    <t xml:space="preserve"> 83644 </t>
  </si>
  <si>
    <t>BOMBA RECALQUE D'AGUA TRIFASICA 10,0 HP</t>
  </si>
  <si>
    <t xml:space="preserve"> 12.9.26 </t>
  </si>
  <si>
    <t xml:space="preserve"> 12.9.27 </t>
  </si>
  <si>
    <t xml:space="preserve"> 2.364 </t>
  </si>
  <si>
    <t>POSTE DE CONCRETO DUPLO T H=9M CARGA NOMINAL 300KG INCLUSIVE ESCAVACAO, TRANSPORTE - FORNECIMENTO E INSTALACAO</t>
  </si>
  <si>
    <t xml:space="preserve"> 12.10 </t>
  </si>
  <si>
    <t xml:space="preserve"> 12.10.1 </t>
  </si>
  <si>
    <t xml:space="preserve"> 12.10.2 </t>
  </si>
  <si>
    <t xml:space="preserve"> 90830 </t>
  </si>
  <si>
    <t>FECHADURA DE EMBUTIR COM CILINDRO, EXTERNA, COMPLETA, ACABAMENTO PADRÃO MÉDIO, INCLUSO EXECUÇÃO DE FURO - FORNECIMENTO E INSTALAÇÃO. AF_08/2015</t>
  </si>
  <si>
    <t xml:space="preserve"> 12.10.3 </t>
  </si>
  <si>
    <t xml:space="preserve"> 25.01.100 </t>
  </si>
  <si>
    <t>Caixilho em alumínio tipo veneziana, sob medida</t>
  </si>
  <si>
    <t xml:space="preserve"> 13 </t>
  </si>
  <si>
    <t xml:space="preserve"> 13.1 </t>
  </si>
  <si>
    <t xml:space="preserve"> 9537 </t>
  </si>
  <si>
    <t>LIMPEZA FINAL DA OBRA</t>
  </si>
  <si>
    <t>_______________________________________________________________
Pedro
Engenheiro Civil</t>
  </si>
  <si>
    <t xml:space="preserve">Total </t>
  </si>
  <si>
    <t>Total item</t>
  </si>
  <si>
    <t>Total geral</t>
  </si>
  <si>
    <t>SISTEMA DE ARMAZENAMENTO E PRESSURIZAÇÃO</t>
  </si>
  <si>
    <t>CASA DE MÁQUINAS PARA SISTEMA DE ARMAZENAMENTO E PRESSURIZAÇÃO</t>
  </si>
  <si>
    <t>ESQUADRIAS</t>
  </si>
  <si>
    <t>SERVIÇOS FINAIS</t>
  </si>
  <si>
    <t>INSTALAÇÕES HIDRÁULICAS PARA REDE DE RECALQUE E BOMBEAMENTO</t>
  </si>
  <si>
    <t>PINTURAS</t>
  </si>
  <si>
    <t>REVESTIMENTOS</t>
  </si>
  <si>
    <t>ALVENARIA</t>
  </si>
  <si>
    <t>COBERTURA</t>
  </si>
  <si>
    <t>MOVIMENTAÇÃO DE TERRA</t>
  </si>
  <si>
    <t xml:space="preserve">INSTALAÇÕES HIDRÁULICAS </t>
  </si>
  <si>
    <t>ESTRUTURAS EM CONCRETO</t>
  </si>
  <si>
    <t>ESTRUTURA EM CONCRETO</t>
  </si>
  <si>
    <t xml:space="preserve">Centro esportivo CEFD </t>
  </si>
  <si>
    <t xml:space="preserve"> 1.2</t>
  </si>
  <si>
    <t xml:space="preserve"> 1.3</t>
  </si>
  <si>
    <t xml:space="preserve"> 1.4</t>
  </si>
  <si>
    <t xml:space="preserve"> 1.5</t>
  </si>
  <si>
    <t xml:space="preserve"> 1.6</t>
  </si>
  <si>
    <t xml:space="preserve"> 1.7</t>
  </si>
  <si>
    <t xml:space="preserve"> 1.8</t>
  </si>
  <si>
    <t xml:space="preserve"> 1.9</t>
  </si>
  <si>
    <t xml:space="preserve"> 1.10</t>
  </si>
  <si>
    <t xml:space="preserve"> 1.11</t>
  </si>
  <si>
    <t xml:space="preserve"> 1.12</t>
  </si>
  <si>
    <t xml:space="preserve"> 5.2.2</t>
  </si>
  <si>
    <t xml:space="preserve"> 5.2.3</t>
  </si>
  <si>
    <t xml:space="preserve"> 5.2.4</t>
  </si>
  <si>
    <t xml:space="preserve"> 5.2.5</t>
  </si>
  <si>
    <t xml:space="preserve"> 5.2.6</t>
  </si>
  <si>
    <t xml:space="preserve"> 5.2.7</t>
  </si>
  <si>
    <t xml:space="preserve"> 5.2.8</t>
  </si>
  <si>
    <t xml:space="preserve"> 5.2.9</t>
  </si>
  <si>
    <t xml:space="preserve"> 5.2.10</t>
  </si>
  <si>
    <t xml:space="preserve"> 5.2.11</t>
  </si>
  <si>
    <t xml:space="preserve"> 5.2.12</t>
  </si>
  <si>
    <t xml:space="preserve"> 5.2.13</t>
  </si>
  <si>
    <t xml:space="preserve"> 5.2.14</t>
  </si>
  <si>
    <t xml:space="preserve"> 5.2.15</t>
  </si>
  <si>
    <t xml:space="preserve"> 5.2.16</t>
  </si>
  <si>
    <t xml:space="preserve"> 5.2.17</t>
  </si>
  <si>
    <t xml:space="preserve"> 5.2.18</t>
  </si>
  <si>
    <t xml:space="preserve"> 5.2.19</t>
  </si>
  <si>
    <t xml:space="preserve"> 6.1.2</t>
  </si>
  <si>
    <t xml:space="preserve"> 6.1.3</t>
  </si>
  <si>
    <t xml:space="preserve"> 6.1.4</t>
  </si>
  <si>
    <t xml:space="preserve"> 6.1.5</t>
  </si>
  <si>
    <t xml:space="preserve"> 6.1.6</t>
  </si>
  <si>
    <t xml:space="preserve"> 6.1.7</t>
  </si>
  <si>
    <t xml:space="preserve"> 6.1.8</t>
  </si>
  <si>
    <t xml:space="preserve"> 6.1.9</t>
  </si>
  <si>
    <t xml:space="preserve"> 6.1.10</t>
  </si>
  <si>
    <t xml:space="preserve"> 6.1.11</t>
  </si>
  <si>
    <t xml:space="preserve"> 6.1.12</t>
  </si>
  <si>
    <t xml:space="preserve"> 6.1.13</t>
  </si>
  <si>
    <t xml:space="preserve"> 6.1.14</t>
  </si>
  <si>
    <t xml:space="preserve"> 6.1.15</t>
  </si>
  <si>
    <t xml:space="preserve"> 6.1.16</t>
  </si>
  <si>
    <t xml:space="preserve"> 6.1.17</t>
  </si>
  <si>
    <t xml:space="preserve"> 6.1.18</t>
  </si>
  <si>
    <t xml:space="preserve"> 6.1.19</t>
  </si>
  <si>
    <t xml:space="preserve"> 6.1.20</t>
  </si>
  <si>
    <t xml:space="preserve"> 6.1.21</t>
  </si>
  <si>
    <t xml:space="preserve"> 6.1.22</t>
  </si>
  <si>
    <t xml:space="preserve"> 6.1.23</t>
  </si>
  <si>
    <t xml:space="preserve"> 6.1.24</t>
  </si>
  <si>
    <t xml:space="preserve"> 6.1.25</t>
  </si>
  <si>
    <t xml:space="preserve"> 6.1.26</t>
  </si>
  <si>
    <t xml:space="preserve"> 6.1.27</t>
  </si>
  <si>
    <t xml:space="preserve"> 6.1.28</t>
  </si>
  <si>
    <t xml:space="preserve"> 6.1.29</t>
  </si>
  <si>
    <t xml:space="preserve"> 6.1.30</t>
  </si>
  <si>
    <t xml:space="preserve"> 6.1.31</t>
  </si>
  <si>
    <t xml:space="preserve"> 6.1.32</t>
  </si>
  <si>
    <t xml:space="preserve"> 6.1.33</t>
  </si>
  <si>
    <t xml:space="preserve"> 6.1.34</t>
  </si>
  <si>
    <t xml:space="preserve"> 6.1.35</t>
  </si>
  <si>
    <t xml:space="preserve"> 6.1.36</t>
  </si>
  <si>
    <t xml:space="preserve"> 6.1.37</t>
  </si>
  <si>
    <t xml:space="preserve"> 6.1.38</t>
  </si>
  <si>
    <t xml:space="preserve"> 6.1.39</t>
  </si>
  <si>
    <t xml:space="preserve"> 6.1.40</t>
  </si>
  <si>
    <t xml:space="preserve"> 6.1.41</t>
  </si>
  <si>
    <t xml:space="preserve"> 6.1.42</t>
  </si>
  <si>
    <t xml:space="preserve"> 6.1.43</t>
  </si>
  <si>
    <t xml:space="preserve"> 6.1.44</t>
  </si>
  <si>
    <t xml:space="preserve"> 6.1.45</t>
  </si>
  <si>
    <t xml:space="preserve">COMPOSIÇÃO DA TAXA DE BENEFÍCIOS E DESPESAS INDIRETAS  (DESONERADO) </t>
  </si>
  <si>
    <t>ITEM</t>
  </si>
  <si>
    <t xml:space="preserve">DESCRIÇÃO </t>
  </si>
  <si>
    <t>SIGLA</t>
  </si>
  <si>
    <t>TAXA %</t>
  </si>
  <si>
    <t>GRUPO A</t>
  </si>
  <si>
    <t>DESPESAS INDIRETAS</t>
  </si>
  <si>
    <t>Administração Central</t>
  </si>
  <si>
    <t>AC</t>
  </si>
  <si>
    <t xml:space="preserve">Seguros                </t>
  </si>
  <si>
    <t>S</t>
  </si>
  <si>
    <t>Riscos e imprevistos</t>
  </si>
  <si>
    <t>R</t>
  </si>
  <si>
    <t xml:space="preserve">Garantias    </t>
  </si>
  <si>
    <t>G</t>
  </si>
  <si>
    <t>DESPESAS FINANCEIRAS</t>
  </si>
  <si>
    <t xml:space="preserve">Despesas Financeiras       </t>
  </si>
  <si>
    <t>DF</t>
  </si>
  <si>
    <t>GRUPO C</t>
  </si>
  <si>
    <t>LUCRO</t>
  </si>
  <si>
    <t>Lucro bruto</t>
  </si>
  <si>
    <t>L</t>
  </si>
  <si>
    <t>GRUPO D</t>
  </si>
  <si>
    <t>TRIBUTOS</t>
  </si>
  <si>
    <t>COFINS</t>
  </si>
  <si>
    <t>I</t>
  </si>
  <si>
    <t>PIS</t>
  </si>
  <si>
    <t>ISS</t>
  </si>
  <si>
    <t>CPRB</t>
  </si>
  <si>
    <t>TOTAL</t>
  </si>
  <si>
    <t>BDI  = ((1+AC+S+G+R)(1+DF)(1+L)/(1-I))-1</t>
  </si>
  <si>
    <t>COMPOSIÇÃO DA TAXA DE BENEFÍCIOS E DESPESAS INDIRETAS  (DESONERADO) DIFERENCIADO (FORNECIMENTO DE MATERIAIS E EQUIPAMENTOS</t>
  </si>
  <si>
    <t>UTILIZOU-SE BDI DIFERENCIADO PARA OS ITENS 9.1, 9.2, 9.4, 9.6, 9.8, 9.12, 9.14</t>
  </si>
  <si>
    <t>_______________________________________________________________
Leandro
Engenheiro Eletricista</t>
  </si>
  <si>
    <t>CRONOGRAMA FÍSICO-FINANCEIRO</t>
  </si>
  <si>
    <t>It</t>
  </si>
  <si>
    <t>DESCRIÇÃO</t>
  </si>
  <si>
    <t>30 dias</t>
  </si>
  <si>
    <t>60 dias</t>
  </si>
  <si>
    <t>90 dias</t>
  </si>
  <si>
    <t>120 dias</t>
  </si>
  <si>
    <t>150 dias</t>
  </si>
  <si>
    <t>180 dias</t>
  </si>
  <si>
    <t>TOTAL GERAL</t>
  </si>
  <si>
    <t>INSTALAÇÕES ELÉTRICAS - ESPERA PARA EQUIPAMENTOS ELETRÔNICOS E ILUMINAÇÃO</t>
  </si>
  <si>
    <t xml:space="preserve"> </t>
  </si>
</sst>
</file>

<file path=xl/styles.xml><?xml version="1.0" encoding="utf-8"?>
<styleSheet xmlns="http://schemas.openxmlformats.org/spreadsheetml/2006/main" xmlns:mc="http://schemas.openxmlformats.org/markup-compatibility/2006" xmlns:x14ac="http://schemas.microsoft.com/office/spreadsheetml/2009/9/ac" mc:Ignorable="x14ac">
  <fonts count="34">
    <font>
      <sz val="11"/>
      <name val="Arial"/>
      <family val="1"/>
    </font>
    <font>
      <b/>
      <sz val="11"/>
      <name val="Arial"/>
      <family val="1"/>
    </font>
    <font>
      <b/>
      <sz val="11"/>
      <name val="Arial"/>
      <family val="1"/>
    </font>
    <font>
      <b/>
      <sz val="11"/>
      <name val="Arial"/>
      <family val="1"/>
    </font>
    <font>
      <b/>
      <sz val="11"/>
      <name val="Arial"/>
      <family val="1"/>
    </font>
    <font>
      <b/>
      <sz val="11"/>
      <name val="Arial"/>
      <family val="1"/>
    </font>
    <font>
      <b/>
      <sz val="10"/>
      <color rgb="FF000000"/>
      <name val="Arial"/>
      <family val="1"/>
    </font>
    <font>
      <b/>
      <sz val="10"/>
      <color rgb="FF000000"/>
      <name val="Arial"/>
      <family val="1"/>
    </font>
    <font>
      <b/>
      <sz val="10"/>
      <color rgb="FF000000"/>
      <name val="Arial"/>
      <family val="1"/>
    </font>
    <font>
      <sz val="10"/>
      <color rgb="FF000000"/>
      <name val="Arial"/>
      <family val="1"/>
    </font>
    <font>
      <sz val="10"/>
      <color rgb="FF000000"/>
      <name val="Arial"/>
      <family val="1"/>
    </font>
    <font>
      <sz val="10"/>
      <color rgb="FF000000"/>
      <name val="Arial"/>
      <family val="1"/>
    </font>
    <font>
      <sz val="10"/>
      <color rgb="FF000000"/>
      <name val="Arial"/>
      <family val="1"/>
    </font>
    <font>
      <b/>
      <sz val="10"/>
      <name val="Arial"/>
      <family val="1"/>
    </font>
    <font>
      <b/>
      <sz val="10"/>
      <name val="Arial"/>
      <family val="1"/>
    </font>
    <font>
      <sz val="10"/>
      <name val="Arial"/>
      <family val="1"/>
    </font>
    <font>
      <sz val="10"/>
      <name val="Arial"/>
      <family val="1"/>
    </font>
    <font>
      <b/>
      <sz val="10"/>
      <name val="Arial Narrow"/>
      <family val="2"/>
    </font>
    <font>
      <b/>
      <sz val="8"/>
      <name val="Arial Narrow"/>
      <family val="2"/>
    </font>
    <font>
      <sz val="10"/>
      <name val="Arial Narrow"/>
      <family val="2"/>
    </font>
    <font>
      <sz val="8"/>
      <name val="Arial Narrow"/>
      <family val="2"/>
    </font>
    <font>
      <b/>
      <i/>
      <sz val="10"/>
      <name val="Arial Narrow"/>
      <family val="2"/>
    </font>
    <font>
      <b/>
      <sz val="8"/>
      <color theme="1"/>
      <name val="Calibri"/>
      <family val="2"/>
      <scheme val="minor"/>
    </font>
    <font>
      <sz val="10"/>
      <name val="Arial"/>
      <family val="2"/>
    </font>
    <font>
      <b/>
      <sz val="12"/>
      <name val="ZapfHumnst BT"/>
      <family val="2"/>
    </font>
    <font>
      <sz val="12"/>
      <name val="ZapfHumnst BT"/>
      <family val="2"/>
    </font>
    <font>
      <b/>
      <sz val="14"/>
      <name val="Arial Narrow"/>
      <family val="2"/>
    </font>
    <font>
      <b/>
      <sz val="14"/>
      <color rgb="FFFF0000"/>
      <name val="Arial Narrow"/>
      <family val="2"/>
    </font>
    <font>
      <b/>
      <sz val="8"/>
      <name val="ZapfHumnst BT"/>
      <family val="2"/>
    </font>
    <font>
      <b/>
      <sz val="9"/>
      <name val="ZapfHumnst BT"/>
      <family val="2"/>
    </font>
    <font>
      <b/>
      <sz val="10"/>
      <name val="ZapfHumnst BT"/>
      <family val="2"/>
    </font>
    <font>
      <sz val="8"/>
      <name val="ZapfHumnst BT"/>
      <family val="2"/>
    </font>
    <font>
      <b/>
      <sz val="8"/>
      <color indexed="10"/>
      <name val="ZapfHumnst BT"/>
      <family val="2"/>
    </font>
    <font>
      <sz val="10"/>
      <name val="ZapfHumnst BT"/>
      <family val="2"/>
    </font>
  </fonts>
  <fills count="22">
    <fill>
      <patternFill patternType="none"/>
    </fill>
    <fill>
      <patternFill patternType="gray125"/>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D8ECF6"/>
      </patternFill>
    </fill>
    <fill>
      <patternFill patternType="solid">
        <fgColor rgb="FFD8ECF6"/>
      </patternFill>
    </fill>
    <fill>
      <patternFill patternType="solid">
        <fgColor rgb="FFD8ECF6"/>
      </patternFill>
    </fill>
    <fill>
      <patternFill patternType="solid">
        <fgColor rgb="FFDFF0D8"/>
      </patternFill>
    </fill>
    <fill>
      <patternFill patternType="solid">
        <fgColor rgb="FFDFF0D8"/>
      </patternFill>
    </fill>
    <fill>
      <patternFill patternType="solid">
        <fgColor rgb="FFDFF0D8"/>
      </patternFill>
    </fill>
    <fill>
      <patternFill patternType="solid">
        <fgColor rgb="FFDFF0D8"/>
      </patternFill>
    </fill>
    <fill>
      <patternFill patternType="solid">
        <fgColor rgb="FFFFFFFF"/>
      </patternFill>
    </fill>
    <fill>
      <patternFill patternType="solid">
        <fgColor rgb="FFFFFFFF"/>
      </patternFill>
    </fill>
    <fill>
      <patternFill patternType="solid">
        <fgColor rgb="FFFFFFFF"/>
      </patternFill>
    </fill>
    <fill>
      <patternFill patternType="solid">
        <fgColor indexed="41"/>
        <bgColor indexed="64"/>
      </patternFill>
    </fill>
    <fill>
      <patternFill patternType="solid">
        <fgColor indexed="65"/>
        <bgColor indexed="64"/>
      </patternFill>
    </fill>
    <fill>
      <patternFill patternType="solid">
        <fgColor rgb="FFFFFFFF"/>
        <bgColor rgb="FF000000"/>
      </patternFill>
    </fill>
    <fill>
      <patternFill patternType="solid">
        <fgColor indexed="27"/>
        <bgColor indexed="64"/>
      </patternFill>
    </fill>
    <fill>
      <patternFill patternType="solid">
        <fgColor indexed="13"/>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s>
  <cellStyleXfs count="2">
    <xf numFmtId="0" fontId="0" fillId="0" borderId="0"/>
    <xf numFmtId="0" fontId="23" fillId="0" borderId="0"/>
  </cellStyleXfs>
  <cellXfs count="112">
    <xf numFmtId="0" fontId="0" fillId="0" borderId="0" xfId="0"/>
    <xf numFmtId="0" fontId="0" fillId="0" borderId="0" xfId="0"/>
    <xf numFmtId="0" fontId="1" fillId="2" borderId="1" xfId="0" applyFont="1" applyFill="1" applyBorder="1" applyAlignment="1">
      <alignment horizontal="left" vertical="top" wrapText="1"/>
    </xf>
    <xf numFmtId="0" fontId="13" fillId="14" borderId="1" xfId="0" applyFont="1" applyFill="1" applyBorder="1" applyAlignment="1">
      <alignment horizontal="left" vertical="top" wrapText="1"/>
    </xf>
    <xf numFmtId="0" fontId="5" fillId="6" borderId="1" xfId="0" applyFont="1" applyFill="1" applyBorder="1" applyAlignment="1">
      <alignment horizontal="right" vertical="top" wrapText="1"/>
    </xf>
    <xf numFmtId="0" fontId="1" fillId="6" borderId="1" xfId="0" applyFont="1" applyFill="1" applyBorder="1" applyAlignment="1">
      <alignment horizontal="right" vertical="top" wrapText="1"/>
    </xf>
    <xf numFmtId="0" fontId="6" fillId="7" borderId="1" xfId="0" applyFont="1" applyFill="1" applyBorder="1" applyAlignment="1">
      <alignment horizontal="left" vertical="top" wrapText="1"/>
    </xf>
    <xf numFmtId="0" fontId="7" fillId="8" borderId="1" xfId="0" applyFont="1" applyFill="1" applyBorder="1" applyAlignment="1">
      <alignment horizontal="right" vertical="top" wrapText="1"/>
    </xf>
    <xf numFmtId="4" fontId="8" fillId="9" borderId="1" xfId="0" applyNumberFormat="1" applyFont="1" applyFill="1" applyBorder="1" applyAlignment="1">
      <alignment horizontal="right" vertical="top" wrapText="1"/>
    </xf>
    <xf numFmtId="0" fontId="9" fillId="10" borderId="1" xfId="0" applyFont="1" applyFill="1" applyBorder="1" applyAlignment="1">
      <alignment horizontal="left" vertical="top" wrapText="1"/>
    </xf>
    <xf numFmtId="0" fontId="11" fillId="12" borderId="1" xfId="0" applyFont="1" applyFill="1" applyBorder="1" applyAlignment="1">
      <alignment horizontal="right" vertical="top" wrapText="1"/>
    </xf>
    <xf numFmtId="0" fontId="10" fillId="11" borderId="1" xfId="0" applyFont="1" applyFill="1" applyBorder="1" applyAlignment="1">
      <alignment horizontal="center" vertical="top" wrapText="1"/>
    </xf>
    <xf numFmtId="4" fontId="12" fillId="13" borderId="1" xfId="0" applyNumberFormat="1" applyFont="1" applyFill="1" applyBorder="1" applyAlignment="1">
      <alignment horizontal="right" vertical="top" wrapText="1"/>
    </xf>
    <xf numFmtId="4" fontId="14" fillId="15" borderId="0" xfId="0" applyNumberFormat="1" applyFont="1" applyFill="1" applyAlignment="1">
      <alignment horizontal="right" vertical="top" wrapText="1"/>
    </xf>
    <xf numFmtId="0" fontId="1" fillId="2" borderId="2" xfId="0" applyFont="1" applyFill="1" applyBorder="1" applyAlignment="1">
      <alignment vertical="top" wrapText="1"/>
    </xf>
    <xf numFmtId="0" fontId="1" fillId="2" borderId="3" xfId="0" applyFont="1" applyFill="1" applyBorder="1" applyAlignment="1">
      <alignment vertical="top" wrapText="1"/>
    </xf>
    <xf numFmtId="0" fontId="1" fillId="2" borderId="4" xfId="0" applyFont="1" applyFill="1" applyBorder="1" applyAlignment="1">
      <alignment vertical="top" wrapText="1"/>
    </xf>
    <xf numFmtId="0" fontId="13" fillId="15" borderId="0" xfId="0" applyFont="1" applyFill="1" applyBorder="1" applyAlignment="1">
      <alignment horizontal="center" vertical="top" wrapText="1"/>
    </xf>
    <xf numFmtId="0" fontId="14" fillId="15" borderId="0" xfId="0" applyFont="1" applyFill="1" applyBorder="1" applyAlignment="1">
      <alignment horizontal="center" vertical="top" wrapText="1"/>
    </xf>
    <xf numFmtId="4" fontId="14" fillId="15" borderId="1" xfId="0" applyNumberFormat="1" applyFont="1" applyFill="1" applyBorder="1" applyAlignment="1">
      <alignment horizontal="right" vertical="top" wrapText="1"/>
    </xf>
    <xf numFmtId="4" fontId="14" fillId="15" borderId="0" xfId="0" applyNumberFormat="1" applyFont="1" applyFill="1" applyBorder="1" applyAlignment="1">
      <alignment horizontal="right" vertical="top" wrapText="1"/>
    </xf>
    <xf numFmtId="0" fontId="17" fillId="0" borderId="1" xfId="0" applyFont="1" applyBorder="1" applyAlignment="1">
      <alignment horizontal="left" vertical="top" wrapText="1"/>
    </xf>
    <xf numFmtId="0" fontId="17" fillId="0" borderId="1" xfId="0" applyFont="1" applyBorder="1" applyAlignment="1">
      <alignment horizontal="center" vertical="top" wrapText="1"/>
    </xf>
    <xf numFmtId="0" fontId="18" fillId="0" borderId="1" xfId="0" applyFont="1" applyBorder="1" applyAlignment="1">
      <alignment horizontal="center" vertical="top" wrapText="1"/>
    </xf>
    <xf numFmtId="0" fontId="19" fillId="0" borderId="1" xfId="0" applyFont="1" applyBorder="1" applyAlignment="1">
      <alignment horizontal="left" vertical="top" wrapText="1"/>
    </xf>
    <xf numFmtId="0" fontId="19" fillId="0" borderId="1" xfId="0" applyFont="1" applyBorder="1" applyAlignment="1">
      <alignment horizontal="center" vertical="top" wrapText="1"/>
    </xf>
    <xf numFmtId="0" fontId="20" fillId="0" borderId="1" xfId="0" applyFont="1" applyBorder="1" applyAlignment="1">
      <alignment horizontal="center" vertical="top" wrapText="1"/>
    </xf>
    <xf numFmtId="0" fontId="18" fillId="0" borderId="6" xfId="0" applyFont="1" applyBorder="1" applyAlignment="1">
      <alignment horizontal="center" vertical="top" wrapText="1"/>
    </xf>
    <xf numFmtId="0" fontId="21" fillId="0" borderId="1" xfId="0" applyFont="1" applyBorder="1" applyAlignment="1">
      <alignment horizontal="left" vertical="top" wrapText="1"/>
    </xf>
    <xf numFmtId="0" fontId="21" fillId="0" borderId="1" xfId="0" applyFont="1" applyBorder="1" applyAlignment="1">
      <alignment horizontal="center" vertical="top" wrapText="1"/>
    </xf>
    <xf numFmtId="0" fontId="17" fillId="0" borderId="14" xfId="0" applyFont="1" applyBorder="1" applyAlignment="1">
      <alignment horizontal="left" vertical="top" wrapText="1"/>
    </xf>
    <xf numFmtId="0" fontId="18" fillId="0" borderId="15" xfId="0" applyFont="1" applyBorder="1" applyAlignment="1">
      <alignment horizontal="center" vertical="top" wrapText="1"/>
    </xf>
    <xf numFmtId="4" fontId="18" fillId="0" borderId="15" xfId="0" applyNumberFormat="1" applyFont="1" applyBorder="1" applyAlignment="1">
      <alignment horizontal="center" vertical="top" wrapText="1"/>
    </xf>
    <xf numFmtId="0" fontId="19" fillId="0" borderId="14" xfId="0" applyFont="1" applyBorder="1" applyAlignment="1">
      <alignment horizontal="left" vertical="top" wrapText="1"/>
    </xf>
    <xf numFmtId="4" fontId="20" fillId="0" borderId="15" xfId="0" applyNumberFormat="1" applyFont="1" applyBorder="1" applyAlignment="1">
      <alignment horizontal="center" vertical="top" wrapText="1"/>
    </xf>
    <xf numFmtId="10" fontId="17" fillId="18" borderId="15" xfId="0" applyNumberFormat="1" applyFont="1" applyFill="1" applyBorder="1" applyAlignment="1" applyProtection="1">
      <alignment horizontal="center" vertical="center" wrapText="1"/>
      <protection locked="0"/>
    </xf>
    <xf numFmtId="0" fontId="22" fillId="19" borderId="17" xfId="0" applyFont="1" applyFill="1" applyBorder="1" applyAlignment="1">
      <alignment horizontal="center" vertical="top" wrapText="1"/>
    </xf>
    <xf numFmtId="0" fontId="22" fillId="19" borderId="21" xfId="0" applyFont="1" applyFill="1" applyBorder="1" applyAlignment="1">
      <alignment horizontal="center" vertical="top" wrapText="1"/>
    </xf>
    <xf numFmtId="0" fontId="25" fillId="0" borderId="0" xfId="1" applyFont="1" applyBorder="1" applyAlignment="1">
      <alignment vertical="center" wrapText="1"/>
    </xf>
    <xf numFmtId="49" fontId="27" fillId="0" borderId="1" xfId="1" applyNumberFormat="1" applyFont="1" applyBorder="1" applyAlignment="1">
      <alignment horizontal="center" vertical="center" wrapText="1"/>
    </xf>
    <xf numFmtId="0" fontId="28" fillId="20" borderId="1" xfId="1" applyFont="1" applyFill="1" applyBorder="1" applyAlignment="1">
      <alignment horizontal="center" vertical="center" wrapText="1"/>
    </xf>
    <xf numFmtId="0" fontId="29" fillId="20" borderId="1" xfId="1" applyFont="1" applyFill="1" applyBorder="1" applyAlignment="1">
      <alignment horizontal="center" vertical="center" wrapText="1"/>
    </xf>
    <xf numFmtId="4" fontId="29" fillId="20" borderId="1" xfId="1" applyNumberFormat="1" applyFont="1" applyFill="1" applyBorder="1" applyAlignment="1">
      <alignment horizontal="center" vertical="center" wrapText="1"/>
    </xf>
    <xf numFmtId="0" fontId="28" fillId="0" borderId="0" xfId="1" applyFont="1" applyBorder="1" applyAlignment="1">
      <alignment horizontal="center" vertical="center" wrapText="1"/>
    </xf>
    <xf numFmtId="9" fontId="28" fillId="0" borderId="1" xfId="1" applyNumberFormat="1" applyFont="1" applyBorder="1" applyAlignment="1">
      <alignment horizontal="center" vertical="center" wrapText="1"/>
    </xf>
    <xf numFmtId="0" fontId="30" fillId="0" borderId="0" xfId="1" applyFont="1" applyBorder="1" applyAlignment="1">
      <alignment vertical="center" wrapText="1"/>
    </xf>
    <xf numFmtId="4" fontId="28" fillId="0" borderId="1" xfId="1" applyNumberFormat="1" applyFont="1" applyBorder="1" applyAlignment="1">
      <alignment horizontal="center" vertical="center" wrapText="1"/>
    </xf>
    <xf numFmtId="4" fontId="28" fillId="21" borderId="1" xfId="1" applyNumberFormat="1" applyFont="1" applyFill="1" applyBorder="1" applyAlignment="1">
      <alignment horizontal="center" vertical="center" wrapText="1"/>
    </xf>
    <xf numFmtId="0" fontId="30" fillId="0" borderId="0" xfId="1" applyFont="1" applyBorder="1" applyAlignment="1">
      <alignment horizontal="center" vertical="center" wrapText="1"/>
    </xf>
    <xf numFmtId="9" fontId="28" fillId="0" borderId="1" xfId="1" applyNumberFormat="1" applyFont="1" applyFill="1" applyBorder="1" applyAlignment="1">
      <alignment horizontal="center" vertical="center" wrapText="1"/>
    </xf>
    <xf numFmtId="0" fontId="30" fillId="0" borderId="1" xfId="1" applyFont="1" applyBorder="1" applyAlignment="1">
      <alignment horizontal="center" vertical="center" wrapText="1"/>
    </xf>
    <xf numFmtId="4" fontId="28" fillId="0" borderId="1" xfId="1" applyNumberFormat="1" applyFont="1" applyBorder="1" applyAlignment="1">
      <alignment horizontal="center" wrapText="1"/>
    </xf>
    <xf numFmtId="4" fontId="30" fillId="0" borderId="0" xfId="1" applyNumberFormat="1" applyFont="1" applyBorder="1" applyAlignment="1">
      <alignment horizontal="center" vertical="center" wrapText="1"/>
    </xf>
    <xf numFmtId="4" fontId="30" fillId="0" borderId="1" xfId="1" applyNumberFormat="1" applyFont="1" applyBorder="1" applyAlignment="1">
      <alignment horizontal="center" vertical="center" wrapText="1"/>
    </xf>
    <xf numFmtId="4" fontId="31" fillId="0" borderId="1" xfId="1" applyNumberFormat="1" applyFont="1" applyBorder="1" applyAlignment="1">
      <alignment horizontal="center" vertical="center" wrapText="1"/>
    </xf>
    <xf numFmtId="4" fontId="32" fillId="0" borderId="1" xfId="1" applyNumberFormat="1" applyFont="1" applyBorder="1" applyAlignment="1">
      <alignment horizontal="center" vertical="center" wrapText="1"/>
    </xf>
    <xf numFmtId="0" fontId="33" fillId="0" borderId="0" xfId="1" applyFont="1" applyBorder="1" applyAlignment="1">
      <alignment vertical="center" wrapText="1"/>
    </xf>
    <xf numFmtId="4" fontId="33" fillId="0" borderId="0" xfId="1" applyNumberFormat="1" applyFont="1" applyBorder="1" applyAlignment="1">
      <alignment vertical="center" wrapText="1"/>
    </xf>
    <xf numFmtId="0" fontId="33" fillId="0" borderId="0" xfId="1" applyFont="1" applyBorder="1" applyAlignment="1">
      <alignment horizontal="center" vertical="center" wrapText="1"/>
    </xf>
    <xf numFmtId="0" fontId="31" fillId="0" borderId="0" xfId="1" applyFont="1" applyBorder="1" applyAlignment="1">
      <alignment vertical="center" wrapText="1"/>
    </xf>
    <xf numFmtId="0" fontId="31" fillId="0" borderId="0" xfId="1" applyFont="1" applyBorder="1" applyAlignment="1">
      <alignment horizontal="center" vertical="center" wrapText="1"/>
    </xf>
    <xf numFmtId="0" fontId="33" fillId="0" borderId="0" xfId="1" applyFont="1" applyBorder="1" applyAlignment="1">
      <alignment horizontal="right" vertical="center" wrapText="1"/>
    </xf>
    <xf numFmtId="0" fontId="13" fillId="15" borderId="1" xfId="0" applyFont="1" applyFill="1" applyBorder="1" applyAlignment="1">
      <alignment horizontal="center" vertical="top" wrapText="1"/>
    </xf>
    <xf numFmtId="0" fontId="14" fillId="15" borderId="1" xfId="0" applyFont="1" applyFill="1" applyBorder="1" applyAlignment="1">
      <alignment horizontal="center" vertical="top" wrapText="1"/>
    </xf>
    <xf numFmtId="0" fontId="17" fillId="17" borderId="9" xfId="0" applyFont="1" applyFill="1" applyBorder="1" applyAlignment="1">
      <alignment horizontal="center" vertical="center"/>
    </xf>
    <xf numFmtId="0" fontId="17" fillId="17" borderId="10" xfId="0" applyFont="1" applyFill="1" applyBorder="1" applyAlignment="1">
      <alignment horizontal="center" vertical="center"/>
    </xf>
    <xf numFmtId="0" fontId="17" fillId="17" borderId="11" xfId="0" applyFont="1" applyFill="1" applyBorder="1" applyAlignment="1">
      <alignment horizontal="center" vertical="center"/>
    </xf>
    <xf numFmtId="0" fontId="17" fillId="17" borderId="12" xfId="0" applyFont="1" applyFill="1" applyBorder="1" applyAlignment="1">
      <alignment horizontal="center" vertical="center"/>
    </xf>
    <xf numFmtId="0" fontId="17" fillId="17" borderId="5" xfId="0" applyFont="1" applyFill="1" applyBorder="1" applyAlignment="1">
      <alignment horizontal="center" vertical="center"/>
    </xf>
    <xf numFmtId="0" fontId="17" fillId="17" borderId="13" xfId="0" applyFont="1" applyFill="1" applyBorder="1" applyAlignment="1">
      <alignment horizontal="center" vertical="center"/>
    </xf>
    <xf numFmtId="0" fontId="17" fillId="0" borderId="16" xfId="0" applyFont="1" applyBorder="1" applyAlignment="1">
      <alignment horizontal="center" vertical="top" wrapText="1"/>
    </xf>
    <xf numFmtId="0" fontId="17" fillId="0" borderId="3" xfId="0" applyFont="1" applyBorder="1" applyAlignment="1">
      <alignment horizontal="center" vertical="top" wrapText="1"/>
    </xf>
    <xf numFmtId="0" fontId="17" fillId="0" borderId="4" xfId="0" applyFont="1" applyBorder="1" applyAlignment="1">
      <alignment horizontal="center" vertical="top" wrapText="1"/>
    </xf>
    <xf numFmtId="0" fontId="13" fillId="14" borderId="0" xfId="0" applyFont="1" applyFill="1" applyAlignment="1">
      <alignment horizontal="left" vertical="top" wrapText="1"/>
    </xf>
    <xf numFmtId="0" fontId="16" fillId="16" borderId="0" xfId="0" applyFont="1" applyFill="1" applyAlignment="1">
      <alignment horizontal="center" vertical="top" wrapText="1"/>
    </xf>
    <xf numFmtId="0" fontId="0" fillId="0" borderId="0" xfId="0"/>
    <xf numFmtId="0" fontId="1" fillId="2" borderId="0" xfId="0" applyFont="1" applyFill="1" applyAlignment="1">
      <alignment horizontal="left" vertical="top" wrapText="1"/>
    </xf>
    <xf numFmtId="0" fontId="1" fillId="2" borderId="1" xfId="0" applyFont="1" applyFill="1" applyBorder="1" applyAlignment="1">
      <alignment horizontal="left" vertical="top" wrapText="1"/>
    </xf>
    <xf numFmtId="0" fontId="13" fillId="14" borderId="1" xfId="0" applyFont="1" applyFill="1" applyBorder="1" applyAlignment="1">
      <alignment horizontal="left" vertical="top" wrapText="1"/>
    </xf>
    <xf numFmtId="0" fontId="13" fillId="14" borderId="2" xfId="0" applyFont="1" applyFill="1" applyBorder="1" applyAlignment="1">
      <alignment horizontal="left" vertical="top" wrapText="1"/>
    </xf>
    <xf numFmtId="0" fontId="13" fillId="14" borderId="3" xfId="0" applyFont="1" applyFill="1" applyBorder="1" applyAlignment="1">
      <alignment horizontal="left" vertical="top" wrapText="1"/>
    </xf>
    <xf numFmtId="0" fontId="13" fillId="14" borderId="4" xfId="0" applyFont="1" applyFill="1" applyBorder="1" applyAlignment="1">
      <alignment horizontal="left" vertical="top" wrapText="1"/>
    </xf>
    <xf numFmtId="0" fontId="2" fillId="3" borderId="1" xfId="0" applyFont="1" applyFill="1" applyBorder="1" applyAlignment="1">
      <alignment horizontal="center" wrapText="1"/>
    </xf>
    <xf numFmtId="0" fontId="0" fillId="0" borderId="1" xfId="0" applyBorder="1"/>
    <xf numFmtId="0" fontId="3" fillId="4" borderId="1" xfId="0" applyFont="1" applyFill="1" applyBorder="1" applyAlignment="1">
      <alignment horizontal="left" vertical="top" wrapText="1"/>
    </xf>
    <xf numFmtId="0" fontId="5" fillId="6" borderId="1" xfId="0" applyFont="1" applyFill="1" applyBorder="1" applyAlignment="1">
      <alignment horizontal="right" vertical="top" wrapText="1"/>
    </xf>
    <xf numFmtId="0" fontId="4" fillId="5" borderId="1" xfId="0" applyFont="1" applyFill="1" applyBorder="1" applyAlignment="1">
      <alignment horizontal="center" vertical="top" wrapText="1"/>
    </xf>
    <xf numFmtId="0" fontId="1" fillId="5" borderId="1" xfId="0" applyFont="1" applyFill="1" applyBorder="1" applyAlignment="1">
      <alignment horizontal="center" vertical="top" wrapText="1"/>
    </xf>
    <xf numFmtId="0" fontId="20" fillId="0" borderId="6" xfId="0" applyFont="1" applyBorder="1" applyAlignment="1">
      <alignment horizontal="center" vertical="center" wrapText="1"/>
    </xf>
    <xf numFmtId="0" fontId="20" fillId="0" borderId="7" xfId="0" applyFont="1" applyBorder="1" applyAlignment="1">
      <alignment horizontal="center" vertical="center" wrapText="1"/>
    </xf>
    <xf numFmtId="0" fontId="20" fillId="0" borderId="8" xfId="0" applyFont="1" applyBorder="1" applyAlignment="1">
      <alignment horizontal="center" vertical="center" wrapText="1"/>
    </xf>
    <xf numFmtId="49" fontId="19" fillId="18" borderId="22" xfId="0" applyNumberFormat="1" applyFont="1" applyFill="1" applyBorder="1" applyAlignment="1" applyProtection="1">
      <alignment horizontal="center" vertical="center" wrapText="1"/>
      <protection locked="0"/>
    </xf>
    <xf numFmtId="49" fontId="19" fillId="18" borderId="23" xfId="0" applyNumberFormat="1" applyFont="1" applyFill="1" applyBorder="1" applyAlignment="1" applyProtection="1">
      <alignment horizontal="center" vertical="center" wrapText="1"/>
      <protection locked="0"/>
    </xf>
    <xf numFmtId="49" fontId="19" fillId="18" borderId="24" xfId="0" applyNumberFormat="1" applyFont="1" applyFill="1" applyBorder="1" applyAlignment="1" applyProtection="1">
      <alignment horizontal="center" vertical="center" wrapText="1"/>
      <protection locked="0"/>
    </xf>
    <xf numFmtId="49" fontId="19" fillId="18" borderId="16" xfId="0" applyNumberFormat="1" applyFont="1" applyFill="1" applyBorder="1" applyAlignment="1" applyProtection="1">
      <alignment horizontal="center" vertical="center" wrapText="1"/>
      <protection locked="0"/>
    </xf>
    <xf numFmtId="49" fontId="19" fillId="18" borderId="3" xfId="0" applyNumberFormat="1" applyFont="1" applyFill="1" applyBorder="1" applyAlignment="1" applyProtection="1">
      <alignment horizontal="center" vertical="center" wrapText="1"/>
      <protection locked="0"/>
    </xf>
    <xf numFmtId="49" fontId="19" fillId="18" borderId="4" xfId="0" applyNumberFormat="1" applyFont="1" applyFill="1" applyBorder="1" applyAlignment="1" applyProtection="1">
      <alignment horizontal="center" vertical="center" wrapText="1"/>
      <protection locked="0"/>
    </xf>
    <xf numFmtId="49" fontId="19" fillId="18" borderId="18" xfId="0" applyNumberFormat="1" applyFont="1" applyFill="1" applyBorder="1" applyAlignment="1" applyProtection="1">
      <alignment horizontal="left" vertical="center" wrapText="1"/>
      <protection locked="0"/>
    </xf>
    <xf numFmtId="49" fontId="19" fillId="18" borderId="0" xfId="0" applyNumberFormat="1" applyFont="1" applyFill="1" applyBorder="1" applyAlignment="1" applyProtection="1">
      <alignment horizontal="left" vertical="center" wrapText="1"/>
      <protection locked="0"/>
    </xf>
    <xf numFmtId="49" fontId="19" fillId="18" borderId="17" xfId="0" applyNumberFormat="1" applyFont="1" applyFill="1" applyBorder="1" applyAlignment="1" applyProtection="1">
      <alignment horizontal="left" vertical="center" wrapText="1"/>
      <protection locked="0"/>
    </xf>
    <xf numFmtId="49" fontId="19" fillId="18" borderId="19" xfId="0" applyNumberFormat="1" applyFont="1" applyFill="1" applyBorder="1" applyAlignment="1" applyProtection="1">
      <alignment horizontal="left" vertical="center" wrapText="1"/>
      <protection locked="0"/>
    </xf>
    <xf numFmtId="49" fontId="19" fillId="18" borderId="20" xfId="0" applyNumberFormat="1" applyFont="1" applyFill="1" applyBorder="1" applyAlignment="1" applyProtection="1">
      <alignment horizontal="left" vertical="center" wrapText="1"/>
      <protection locked="0"/>
    </xf>
    <xf numFmtId="49" fontId="19" fillId="18" borderId="21" xfId="0" applyNumberFormat="1" applyFont="1" applyFill="1" applyBorder="1" applyAlignment="1" applyProtection="1">
      <alignment horizontal="left" vertical="center" wrapText="1"/>
      <protection locked="0"/>
    </xf>
    <xf numFmtId="0" fontId="15" fillId="16" borderId="0" xfId="0" applyFont="1" applyFill="1" applyAlignment="1">
      <alignment horizontal="center" vertical="top" wrapText="1"/>
    </xf>
    <xf numFmtId="0" fontId="24" fillId="0" borderId="2" xfId="1" applyFont="1" applyBorder="1" applyAlignment="1">
      <alignment horizontal="center" vertical="center" wrapText="1"/>
    </xf>
    <xf numFmtId="0" fontId="24" fillId="0" borderId="3" xfId="1" applyFont="1" applyBorder="1" applyAlignment="1">
      <alignment horizontal="center" vertical="center" wrapText="1"/>
    </xf>
    <xf numFmtId="0" fontId="24" fillId="0" borderId="4" xfId="1" applyFont="1" applyBorder="1" applyAlignment="1">
      <alignment horizontal="center" vertical="center" wrapText="1"/>
    </xf>
    <xf numFmtId="49" fontId="26" fillId="0" borderId="2" xfId="1" applyNumberFormat="1" applyFont="1" applyBorder="1" applyAlignment="1">
      <alignment horizontal="right" vertical="center" wrapText="1"/>
    </xf>
    <xf numFmtId="49" fontId="26" fillId="0" borderId="3" xfId="1" applyNumberFormat="1" applyFont="1" applyBorder="1" applyAlignment="1">
      <alignment horizontal="right" vertical="center" wrapText="1"/>
    </xf>
    <xf numFmtId="0" fontId="28" fillId="0" borderId="1" xfId="1" applyFont="1" applyBorder="1" applyAlignment="1">
      <alignment horizontal="center" vertical="center" wrapText="1"/>
    </xf>
    <xf numFmtId="0" fontId="28" fillId="0" borderId="1" xfId="1" applyFont="1" applyBorder="1" applyAlignment="1">
      <alignment horizontal="left" vertical="center" wrapText="1"/>
    </xf>
    <xf numFmtId="4" fontId="30" fillId="0" borderId="1" xfId="1" applyNumberFormat="1" applyFont="1" applyBorder="1" applyAlignment="1">
      <alignment horizontal="center" vertical="center" wrapText="1"/>
    </xf>
  </cellXfs>
  <cellStyles count="2">
    <cellStyle name="Normal" xfId="0" builtinId="0"/>
    <cellStyle name="Normal 4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1333500" cy="1000125"/>
    <xdr:pic>
      <xdr:nvPicPr>
        <xdr:cNvPr id="2" name="Imagem 1"/>
        <xdr:cNvPicPr>
          <a:picLocks noSelect="1" noChangeAspect="1" noMove="1"/>
        </xdr:cNvPicPr>
      </xdr:nvPicPr>
      <xdr:blipFill>
        <a:blip xmlns:r="http://schemas.openxmlformats.org/officeDocument/2006/relationships" r:embed="rId1"/>
        <a:stretch>
          <a:fillRect/>
        </a:stretch>
      </xdr:blipFill>
      <xdr:spPr>
        <a:xfrm>
          <a:off x="0" y="0"/>
          <a:ext cx="2336800" cy="2161540"/>
        </a:xfrm>
        <a:prstGeom prst="rect">
          <a:avLst/>
        </a:prstGeom>
      </xdr:spPr>
    </xdr:pic>
    <xdr:clientData/>
  </xdr:oneCellAnchor>
</xdr:wsDr>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Escritório">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431"/>
  <sheetViews>
    <sheetView tabSelected="1" showOutlineSymbols="0" showWhiteSpace="0" view="pageBreakPreview" zoomScale="70" zoomScaleNormal="70" zoomScaleSheetLayoutView="70" workbookViewId="0">
      <selection activeCell="D2" sqref="D2"/>
    </sheetView>
  </sheetViews>
  <sheetFormatPr defaultRowHeight="14.25"/>
  <cols>
    <col min="1" max="3" width="10" bestFit="1" customWidth="1"/>
    <col min="4" max="4" width="60" bestFit="1" customWidth="1"/>
    <col min="5" max="5" width="11" customWidth="1"/>
    <col min="6" max="10" width="10" bestFit="1" customWidth="1"/>
    <col min="11" max="11" width="14.25" bestFit="1" customWidth="1"/>
  </cols>
  <sheetData>
    <row r="1" spans="1:11" ht="15" customHeight="1">
      <c r="A1" s="2"/>
      <c r="B1" s="2"/>
      <c r="C1" s="2"/>
      <c r="D1" s="2" t="s">
        <v>0</v>
      </c>
      <c r="E1" s="14" t="s">
        <v>1</v>
      </c>
      <c r="F1" s="15"/>
      <c r="G1" s="15"/>
      <c r="H1" s="15"/>
      <c r="I1" s="16"/>
      <c r="J1" s="77" t="s">
        <v>2</v>
      </c>
      <c r="K1" s="77"/>
    </row>
    <row r="2" spans="1:11" ht="214.5" customHeight="1">
      <c r="A2" s="3"/>
      <c r="B2" s="3"/>
      <c r="C2" s="3"/>
      <c r="D2" s="3" t="s">
        <v>903</v>
      </c>
      <c r="E2" s="79" t="s">
        <v>3</v>
      </c>
      <c r="F2" s="80"/>
      <c r="G2" s="80"/>
      <c r="H2" s="80"/>
      <c r="I2" s="81"/>
      <c r="J2" s="78" t="s">
        <v>4</v>
      </c>
      <c r="K2" s="78"/>
    </row>
    <row r="3" spans="1:11" ht="15">
      <c r="A3" s="82" t="s">
        <v>5</v>
      </c>
      <c r="B3" s="83"/>
      <c r="C3" s="83"/>
      <c r="D3" s="83"/>
      <c r="E3" s="83"/>
      <c r="F3" s="83"/>
      <c r="G3" s="83"/>
      <c r="H3" s="83"/>
      <c r="I3" s="83"/>
      <c r="J3" s="83"/>
      <c r="K3" s="83"/>
    </row>
    <row r="4" spans="1:11" ht="15" customHeight="1">
      <c r="A4" s="84" t="s">
        <v>6</v>
      </c>
      <c r="B4" s="85" t="s">
        <v>7</v>
      </c>
      <c r="C4" s="84" t="s">
        <v>8</v>
      </c>
      <c r="D4" s="84" t="s">
        <v>9</v>
      </c>
      <c r="E4" s="86" t="s">
        <v>10</v>
      </c>
      <c r="F4" s="85" t="s">
        <v>11</v>
      </c>
      <c r="G4" s="86" t="s">
        <v>12</v>
      </c>
      <c r="H4" s="84"/>
      <c r="I4" s="84"/>
      <c r="J4" s="87" t="s">
        <v>887</v>
      </c>
      <c r="K4" s="84"/>
    </row>
    <row r="5" spans="1:11" ht="15" customHeight="1">
      <c r="A5" s="85"/>
      <c r="B5" s="85"/>
      <c r="C5" s="85"/>
      <c r="D5" s="85"/>
      <c r="E5" s="85"/>
      <c r="F5" s="85"/>
      <c r="G5" s="4" t="s">
        <v>14</v>
      </c>
      <c r="H5" s="4" t="s">
        <v>15</v>
      </c>
      <c r="I5" s="4" t="s">
        <v>13</v>
      </c>
      <c r="J5" s="5" t="s">
        <v>888</v>
      </c>
      <c r="K5" s="5" t="s">
        <v>889</v>
      </c>
    </row>
    <row r="6" spans="1:11" ht="24" customHeight="1">
      <c r="A6" s="6" t="s">
        <v>16</v>
      </c>
      <c r="B6" s="6"/>
      <c r="C6" s="6"/>
      <c r="D6" s="6" t="s">
        <v>17</v>
      </c>
      <c r="E6" s="6"/>
      <c r="F6" s="7"/>
      <c r="G6" s="6"/>
      <c r="H6" s="6"/>
      <c r="I6" s="6"/>
      <c r="J6" s="6"/>
      <c r="K6" s="8">
        <f>SUM(J7:J18)</f>
        <v>336996.49</v>
      </c>
    </row>
    <row r="7" spans="1:11" ht="24" customHeight="1">
      <c r="A7" s="9" t="s">
        <v>18</v>
      </c>
      <c r="B7" s="10" t="s">
        <v>19</v>
      </c>
      <c r="C7" s="9" t="s">
        <v>20</v>
      </c>
      <c r="D7" s="9" t="s">
        <v>21</v>
      </c>
      <c r="E7" s="11" t="s">
        <v>22</v>
      </c>
      <c r="F7" s="10">
        <v>6</v>
      </c>
      <c r="G7" s="12">
        <v>3047.44</v>
      </c>
      <c r="H7" s="12">
        <v>1273.6199999999999</v>
      </c>
      <c r="I7" s="12">
        <f>G7+H7</f>
        <v>4321.0599999999995</v>
      </c>
      <c r="J7" s="12">
        <f>F7*I7</f>
        <v>25926.359999999997</v>
      </c>
      <c r="K7" s="12"/>
    </row>
    <row r="8" spans="1:11" ht="24" customHeight="1">
      <c r="A8" s="9" t="s">
        <v>904</v>
      </c>
      <c r="B8" s="10" t="s">
        <v>23</v>
      </c>
      <c r="C8" s="9" t="s">
        <v>24</v>
      </c>
      <c r="D8" s="9" t="s">
        <v>25</v>
      </c>
      <c r="E8" s="11" t="s">
        <v>22</v>
      </c>
      <c r="F8" s="10">
        <v>6</v>
      </c>
      <c r="G8" s="12">
        <v>16306.59</v>
      </c>
      <c r="H8" s="12">
        <v>101.33</v>
      </c>
      <c r="I8" s="12">
        <f t="shared" ref="I8:I18" si="0">G8+H8</f>
        <v>16407.920000000002</v>
      </c>
      <c r="J8" s="12">
        <f t="shared" ref="J8:J18" si="1">F8*I8</f>
        <v>98447.520000000019</v>
      </c>
      <c r="K8" s="12"/>
    </row>
    <row r="9" spans="1:11" ht="24" customHeight="1">
      <c r="A9" s="9" t="s">
        <v>905</v>
      </c>
      <c r="B9" s="10" t="s">
        <v>26</v>
      </c>
      <c r="C9" s="9" t="s">
        <v>24</v>
      </c>
      <c r="D9" s="9" t="s">
        <v>27</v>
      </c>
      <c r="E9" s="11" t="s">
        <v>22</v>
      </c>
      <c r="F9" s="10">
        <v>6</v>
      </c>
      <c r="G9" s="12">
        <v>10486.97</v>
      </c>
      <c r="H9" s="12">
        <v>101.33</v>
      </c>
      <c r="I9" s="12">
        <f t="shared" si="0"/>
        <v>10588.3</v>
      </c>
      <c r="J9" s="12">
        <f t="shared" si="1"/>
        <v>63529.799999999996</v>
      </c>
      <c r="K9" s="12"/>
    </row>
    <row r="10" spans="1:11" ht="24" customHeight="1">
      <c r="A10" s="9" t="s">
        <v>906</v>
      </c>
      <c r="B10" s="10" t="s">
        <v>28</v>
      </c>
      <c r="C10" s="9" t="s">
        <v>24</v>
      </c>
      <c r="D10" s="9" t="s">
        <v>29</v>
      </c>
      <c r="E10" s="11" t="s">
        <v>22</v>
      </c>
      <c r="F10" s="10">
        <v>5</v>
      </c>
      <c r="G10" s="12">
        <v>6452.77</v>
      </c>
      <c r="H10" s="12">
        <v>907.82</v>
      </c>
      <c r="I10" s="12">
        <f t="shared" si="0"/>
        <v>7360.59</v>
      </c>
      <c r="J10" s="12">
        <f t="shared" si="1"/>
        <v>36802.949999999997</v>
      </c>
      <c r="K10" s="12"/>
    </row>
    <row r="11" spans="1:11">
      <c r="A11" s="9" t="s">
        <v>907</v>
      </c>
      <c r="B11" s="10" t="s">
        <v>30</v>
      </c>
      <c r="C11" s="9" t="s">
        <v>20</v>
      </c>
      <c r="D11" s="9" t="s">
        <v>31</v>
      </c>
      <c r="E11" s="11" t="s">
        <v>32</v>
      </c>
      <c r="F11" s="10">
        <v>1</v>
      </c>
      <c r="G11" s="12">
        <v>4624.54</v>
      </c>
      <c r="H11" s="12">
        <v>0.44</v>
      </c>
      <c r="I11" s="12">
        <f t="shared" si="0"/>
        <v>4624.9799999999996</v>
      </c>
      <c r="J11" s="12">
        <f t="shared" si="1"/>
        <v>4624.9799999999996</v>
      </c>
      <c r="K11" s="12"/>
    </row>
    <row r="12" spans="1:11" ht="51">
      <c r="A12" s="9" t="s">
        <v>908</v>
      </c>
      <c r="B12" s="10" t="s">
        <v>33</v>
      </c>
      <c r="C12" s="9" t="s">
        <v>24</v>
      </c>
      <c r="D12" s="9" t="s">
        <v>34</v>
      </c>
      <c r="E12" s="11" t="s">
        <v>35</v>
      </c>
      <c r="F12" s="10">
        <v>50</v>
      </c>
      <c r="G12" s="12">
        <v>212.63</v>
      </c>
      <c r="H12" s="12">
        <v>204.75</v>
      </c>
      <c r="I12" s="12">
        <f t="shared" si="0"/>
        <v>417.38</v>
      </c>
      <c r="J12" s="12">
        <f t="shared" si="1"/>
        <v>20869</v>
      </c>
      <c r="K12" s="12"/>
    </row>
    <row r="13" spans="1:11" ht="25.5">
      <c r="A13" s="9" t="s">
        <v>909</v>
      </c>
      <c r="B13" s="10" t="s">
        <v>36</v>
      </c>
      <c r="C13" s="9" t="s">
        <v>37</v>
      </c>
      <c r="D13" s="9" t="s">
        <v>38</v>
      </c>
      <c r="E13" s="11" t="s">
        <v>35</v>
      </c>
      <c r="F13" s="10">
        <v>20</v>
      </c>
      <c r="G13" s="12">
        <v>43.17</v>
      </c>
      <c r="H13" s="12">
        <v>102.58</v>
      </c>
      <c r="I13" s="12">
        <f t="shared" si="0"/>
        <v>145.75</v>
      </c>
      <c r="J13" s="12">
        <f t="shared" si="1"/>
        <v>2915</v>
      </c>
      <c r="K13" s="12"/>
    </row>
    <row r="14" spans="1:11" ht="25.5">
      <c r="A14" s="9" t="s">
        <v>910</v>
      </c>
      <c r="B14" s="10" t="s">
        <v>39</v>
      </c>
      <c r="C14" s="9" t="s">
        <v>24</v>
      </c>
      <c r="D14" s="9" t="s">
        <v>40</v>
      </c>
      <c r="E14" s="11" t="s">
        <v>35</v>
      </c>
      <c r="F14" s="10">
        <v>1078</v>
      </c>
      <c r="G14" s="12">
        <v>29.87</v>
      </c>
      <c r="H14" s="12">
        <v>29.1</v>
      </c>
      <c r="I14" s="12">
        <f t="shared" si="0"/>
        <v>58.97</v>
      </c>
      <c r="J14" s="12">
        <f t="shared" si="1"/>
        <v>63569.659999999996</v>
      </c>
      <c r="K14" s="12"/>
    </row>
    <row r="15" spans="1:11" ht="25.5">
      <c r="A15" s="9" t="s">
        <v>911</v>
      </c>
      <c r="B15" s="10" t="s">
        <v>41</v>
      </c>
      <c r="C15" s="9" t="s">
        <v>24</v>
      </c>
      <c r="D15" s="9" t="s">
        <v>42</v>
      </c>
      <c r="E15" s="11" t="s">
        <v>43</v>
      </c>
      <c r="F15" s="10">
        <v>1</v>
      </c>
      <c r="G15" s="12">
        <v>759.84</v>
      </c>
      <c r="H15" s="12">
        <v>1174.46</v>
      </c>
      <c r="I15" s="12">
        <f t="shared" si="0"/>
        <v>1934.3000000000002</v>
      </c>
      <c r="J15" s="12">
        <f t="shared" si="1"/>
        <v>1934.3000000000002</v>
      </c>
      <c r="K15" s="12"/>
    </row>
    <row r="16" spans="1:11" ht="24" customHeight="1">
      <c r="A16" s="9" t="s">
        <v>912</v>
      </c>
      <c r="B16" s="10" t="s">
        <v>44</v>
      </c>
      <c r="C16" s="9" t="s">
        <v>24</v>
      </c>
      <c r="D16" s="9" t="s">
        <v>45</v>
      </c>
      <c r="E16" s="11" t="s">
        <v>35</v>
      </c>
      <c r="F16" s="10">
        <v>10</v>
      </c>
      <c r="G16" s="12">
        <v>42.2</v>
      </c>
      <c r="H16" s="12">
        <v>339.4</v>
      </c>
      <c r="I16" s="12">
        <f t="shared" si="0"/>
        <v>381.59999999999997</v>
      </c>
      <c r="J16" s="12">
        <f t="shared" si="1"/>
        <v>3815.9999999999995</v>
      </c>
      <c r="K16" s="12"/>
    </row>
    <row r="17" spans="1:11" ht="24" customHeight="1">
      <c r="A17" s="9" t="s">
        <v>913</v>
      </c>
      <c r="B17" s="10" t="s">
        <v>46</v>
      </c>
      <c r="C17" s="9" t="s">
        <v>20</v>
      </c>
      <c r="D17" s="9" t="s">
        <v>47</v>
      </c>
      <c r="E17" s="11" t="s">
        <v>48</v>
      </c>
      <c r="F17" s="10">
        <v>30</v>
      </c>
      <c r="G17" s="12">
        <v>0</v>
      </c>
      <c r="H17" s="12">
        <v>147.26</v>
      </c>
      <c r="I17" s="12">
        <f t="shared" si="0"/>
        <v>147.26</v>
      </c>
      <c r="J17" s="12">
        <f t="shared" si="1"/>
        <v>4417.7999999999993</v>
      </c>
      <c r="K17" s="12"/>
    </row>
    <row r="18" spans="1:11" ht="24" customHeight="1">
      <c r="A18" s="9" t="s">
        <v>914</v>
      </c>
      <c r="B18" s="10" t="s">
        <v>49</v>
      </c>
      <c r="C18" s="9" t="s">
        <v>20</v>
      </c>
      <c r="D18" s="9" t="s">
        <v>50</v>
      </c>
      <c r="E18" s="11" t="s">
        <v>22</v>
      </c>
      <c r="F18" s="10">
        <v>6</v>
      </c>
      <c r="G18" s="12">
        <v>1121.1199999999999</v>
      </c>
      <c r="H18" s="12">
        <v>569.4</v>
      </c>
      <c r="I18" s="12">
        <f t="shared" si="0"/>
        <v>1690.52</v>
      </c>
      <c r="J18" s="12">
        <f t="shared" si="1"/>
        <v>10143.119999999999</v>
      </c>
      <c r="K18" s="12"/>
    </row>
    <row r="19" spans="1:11" ht="24" customHeight="1">
      <c r="A19" s="6" t="s">
        <v>51</v>
      </c>
      <c r="B19" s="6"/>
      <c r="C19" s="6"/>
      <c r="D19" s="6" t="s">
        <v>52</v>
      </c>
      <c r="E19" s="6"/>
      <c r="F19" s="7"/>
      <c r="G19" s="6"/>
      <c r="H19" s="6"/>
      <c r="I19" s="6"/>
      <c r="J19" s="6"/>
      <c r="K19" s="8">
        <f>SUM(J21:J40)</f>
        <v>312465.51</v>
      </c>
    </row>
    <row r="20" spans="1:11" ht="24" customHeight="1">
      <c r="A20" s="6" t="s">
        <v>53</v>
      </c>
      <c r="B20" s="6"/>
      <c r="C20" s="6"/>
      <c r="D20" s="6" t="s">
        <v>54</v>
      </c>
      <c r="E20" s="6"/>
      <c r="F20" s="7"/>
      <c r="G20" s="6"/>
      <c r="H20" s="6"/>
      <c r="I20" s="6"/>
      <c r="J20" s="6"/>
      <c r="K20" s="8"/>
    </row>
    <row r="21" spans="1:11" ht="25.5">
      <c r="A21" s="9" t="s">
        <v>55</v>
      </c>
      <c r="B21" s="10" t="s">
        <v>56</v>
      </c>
      <c r="C21" s="9" t="s">
        <v>24</v>
      </c>
      <c r="D21" s="9" t="s">
        <v>57</v>
      </c>
      <c r="E21" s="11" t="s">
        <v>58</v>
      </c>
      <c r="F21" s="10">
        <v>27</v>
      </c>
      <c r="G21" s="12">
        <v>8</v>
      </c>
      <c r="H21" s="12">
        <v>38.25</v>
      </c>
      <c r="I21" s="12">
        <f t="shared" ref="I21" si="2">G21+H21</f>
        <v>46.25</v>
      </c>
      <c r="J21" s="12">
        <f t="shared" ref="J21" si="3">F21*I21</f>
        <v>1248.75</v>
      </c>
      <c r="K21" s="12"/>
    </row>
    <row r="22" spans="1:11" ht="25.5">
      <c r="A22" s="9" t="s">
        <v>59</v>
      </c>
      <c r="B22" s="10" t="s">
        <v>60</v>
      </c>
      <c r="C22" s="9" t="s">
        <v>24</v>
      </c>
      <c r="D22" s="9" t="s">
        <v>61</v>
      </c>
      <c r="E22" s="11" t="s">
        <v>58</v>
      </c>
      <c r="F22" s="10">
        <v>30</v>
      </c>
      <c r="G22" s="12">
        <v>171.41</v>
      </c>
      <c r="H22" s="12">
        <v>89.32</v>
      </c>
      <c r="I22" s="12">
        <f t="shared" ref="I22:I25" si="4">G22+H22</f>
        <v>260.73</v>
      </c>
      <c r="J22" s="12">
        <f t="shared" ref="J22:J25" si="5">F22*I22</f>
        <v>7821.9000000000005</v>
      </c>
      <c r="K22" s="12"/>
    </row>
    <row r="23" spans="1:11">
      <c r="A23" s="9" t="s">
        <v>62</v>
      </c>
      <c r="B23" s="10" t="s">
        <v>63</v>
      </c>
      <c r="C23" s="9" t="s">
        <v>64</v>
      </c>
      <c r="D23" s="9" t="s">
        <v>65</v>
      </c>
      <c r="E23" s="11" t="s">
        <v>48</v>
      </c>
      <c r="F23" s="10">
        <v>520</v>
      </c>
      <c r="G23" s="12">
        <v>0.66</v>
      </c>
      <c r="H23" s="12">
        <v>0</v>
      </c>
      <c r="I23" s="12">
        <f t="shared" si="4"/>
        <v>0.66</v>
      </c>
      <c r="J23" s="12">
        <f t="shared" si="5"/>
        <v>343.2</v>
      </c>
      <c r="K23" s="12"/>
    </row>
    <row r="24" spans="1:11">
      <c r="A24" s="9" t="s">
        <v>66</v>
      </c>
      <c r="B24" s="10" t="s">
        <v>67</v>
      </c>
      <c r="C24" s="9" t="s">
        <v>68</v>
      </c>
      <c r="D24" s="9" t="s">
        <v>69</v>
      </c>
      <c r="E24" s="11" t="s">
        <v>48</v>
      </c>
      <c r="F24" s="10">
        <v>752</v>
      </c>
      <c r="G24" s="12">
        <v>6.28</v>
      </c>
      <c r="H24" s="12">
        <v>0</v>
      </c>
      <c r="I24" s="12">
        <f t="shared" si="4"/>
        <v>6.28</v>
      </c>
      <c r="J24" s="12">
        <f t="shared" si="5"/>
        <v>4722.5600000000004</v>
      </c>
      <c r="K24" s="12"/>
    </row>
    <row r="25" spans="1:11">
      <c r="A25" s="9" t="s">
        <v>70</v>
      </c>
      <c r="B25" s="10" t="s">
        <v>71</v>
      </c>
      <c r="C25" s="9" t="s">
        <v>20</v>
      </c>
      <c r="D25" s="9" t="s">
        <v>72</v>
      </c>
      <c r="E25" s="11" t="s">
        <v>73</v>
      </c>
      <c r="F25" s="10">
        <v>57</v>
      </c>
      <c r="G25" s="12">
        <v>0</v>
      </c>
      <c r="H25" s="12">
        <v>76.47</v>
      </c>
      <c r="I25" s="12">
        <f t="shared" si="4"/>
        <v>76.47</v>
      </c>
      <c r="J25" s="12">
        <f t="shared" si="5"/>
        <v>4358.79</v>
      </c>
      <c r="K25" s="12"/>
    </row>
    <row r="26" spans="1:11" ht="24" customHeight="1">
      <c r="A26" s="6" t="s">
        <v>74</v>
      </c>
      <c r="B26" s="6"/>
      <c r="C26" s="6"/>
      <c r="D26" s="6" t="s">
        <v>75</v>
      </c>
      <c r="E26" s="6"/>
      <c r="F26" s="7"/>
      <c r="G26" s="6"/>
      <c r="H26" s="6"/>
      <c r="I26" s="6"/>
      <c r="J26" s="6"/>
      <c r="K26" s="8"/>
    </row>
    <row r="27" spans="1:11" ht="25.5">
      <c r="A27" s="9" t="s">
        <v>76</v>
      </c>
      <c r="B27" s="10" t="s">
        <v>77</v>
      </c>
      <c r="C27" s="9" t="s">
        <v>24</v>
      </c>
      <c r="D27" s="9" t="s">
        <v>78</v>
      </c>
      <c r="E27" s="11" t="s">
        <v>35</v>
      </c>
      <c r="F27" s="10">
        <v>17090</v>
      </c>
      <c r="G27" s="12">
        <v>0.04</v>
      </c>
      <c r="H27" s="12">
        <v>0.11</v>
      </c>
      <c r="I27" s="12">
        <f t="shared" ref="I27" si="6">G27+H27</f>
        <v>0.15</v>
      </c>
      <c r="J27" s="12">
        <f t="shared" ref="J27" si="7">F27*I27</f>
        <v>2563.5</v>
      </c>
      <c r="K27" s="12"/>
    </row>
    <row r="28" spans="1:11" ht="51">
      <c r="A28" s="9" t="s">
        <v>79</v>
      </c>
      <c r="B28" s="10" t="s">
        <v>80</v>
      </c>
      <c r="C28" s="9" t="s">
        <v>24</v>
      </c>
      <c r="D28" s="9" t="s">
        <v>81</v>
      </c>
      <c r="E28" s="11" t="s">
        <v>58</v>
      </c>
      <c r="F28" s="10">
        <v>3204</v>
      </c>
      <c r="G28" s="12">
        <v>0.3</v>
      </c>
      <c r="H28" s="12">
        <v>1.71</v>
      </c>
      <c r="I28" s="12">
        <f t="shared" ref="I28:I29" si="8">G28+H28</f>
        <v>2.0099999999999998</v>
      </c>
      <c r="J28" s="12">
        <f t="shared" ref="J28:J29" si="9">F28*I28</f>
        <v>6440.0399999999991</v>
      </c>
      <c r="K28" s="12"/>
    </row>
    <row r="29" spans="1:11" ht="25.5">
      <c r="A29" s="9" t="s">
        <v>82</v>
      </c>
      <c r="B29" s="10" t="s">
        <v>83</v>
      </c>
      <c r="C29" s="9" t="s">
        <v>24</v>
      </c>
      <c r="D29" s="9" t="s">
        <v>84</v>
      </c>
      <c r="E29" s="11" t="s">
        <v>85</v>
      </c>
      <c r="F29" s="10">
        <v>16022</v>
      </c>
      <c r="G29" s="12">
        <v>0.11</v>
      </c>
      <c r="H29" s="12">
        <v>1.24</v>
      </c>
      <c r="I29" s="12">
        <f t="shared" si="8"/>
        <v>1.35</v>
      </c>
      <c r="J29" s="12">
        <f t="shared" si="9"/>
        <v>21629.7</v>
      </c>
      <c r="K29" s="12"/>
    </row>
    <row r="30" spans="1:11" ht="24" customHeight="1">
      <c r="A30" s="6" t="s">
        <v>86</v>
      </c>
      <c r="B30" s="6"/>
      <c r="C30" s="6"/>
      <c r="D30" s="6" t="s">
        <v>87</v>
      </c>
      <c r="E30" s="6"/>
      <c r="F30" s="7"/>
      <c r="G30" s="6"/>
      <c r="H30" s="6"/>
      <c r="I30" s="6"/>
      <c r="J30" s="6"/>
      <c r="K30" s="8"/>
    </row>
    <row r="31" spans="1:11" ht="38.25">
      <c r="A31" s="9" t="s">
        <v>88</v>
      </c>
      <c r="B31" s="10" t="s">
        <v>89</v>
      </c>
      <c r="C31" s="9" t="s">
        <v>24</v>
      </c>
      <c r="D31" s="9" t="s">
        <v>90</v>
      </c>
      <c r="E31" s="11" t="s">
        <v>58</v>
      </c>
      <c r="F31" s="10">
        <v>3934</v>
      </c>
      <c r="G31" s="12">
        <v>0.64</v>
      </c>
      <c r="H31" s="12">
        <v>3.06</v>
      </c>
      <c r="I31" s="12">
        <f t="shared" ref="I31" si="10">G31+H31</f>
        <v>3.7</v>
      </c>
      <c r="J31" s="12">
        <f t="shared" ref="J31" si="11">F31*I31</f>
        <v>14555.800000000001</v>
      </c>
      <c r="K31" s="12"/>
    </row>
    <row r="32" spans="1:11" ht="25.5">
      <c r="A32" s="9" t="s">
        <v>91</v>
      </c>
      <c r="B32" s="10" t="s">
        <v>83</v>
      </c>
      <c r="C32" s="9" t="s">
        <v>24</v>
      </c>
      <c r="D32" s="9" t="s">
        <v>92</v>
      </c>
      <c r="E32" s="11" t="s">
        <v>85</v>
      </c>
      <c r="F32" s="10">
        <v>24585</v>
      </c>
      <c r="G32" s="12">
        <v>0.11</v>
      </c>
      <c r="H32" s="12">
        <v>1.24</v>
      </c>
      <c r="I32" s="12">
        <f t="shared" ref="I32:I35" si="12">G32+H32</f>
        <v>1.35</v>
      </c>
      <c r="J32" s="12">
        <f t="shared" ref="J32:J35" si="13">F32*I32</f>
        <v>33189.75</v>
      </c>
      <c r="K32" s="12"/>
    </row>
    <row r="33" spans="1:11" ht="25.5">
      <c r="A33" s="9" t="s">
        <v>93</v>
      </c>
      <c r="B33" s="10" t="s">
        <v>94</v>
      </c>
      <c r="C33" s="9" t="s">
        <v>24</v>
      </c>
      <c r="D33" s="9" t="s">
        <v>95</v>
      </c>
      <c r="E33" s="11" t="s">
        <v>35</v>
      </c>
      <c r="F33" s="10">
        <v>15090</v>
      </c>
      <c r="G33" s="12">
        <v>0.32</v>
      </c>
      <c r="H33" s="12">
        <v>1.25</v>
      </c>
      <c r="I33" s="12">
        <f t="shared" si="12"/>
        <v>1.57</v>
      </c>
      <c r="J33" s="12">
        <f t="shared" si="13"/>
        <v>23691.3</v>
      </c>
      <c r="K33" s="12"/>
    </row>
    <row r="34" spans="1:11" ht="25.5">
      <c r="A34" s="9" t="s">
        <v>96</v>
      </c>
      <c r="B34" s="10" t="s">
        <v>97</v>
      </c>
      <c r="C34" s="9" t="s">
        <v>24</v>
      </c>
      <c r="D34" s="9" t="s">
        <v>98</v>
      </c>
      <c r="E34" s="11" t="s">
        <v>58</v>
      </c>
      <c r="F34" s="10">
        <v>50</v>
      </c>
      <c r="G34" s="12">
        <v>0</v>
      </c>
      <c r="H34" s="12">
        <v>33.4</v>
      </c>
      <c r="I34" s="12">
        <f t="shared" si="12"/>
        <v>33.4</v>
      </c>
      <c r="J34" s="12">
        <f t="shared" si="13"/>
        <v>1670</v>
      </c>
      <c r="K34" s="12"/>
    </row>
    <row r="35" spans="1:11" ht="38.25">
      <c r="A35" s="9" t="s">
        <v>99</v>
      </c>
      <c r="B35" s="10" t="s">
        <v>100</v>
      </c>
      <c r="C35" s="9" t="s">
        <v>24</v>
      </c>
      <c r="D35" s="9" t="s">
        <v>101</v>
      </c>
      <c r="E35" s="11" t="s">
        <v>58</v>
      </c>
      <c r="F35" s="10">
        <v>50</v>
      </c>
      <c r="G35" s="12">
        <v>1.98</v>
      </c>
      <c r="H35" s="12">
        <v>4.74</v>
      </c>
      <c r="I35" s="12">
        <f t="shared" si="12"/>
        <v>6.7200000000000006</v>
      </c>
      <c r="J35" s="12">
        <f t="shared" si="13"/>
        <v>336.00000000000006</v>
      </c>
      <c r="K35" s="12"/>
    </row>
    <row r="36" spans="1:11" ht="25.5">
      <c r="A36" s="6" t="s">
        <v>102</v>
      </c>
      <c r="B36" s="6"/>
      <c r="C36" s="6"/>
      <c r="D36" s="6" t="s">
        <v>103</v>
      </c>
      <c r="E36" s="6"/>
      <c r="F36" s="7"/>
      <c r="G36" s="6"/>
      <c r="H36" s="6"/>
      <c r="I36" s="6"/>
      <c r="J36" s="6"/>
      <c r="K36" s="8"/>
    </row>
    <row r="37" spans="1:11" ht="25.5">
      <c r="A37" s="9" t="s">
        <v>104</v>
      </c>
      <c r="B37" s="10" t="s">
        <v>105</v>
      </c>
      <c r="C37" s="9" t="s">
        <v>24</v>
      </c>
      <c r="D37" s="9" t="s">
        <v>106</v>
      </c>
      <c r="E37" s="11" t="s">
        <v>58</v>
      </c>
      <c r="F37" s="10">
        <v>594</v>
      </c>
      <c r="G37" s="12">
        <v>3.31</v>
      </c>
      <c r="H37" s="12">
        <v>96.32</v>
      </c>
      <c r="I37" s="12">
        <f t="shared" ref="I37" si="14">G37+H37</f>
        <v>99.63</v>
      </c>
      <c r="J37" s="12">
        <f t="shared" ref="J37" si="15">F37*I37</f>
        <v>59180.219999999994</v>
      </c>
      <c r="K37" s="12"/>
    </row>
    <row r="38" spans="1:11">
      <c r="A38" s="9" t="s">
        <v>107</v>
      </c>
      <c r="B38" s="10" t="s">
        <v>108</v>
      </c>
      <c r="C38" s="9" t="s">
        <v>20</v>
      </c>
      <c r="D38" s="9" t="s">
        <v>109</v>
      </c>
      <c r="E38" s="11" t="s">
        <v>58</v>
      </c>
      <c r="F38" s="10">
        <v>280</v>
      </c>
      <c r="G38" s="12">
        <v>0.09</v>
      </c>
      <c r="H38" s="12">
        <v>63.78</v>
      </c>
      <c r="I38" s="12">
        <f t="shared" ref="I38" si="16">G38+H38</f>
        <v>63.870000000000005</v>
      </c>
      <c r="J38" s="12">
        <f t="shared" ref="J38" si="17">F38*I38</f>
        <v>17883.600000000002</v>
      </c>
      <c r="K38" s="12"/>
    </row>
    <row r="39" spans="1:11" ht="24" customHeight="1">
      <c r="A39" s="6" t="s">
        <v>110</v>
      </c>
      <c r="B39" s="6"/>
      <c r="C39" s="6"/>
      <c r="D39" s="6" t="s">
        <v>111</v>
      </c>
      <c r="E39" s="6"/>
      <c r="F39" s="7"/>
      <c r="G39" s="6"/>
      <c r="H39" s="6"/>
      <c r="I39" s="6"/>
      <c r="J39" s="6"/>
      <c r="K39" s="8"/>
    </row>
    <row r="40" spans="1:11">
      <c r="A40" s="9" t="s">
        <v>112</v>
      </c>
      <c r="B40" s="10" t="s">
        <v>113</v>
      </c>
      <c r="C40" s="9" t="s">
        <v>20</v>
      </c>
      <c r="D40" s="9" t="s">
        <v>114</v>
      </c>
      <c r="E40" s="11" t="s">
        <v>58</v>
      </c>
      <c r="F40" s="10">
        <v>1552</v>
      </c>
      <c r="G40" s="12">
        <v>0.39</v>
      </c>
      <c r="H40" s="12">
        <v>72.31</v>
      </c>
      <c r="I40" s="12">
        <f t="shared" ref="I40" si="18">G40+H40</f>
        <v>72.7</v>
      </c>
      <c r="J40" s="12">
        <f t="shared" ref="J40" si="19">F40*I40</f>
        <v>112830.40000000001</v>
      </c>
      <c r="K40" s="12"/>
    </row>
    <row r="41" spans="1:11" ht="24" customHeight="1">
      <c r="A41" s="6" t="s">
        <v>115</v>
      </c>
      <c r="B41" s="6"/>
      <c r="C41" s="6"/>
      <c r="D41" s="6" t="s">
        <v>116</v>
      </c>
      <c r="E41" s="6"/>
      <c r="F41" s="7"/>
      <c r="G41" s="6"/>
      <c r="H41" s="6"/>
      <c r="I41" s="6"/>
      <c r="J41" s="6"/>
      <c r="K41" s="8">
        <f>SUM(J43:J107)</f>
        <v>1001612.3385000001</v>
      </c>
    </row>
    <row r="42" spans="1:11" ht="24" customHeight="1">
      <c r="A42" s="6" t="s">
        <v>117</v>
      </c>
      <c r="B42" s="6"/>
      <c r="C42" s="6"/>
      <c r="D42" s="6" t="s">
        <v>118</v>
      </c>
      <c r="E42" s="6"/>
      <c r="F42" s="7"/>
      <c r="G42" s="6"/>
      <c r="H42" s="6"/>
      <c r="I42" s="6"/>
      <c r="J42" s="6"/>
      <c r="K42" s="8"/>
    </row>
    <row r="43" spans="1:11" ht="38.25">
      <c r="A43" s="9" t="s">
        <v>119</v>
      </c>
      <c r="B43" s="10" t="s">
        <v>120</v>
      </c>
      <c r="C43" s="9" t="s">
        <v>24</v>
      </c>
      <c r="D43" s="9" t="s">
        <v>121</v>
      </c>
      <c r="E43" s="11" t="s">
        <v>58</v>
      </c>
      <c r="F43" s="10">
        <v>7</v>
      </c>
      <c r="G43" s="12">
        <v>49.09</v>
      </c>
      <c r="H43" s="12">
        <v>269.95</v>
      </c>
      <c r="I43" s="12">
        <f t="shared" ref="I43:I44" si="20">G43+H43</f>
        <v>319.03999999999996</v>
      </c>
      <c r="J43" s="12">
        <f t="shared" ref="J43:J44" si="21">F43*I43</f>
        <v>2233.2799999999997</v>
      </c>
      <c r="K43" s="12"/>
    </row>
    <row r="44" spans="1:11" ht="51">
      <c r="A44" s="9" t="s">
        <v>122</v>
      </c>
      <c r="B44" s="10" t="s">
        <v>123</v>
      </c>
      <c r="C44" s="9" t="s">
        <v>20</v>
      </c>
      <c r="D44" s="9" t="s">
        <v>124</v>
      </c>
      <c r="E44" s="11" t="s">
        <v>125</v>
      </c>
      <c r="F44" s="10">
        <v>871</v>
      </c>
      <c r="G44" s="12">
        <v>11.62</v>
      </c>
      <c r="H44" s="12">
        <v>31.07</v>
      </c>
      <c r="I44" s="12">
        <f t="shared" si="20"/>
        <v>42.69</v>
      </c>
      <c r="J44" s="12">
        <f t="shared" si="21"/>
        <v>37182.99</v>
      </c>
      <c r="K44" s="12"/>
    </row>
    <row r="45" spans="1:11" ht="24" customHeight="1">
      <c r="A45" s="6" t="s">
        <v>126</v>
      </c>
      <c r="B45" s="6"/>
      <c r="C45" s="6"/>
      <c r="D45" s="6" t="s">
        <v>127</v>
      </c>
      <c r="E45" s="6"/>
      <c r="F45" s="7"/>
      <c r="G45" s="6"/>
      <c r="H45" s="6"/>
      <c r="I45" s="6"/>
      <c r="J45" s="6"/>
      <c r="K45" s="8"/>
    </row>
    <row r="46" spans="1:11" ht="38.25">
      <c r="A46" s="9" t="s">
        <v>128</v>
      </c>
      <c r="B46" s="10" t="s">
        <v>120</v>
      </c>
      <c r="C46" s="9" t="s">
        <v>24</v>
      </c>
      <c r="D46" s="9" t="s">
        <v>121</v>
      </c>
      <c r="E46" s="11" t="s">
        <v>58</v>
      </c>
      <c r="F46" s="10">
        <v>8</v>
      </c>
      <c r="G46" s="12">
        <v>49.09</v>
      </c>
      <c r="H46" s="12">
        <v>269.95</v>
      </c>
      <c r="I46" s="12">
        <f t="shared" ref="I46" si="22">G46+H46</f>
        <v>319.03999999999996</v>
      </c>
      <c r="J46" s="12">
        <f t="shared" ref="J46" si="23">F46*I46</f>
        <v>2552.3199999999997</v>
      </c>
      <c r="K46" s="12"/>
    </row>
    <row r="47" spans="1:11" ht="25.5">
      <c r="A47" s="9" t="s">
        <v>129</v>
      </c>
      <c r="B47" s="10" t="s">
        <v>130</v>
      </c>
      <c r="C47" s="9" t="s">
        <v>20</v>
      </c>
      <c r="D47" s="9" t="s">
        <v>131</v>
      </c>
      <c r="E47" s="11" t="s">
        <v>48</v>
      </c>
      <c r="F47" s="10">
        <v>216</v>
      </c>
      <c r="G47" s="12">
        <v>94.52</v>
      </c>
      <c r="H47" s="12">
        <v>575.04999999999995</v>
      </c>
      <c r="I47" s="12">
        <f t="shared" ref="I47:I52" si="24">G47+H47</f>
        <v>669.56999999999994</v>
      </c>
      <c r="J47" s="12">
        <f t="shared" ref="J47:J52" si="25">F47*I47</f>
        <v>144627.12</v>
      </c>
      <c r="K47" s="12"/>
    </row>
    <row r="48" spans="1:11" ht="25.5">
      <c r="A48" s="9" t="s">
        <v>132</v>
      </c>
      <c r="B48" s="10" t="s">
        <v>133</v>
      </c>
      <c r="C48" s="9" t="s">
        <v>20</v>
      </c>
      <c r="D48" s="9" t="s">
        <v>134</v>
      </c>
      <c r="E48" s="11" t="s">
        <v>48</v>
      </c>
      <c r="F48" s="10">
        <v>181</v>
      </c>
      <c r="G48" s="12">
        <v>83.85</v>
      </c>
      <c r="H48" s="12">
        <v>482.35</v>
      </c>
      <c r="I48" s="12">
        <f t="shared" si="24"/>
        <v>566.20000000000005</v>
      </c>
      <c r="J48" s="12">
        <f t="shared" si="25"/>
        <v>102482.20000000001</v>
      </c>
      <c r="K48" s="12"/>
    </row>
    <row r="49" spans="1:11" ht="25.5">
      <c r="A49" s="9" t="s">
        <v>135</v>
      </c>
      <c r="B49" s="10" t="s">
        <v>136</v>
      </c>
      <c r="C49" s="9" t="s">
        <v>24</v>
      </c>
      <c r="D49" s="9" t="s">
        <v>137</v>
      </c>
      <c r="E49" s="11" t="s">
        <v>58</v>
      </c>
      <c r="F49" s="10">
        <v>7</v>
      </c>
      <c r="G49" s="12">
        <v>56.13</v>
      </c>
      <c r="H49" s="12">
        <v>360.1</v>
      </c>
      <c r="I49" s="12">
        <f t="shared" si="24"/>
        <v>416.23</v>
      </c>
      <c r="J49" s="12">
        <f t="shared" si="25"/>
        <v>2913.61</v>
      </c>
      <c r="K49" s="12"/>
    </row>
    <row r="50" spans="1:11" ht="25.5">
      <c r="A50" s="9" t="s">
        <v>138</v>
      </c>
      <c r="B50" s="10" t="s">
        <v>139</v>
      </c>
      <c r="C50" s="9" t="s">
        <v>24</v>
      </c>
      <c r="D50" s="9" t="s">
        <v>140</v>
      </c>
      <c r="E50" s="11" t="s">
        <v>35</v>
      </c>
      <c r="F50" s="10">
        <v>205</v>
      </c>
      <c r="G50" s="12">
        <v>10.56</v>
      </c>
      <c r="H50" s="12">
        <v>25.13</v>
      </c>
      <c r="I50" s="12">
        <f t="shared" si="24"/>
        <v>35.69</v>
      </c>
      <c r="J50" s="12">
        <f t="shared" si="25"/>
        <v>7316.45</v>
      </c>
      <c r="K50" s="12"/>
    </row>
    <row r="51" spans="1:11" ht="63.75">
      <c r="A51" s="9" t="s">
        <v>141</v>
      </c>
      <c r="B51" s="10" t="s">
        <v>142</v>
      </c>
      <c r="C51" s="9" t="s">
        <v>20</v>
      </c>
      <c r="D51" s="9" t="s">
        <v>143</v>
      </c>
      <c r="E51" s="11" t="s">
        <v>43</v>
      </c>
      <c r="F51" s="10">
        <v>4</v>
      </c>
      <c r="G51" s="12">
        <v>118.53</v>
      </c>
      <c r="H51" s="12">
        <v>117.99</v>
      </c>
      <c r="I51" s="12">
        <f t="shared" si="24"/>
        <v>236.51999999999998</v>
      </c>
      <c r="J51" s="12">
        <f t="shared" si="25"/>
        <v>946.07999999999993</v>
      </c>
      <c r="K51" s="12"/>
    </row>
    <row r="52" spans="1:11" ht="38.25">
      <c r="A52" s="9" t="s">
        <v>144</v>
      </c>
      <c r="B52" s="10" t="s">
        <v>145</v>
      </c>
      <c r="C52" s="9" t="s">
        <v>24</v>
      </c>
      <c r="D52" s="9" t="s">
        <v>146</v>
      </c>
      <c r="E52" s="11" t="s">
        <v>125</v>
      </c>
      <c r="F52" s="10">
        <v>158</v>
      </c>
      <c r="G52" s="12">
        <v>5.48</v>
      </c>
      <c r="H52" s="12">
        <v>65.989999999999995</v>
      </c>
      <c r="I52" s="12">
        <f t="shared" si="24"/>
        <v>71.47</v>
      </c>
      <c r="J52" s="12">
        <f t="shared" si="25"/>
        <v>11292.26</v>
      </c>
      <c r="K52" s="12"/>
    </row>
    <row r="53" spans="1:11" ht="25.5">
      <c r="A53" s="6" t="s">
        <v>147</v>
      </c>
      <c r="B53" s="6"/>
      <c r="C53" s="6"/>
      <c r="D53" s="6" t="s">
        <v>148</v>
      </c>
      <c r="E53" s="6"/>
      <c r="F53" s="7"/>
      <c r="G53" s="6"/>
      <c r="H53" s="6"/>
      <c r="I53" s="6"/>
      <c r="J53" s="6"/>
      <c r="K53" s="8"/>
    </row>
    <row r="54" spans="1:11" ht="25.5">
      <c r="A54" s="9" t="s">
        <v>149</v>
      </c>
      <c r="B54" s="10" t="s">
        <v>150</v>
      </c>
      <c r="C54" s="9" t="s">
        <v>24</v>
      </c>
      <c r="D54" s="9" t="s">
        <v>151</v>
      </c>
      <c r="E54" s="11" t="s">
        <v>35</v>
      </c>
      <c r="F54" s="10">
        <v>6993</v>
      </c>
      <c r="G54" s="12">
        <v>3.3</v>
      </c>
      <c r="H54" s="12">
        <v>2.52</v>
      </c>
      <c r="I54" s="12">
        <f t="shared" ref="I54" si="26">G54+H54</f>
        <v>5.82</v>
      </c>
      <c r="J54" s="12">
        <f t="shared" ref="J54" si="27">F54*I54</f>
        <v>40699.26</v>
      </c>
      <c r="K54" s="12"/>
    </row>
    <row r="55" spans="1:11" ht="25.5">
      <c r="A55" s="9" t="s">
        <v>152</v>
      </c>
      <c r="B55" s="10" t="s">
        <v>153</v>
      </c>
      <c r="C55" s="9" t="s">
        <v>24</v>
      </c>
      <c r="D55" s="9" t="s">
        <v>154</v>
      </c>
      <c r="E55" s="11" t="s">
        <v>155</v>
      </c>
      <c r="F55" s="10">
        <v>15385</v>
      </c>
      <c r="G55" s="12">
        <v>0.82</v>
      </c>
      <c r="H55" s="12">
        <v>9.02</v>
      </c>
      <c r="I55" s="12">
        <f t="shared" ref="I55:I61" si="28">G55+H55</f>
        <v>9.84</v>
      </c>
      <c r="J55" s="12">
        <f t="shared" ref="J55:J61" si="29">F55*I55</f>
        <v>151388.4</v>
      </c>
      <c r="K55" s="12"/>
    </row>
    <row r="56" spans="1:11" ht="25.5">
      <c r="A56" s="9" t="s">
        <v>156</v>
      </c>
      <c r="B56" s="10" t="s">
        <v>157</v>
      </c>
      <c r="C56" s="9" t="s">
        <v>20</v>
      </c>
      <c r="D56" s="9" t="s">
        <v>158</v>
      </c>
      <c r="E56" s="11" t="s">
        <v>58</v>
      </c>
      <c r="F56" s="10">
        <v>696</v>
      </c>
      <c r="G56" s="12">
        <v>14.62</v>
      </c>
      <c r="H56" s="12">
        <v>492.58</v>
      </c>
      <c r="I56" s="12">
        <f t="shared" si="28"/>
        <v>507.2</v>
      </c>
      <c r="J56" s="12">
        <f t="shared" si="29"/>
        <v>353011.20000000001</v>
      </c>
      <c r="K56" s="12"/>
    </row>
    <row r="57" spans="1:11" ht="25.5">
      <c r="A57" s="9" t="s">
        <v>159</v>
      </c>
      <c r="B57" s="10" t="s">
        <v>160</v>
      </c>
      <c r="C57" s="9" t="s">
        <v>37</v>
      </c>
      <c r="D57" s="9" t="s">
        <v>161</v>
      </c>
      <c r="E57" s="11" t="s">
        <v>35</v>
      </c>
      <c r="F57" s="10">
        <v>6993</v>
      </c>
      <c r="G57" s="12">
        <v>2.99</v>
      </c>
      <c r="H57" s="12">
        <v>0.85</v>
      </c>
      <c r="I57" s="12">
        <f t="shared" si="28"/>
        <v>3.8400000000000003</v>
      </c>
      <c r="J57" s="12">
        <f t="shared" si="29"/>
        <v>26853.120000000003</v>
      </c>
      <c r="K57" s="12"/>
    </row>
    <row r="58" spans="1:11" ht="38.25">
      <c r="A58" s="9" t="s">
        <v>162</v>
      </c>
      <c r="B58" s="10" t="s">
        <v>163</v>
      </c>
      <c r="C58" s="9" t="s">
        <v>24</v>
      </c>
      <c r="D58" s="9" t="s">
        <v>164</v>
      </c>
      <c r="E58" s="11" t="s">
        <v>35</v>
      </c>
      <c r="F58" s="10">
        <v>35</v>
      </c>
      <c r="G58" s="12">
        <v>11.13</v>
      </c>
      <c r="H58" s="12">
        <v>78.930000000000007</v>
      </c>
      <c r="I58" s="12">
        <f t="shared" si="28"/>
        <v>90.06</v>
      </c>
      <c r="J58" s="12">
        <f t="shared" si="29"/>
        <v>3152.1</v>
      </c>
      <c r="K58" s="12"/>
    </row>
    <row r="59" spans="1:11">
      <c r="A59" s="9" t="s">
        <v>165</v>
      </c>
      <c r="B59" s="10" t="s">
        <v>166</v>
      </c>
      <c r="C59" s="9" t="s">
        <v>24</v>
      </c>
      <c r="D59" s="9" t="s">
        <v>167</v>
      </c>
      <c r="E59" s="11" t="s">
        <v>35</v>
      </c>
      <c r="F59" s="10">
        <v>35</v>
      </c>
      <c r="G59" s="12">
        <v>7.42</v>
      </c>
      <c r="H59" s="12">
        <v>3.64</v>
      </c>
      <c r="I59" s="12">
        <f t="shared" si="28"/>
        <v>11.06</v>
      </c>
      <c r="J59" s="12">
        <f t="shared" si="29"/>
        <v>387.1</v>
      </c>
      <c r="K59" s="12"/>
    </row>
    <row r="60" spans="1:11" ht="25.5">
      <c r="A60" s="9" t="s">
        <v>168</v>
      </c>
      <c r="B60" s="10" t="s">
        <v>169</v>
      </c>
      <c r="C60" s="9" t="s">
        <v>20</v>
      </c>
      <c r="D60" s="9" t="s">
        <v>170</v>
      </c>
      <c r="E60" s="11" t="s">
        <v>48</v>
      </c>
      <c r="F60" s="10">
        <v>1880</v>
      </c>
      <c r="G60" s="12">
        <v>0</v>
      </c>
      <c r="H60" s="12">
        <v>18.37</v>
      </c>
      <c r="I60" s="12">
        <f t="shared" si="28"/>
        <v>18.37</v>
      </c>
      <c r="J60" s="12">
        <f t="shared" si="29"/>
        <v>34535.599999999999</v>
      </c>
      <c r="K60" s="12"/>
    </row>
    <row r="61" spans="1:11" ht="38.25">
      <c r="A61" s="9" t="s">
        <v>171</v>
      </c>
      <c r="B61" s="10" t="s">
        <v>172</v>
      </c>
      <c r="C61" s="9" t="s">
        <v>37</v>
      </c>
      <c r="D61" s="9" t="s">
        <v>173</v>
      </c>
      <c r="E61" s="11" t="s">
        <v>48</v>
      </c>
      <c r="F61" s="10">
        <v>40</v>
      </c>
      <c r="G61" s="12">
        <v>7.13</v>
      </c>
      <c r="H61" s="12">
        <v>61.61</v>
      </c>
      <c r="I61" s="12">
        <f t="shared" si="28"/>
        <v>68.739999999999995</v>
      </c>
      <c r="J61" s="12">
        <f t="shared" si="29"/>
        <v>2749.6</v>
      </c>
      <c r="K61" s="12"/>
    </row>
    <row r="62" spans="1:11" ht="24" customHeight="1">
      <c r="A62" s="6" t="s">
        <v>174</v>
      </c>
      <c r="B62" s="6"/>
      <c r="C62" s="6"/>
      <c r="D62" s="6" t="s">
        <v>175</v>
      </c>
      <c r="E62" s="6"/>
      <c r="F62" s="7"/>
      <c r="G62" s="6"/>
      <c r="H62" s="6"/>
      <c r="I62" s="6"/>
      <c r="J62" s="6"/>
      <c r="K62" s="8"/>
    </row>
    <row r="63" spans="1:11" ht="25.5">
      <c r="A63" s="9" t="s">
        <v>176</v>
      </c>
      <c r="B63" s="10" t="s">
        <v>177</v>
      </c>
      <c r="C63" s="9" t="s">
        <v>24</v>
      </c>
      <c r="D63" s="9" t="s">
        <v>178</v>
      </c>
      <c r="E63" s="11" t="s">
        <v>58</v>
      </c>
      <c r="F63" s="10">
        <v>10.1</v>
      </c>
      <c r="G63" s="12">
        <v>0.68</v>
      </c>
      <c r="H63" s="12">
        <v>2.33</v>
      </c>
      <c r="I63" s="12">
        <f t="shared" ref="I63" si="30">G63+H63</f>
        <v>3.0100000000000002</v>
      </c>
      <c r="J63" s="12">
        <f t="shared" ref="J63" si="31">F63*I63</f>
        <v>30.401</v>
      </c>
      <c r="K63" s="12"/>
    </row>
    <row r="64" spans="1:11" ht="25.5">
      <c r="A64" s="9" t="s">
        <v>179</v>
      </c>
      <c r="B64" s="10" t="s">
        <v>180</v>
      </c>
      <c r="C64" s="9" t="s">
        <v>24</v>
      </c>
      <c r="D64" s="9" t="s">
        <v>181</v>
      </c>
      <c r="E64" s="11" t="s">
        <v>35</v>
      </c>
      <c r="F64" s="10">
        <v>8.1</v>
      </c>
      <c r="G64" s="12">
        <v>8.1300000000000008</v>
      </c>
      <c r="H64" s="12">
        <v>17.489999999999998</v>
      </c>
      <c r="I64" s="12">
        <f t="shared" ref="I64:I69" si="32">G64+H64</f>
        <v>25.619999999999997</v>
      </c>
      <c r="J64" s="12">
        <f t="shared" ref="J64:J69" si="33">F64*I64</f>
        <v>207.52199999999996</v>
      </c>
      <c r="K64" s="12"/>
    </row>
    <row r="65" spans="1:11" ht="25.5">
      <c r="A65" s="9" t="s">
        <v>182</v>
      </c>
      <c r="B65" s="10" t="s">
        <v>183</v>
      </c>
      <c r="C65" s="9" t="s">
        <v>20</v>
      </c>
      <c r="D65" s="9" t="s">
        <v>184</v>
      </c>
      <c r="E65" s="11" t="s">
        <v>43</v>
      </c>
      <c r="F65" s="10">
        <v>10</v>
      </c>
      <c r="G65" s="12">
        <v>134.04</v>
      </c>
      <c r="H65" s="12">
        <v>544.34</v>
      </c>
      <c r="I65" s="12">
        <f t="shared" si="32"/>
        <v>678.38</v>
      </c>
      <c r="J65" s="12">
        <f t="shared" si="33"/>
        <v>6783.8</v>
      </c>
      <c r="K65" s="12"/>
    </row>
    <row r="66" spans="1:11" ht="25.5">
      <c r="A66" s="9" t="s">
        <v>185</v>
      </c>
      <c r="B66" s="10" t="s">
        <v>186</v>
      </c>
      <c r="C66" s="9" t="s">
        <v>24</v>
      </c>
      <c r="D66" s="9" t="s">
        <v>187</v>
      </c>
      <c r="E66" s="11" t="s">
        <v>58</v>
      </c>
      <c r="F66" s="10">
        <v>2.8</v>
      </c>
      <c r="G66" s="12">
        <v>18.920000000000002</v>
      </c>
      <c r="H66" s="12">
        <v>10.34</v>
      </c>
      <c r="I66" s="12">
        <f t="shared" si="32"/>
        <v>29.26</v>
      </c>
      <c r="J66" s="12">
        <f t="shared" si="33"/>
        <v>81.927999999999997</v>
      </c>
      <c r="K66" s="12"/>
    </row>
    <row r="67" spans="1:11" ht="25.5">
      <c r="A67" s="9" t="s">
        <v>188</v>
      </c>
      <c r="B67" s="10" t="s">
        <v>83</v>
      </c>
      <c r="C67" s="9" t="s">
        <v>24</v>
      </c>
      <c r="D67" s="9" t="s">
        <v>92</v>
      </c>
      <c r="E67" s="11" t="s">
        <v>85</v>
      </c>
      <c r="F67" s="10">
        <v>9.11</v>
      </c>
      <c r="G67" s="12">
        <v>0.11</v>
      </c>
      <c r="H67" s="12">
        <v>1.24</v>
      </c>
      <c r="I67" s="12">
        <f t="shared" si="32"/>
        <v>1.35</v>
      </c>
      <c r="J67" s="12">
        <f t="shared" si="33"/>
        <v>12.298500000000001</v>
      </c>
      <c r="K67" s="12"/>
    </row>
    <row r="68" spans="1:11" ht="25.5">
      <c r="A68" s="9" t="s">
        <v>189</v>
      </c>
      <c r="B68" s="10" t="s">
        <v>190</v>
      </c>
      <c r="C68" s="9" t="s">
        <v>24</v>
      </c>
      <c r="D68" s="9" t="s">
        <v>191</v>
      </c>
      <c r="E68" s="11" t="s">
        <v>125</v>
      </c>
      <c r="F68" s="10">
        <v>18</v>
      </c>
      <c r="G68" s="12">
        <v>12.48</v>
      </c>
      <c r="H68" s="12">
        <v>41.89</v>
      </c>
      <c r="I68" s="12">
        <f t="shared" si="32"/>
        <v>54.370000000000005</v>
      </c>
      <c r="J68" s="12">
        <f t="shared" si="33"/>
        <v>978.66000000000008</v>
      </c>
      <c r="K68" s="12"/>
    </row>
    <row r="69" spans="1:11">
      <c r="A69" s="9" t="s">
        <v>192</v>
      </c>
      <c r="B69" s="10" t="s">
        <v>193</v>
      </c>
      <c r="C69" s="9" t="s">
        <v>24</v>
      </c>
      <c r="D69" s="9" t="s">
        <v>194</v>
      </c>
      <c r="E69" s="11" t="s">
        <v>58</v>
      </c>
      <c r="F69" s="10">
        <v>2.2000000000000002</v>
      </c>
      <c r="G69" s="12">
        <v>0</v>
      </c>
      <c r="H69" s="12">
        <v>70.349999999999994</v>
      </c>
      <c r="I69" s="12">
        <f t="shared" si="32"/>
        <v>70.349999999999994</v>
      </c>
      <c r="J69" s="12">
        <f t="shared" si="33"/>
        <v>154.77000000000001</v>
      </c>
      <c r="K69" s="12"/>
    </row>
    <row r="70" spans="1:11" ht="24" customHeight="1">
      <c r="A70" s="6" t="s">
        <v>195</v>
      </c>
      <c r="B70" s="6"/>
      <c r="C70" s="6"/>
      <c r="D70" s="6" t="s">
        <v>196</v>
      </c>
      <c r="E70" s="6"/>
      <c r="F70" s="7"/>
      <c r="G70" s="6"/>
      <c r="H70" s="6"/>
      <c r="I70" s="6"/>
      <c r="J70" s="6"/>
      <c r="K70" s="8"/>
    </row>
    <row r="71" spans="1:11" ht="25.5">
      <c r="A71" s="9" t="s">
        <v>197</v>
      </c>
      <c r="B71" s="10" t="s">
        <v>177</v>
      </c>
      <c r="C71" s="9" t="s">
        <v>24</v>
      </c>
      <c r="D71" s="9" t="s">
        <v>178</v>
      </c>
      <c r="E71" s="11" t="s">
        <v>58</v>
      </c>
      <c r="F71" s="10">
        <v>7</v>
      </c>
      <c r="G71" s="12">
        <v>0.68</v>
      </c>
      <c r="H71" s="12">
        <v>2.33</v>
      </c>
      <c r="I71" s="12">
        <f t="shared" ref="I71" si="34">G71+H71</f>
        <v>3.0100000000000002</v>
      </c>
      <c r="J71" s="12">
        <f t="shared" ref="J71" si="35">F71*I71</f>
        <v>21.07</v>
      </c>
      <c r="K71" s="12"/>
    </row>
    <row r="72" spans="1:11" ht="51">
      <c r="A72" s="9" t="s">
        <v>198</v>
      </c>
      <c r="B72" s="10" t="s">
        <v>199</v>
      </c>
      <c r="C72" s="9" t="s">
        <v>24</v>
      </c>
      <c r="D72" s="9" t="s">
        <v>200</v>
      </c>
      <c r="E72" s="11" t="s">
        <v>35</v>
      </c>
      <c r="F72" s="10">
        <v>6</v>
      </c>
      <c r="G72" s="12">
        <v>24.55</v>
      </c>
      <c r="H72" s="12">
        <v>69.44</v>
      </c>
      <c r="I72" s="12">
        <f t="shared" ref="I72:I82" si="36">G72+H72</f>
        <v>93.99</v>
      </c>
      <c r="J72" s="12">
        <f t="shared" ref="J72:J82" si="37">F72*I72</f>
        <v>563.93999999999994</v>
      </c>
      <c r="K72" s="12"/>
    </row>
    <row r="73" spans="1:11" ht="51">
      <c r="A73" s="9" t="s">
        <v>201</v>
      </c>
      <c r="B73" s="10" t="s">
        <v>202</v>
      </c>
      <c r="C73" s="9" t="s">
        <v>24</v>
      </c>
      <c r="D73" s="9" t="s">
        <v>203</v>
      </c>
      <c r="E73" s="11" t="s">
        <v>35</v>
      </c>
      <c r="F73" s="10">
        <v>12</v>
      </c>
      <c r="G73" s="12">
        <v>4.41</v>
      </c>
      <c r="H73" s="12">
        <v>3.38</v>
      </c>
      <c r="I73" s="12">
        <f t="shared" si="36"/>
        <v>7.79</v>
      </c>
      <c r="J73" s="12">
        <f t="shared" si="37"/>
        <v>93.48</v>
      </c>
      <c r="K73" s="12"/>
    </row>
    <row r="74" spans="1:11" ht="63.75">
      <c r="A74" s="9" t="s">
        <v>204</v>
      </c>
      <c r="B74" s="10" t="s">
        <v>205</v>
      </c>
      <c r="C74" s="9" t="s">
        <v>24</v>
      </c>
      <c r="D74" s="9" t="s">
        <v>206</v>
      </c>
      <c r="E74" s="11" t="s">
        <v>35</v>
      </c>
      <c r="F74" s="10">
        <v>12</v>
      </c>
      <c r="G74" s="12">
        <v>13.28</v>
      </c>
      <c r="H74" s="12">
        <v>19.309999999999999</v>
      </c>
      <c r="I74" s="12">
        <f t="shared" si="36"/>
        <v>32.589999999999996</v>
      </c>
      <c r="J74" s="12">
        <f t="shared" si="37"/>
        <v>391.07999999999993</v>
      </c>
      <c r="K74" s="12"/>
    </row>
    <row r="75" spans="1:11" ht="38.25">
      <c r="A75" s="9" t="s">
        <v>207</v>
      </c>
      <c r="B75" s="10" t="s">
        <v>208</v>
      </c>
      <c r="C75" s="9" t="s">
        <v>24</v>
      </c>
      <c r="D75" s="9" t="s">
        <v>209</v>
      </c>
      <c r="E75" s="11" t="s">
        <v>35</v>
      </c>
      <c r="F75" s="10">
        <v>12</v>
      </c>
      <c r="G75" s="12">
        <v>23.74</v>
      </c>
      <c r="H75" s="12">
        <v>13.87</v>
      </c>
      <c r="I75" s="12">
        <f t="shared" si="36"/>
        <v>37.61</v>
      </c>
      <c r="J75" s="12">
        <f t="shared" si="37"/>
        <v>451.32</v>
      </c>
      <c r="K75" s="12"/>
    </row>
    <row r="76" spans="1:11" ht="25.5">
      <c r="A76" s="9" t="s">
        <v>210</v>
      </c>
      <c r="B76" s="10" t="s">
        <v>130</v>
      </c>
      <c r="C76" s="9" t="s">
        <v>20</v>
      </c>
      <c r="D76" s="9" t="s">
        <v>131</v>
      </c>
      <c r="E76" s="11" t="s">
        <v>48</v>
      </c>
      <c r="F76" s="10">
        <v>5</v>
      </c>
      <c r="G76" s="12">
        <v>94.52</v>
      </c>
      <c r="H76" s="12">
        <v>575.04999999999995</v>
      </c>
      <c r="I76" s="12">
        <f t="shared" si="36"/>
        <v>669.56999999999994</v>
      </c>
      <c r="J76" s="12">
        <f t="shared" si="37"/>
        <v>3347.8499999999995</v>
      </c>
      <c r="K76" s="12"/>
    </row>
    <row r="77" spans="1:11" ht="25.5">
      <c r="A77" s="9" t="s">
        <v>211</v>
      </c>
      <c r="B77" s="10" t="s">
        <v>212</v>
      </c>
      <c r="C77" s="9" t="s">
        <v>24</v>
      </c>
      <c r="D77" s="9" t="s">
        <v>213</v>
      </c>
      <c r="E77" s="11" t="s">
        <v>58</v>
      </c>
      <c r="F77" s="10">
        <v>2</v>
      </c>
      <c r="G77" s="12">
        <v>14.62</v>
      </c>
      <c r="H77" s="12">
        <v>508.95</v>
      </c>
      <c r="I77" s="12">
        <f t="shared" si="36"/>
        <v>523.56999999999994</v>
      </c>
      <c r="J77" s="12">
        <f t="shared" si="37"/>
        <v>1047.1399999999999</v>
      </c>
      <c r="K77" s="12"/>
    </row>
    <row r="78" spans="1:11" ht="25.5">
      <c r="A78" s="9" t="s">
        <v>214</v>
      </c>
      <c r="B78" s="10" t="s">
        <v>153</v>
      </c>
      <c r="C78" s="9" t="s">
        <v>24</v>
      </c>
      <c r="D78" s="9" t="s">
        <v>154</v>
      </c>
      <c r="E78" s="11" t="s">
        <v>155</v>
      </c>
      <c r="F78" s="10">
        <v>38</v>
      </c>
      <c r="G78" s="12">
        <v>0.82</v>
      </c>
      <c r="H78" s="12">
        <v>9.02</v>
      </c>
      <c r="I78" s="12">
        <f t="shared" si="36"/>
        <v>9.84</v>
      </c>
      <c r="J78" s="12">
        <f t="shared" si="37"/>
        <v>373.92</v>
      </c>
      <c r="K78" s="12"/>
    </row>
    <row r="79" spans="1:11" ht="38.25">
      <c r="A79" s="9" t="s">
        <v>215</v>
      </c>
      <c r="B79" s="10" t="s">
        <v>120</v>
      </c>
      <c r="C79" s="9" t="s">
        <v>24</v>
      </c>
      <c r="D79" s="9" t="s">
        <v>121</v>
      </c>
      <c r="E79" s="11" t="s">
        <v>58</v>
      </c>
      <c r="F79" s="10">
        <v>0.6</v>
      </c>
      <c r="G79" s="12">
        <v>49.09</v>
      </c>
      <c r="H79" s="12">
        <v>269.95</v>
      </c>
      <c r="I79" s="12">
        <f t="shared" si="36"/>
        <v>319.03999999999996</v>
      </c>
      <c r="J79" s="12">
        <f t="shared" si="37"/>
        <v>191.42399999999998</v>
      </c>
      <c r="K79" s="12"/>
    </row>
    <row r="80" spans="1:11" ht="25.5">
      <c r="A80" s="9" t="s">
        <v>216</v>
      </c>
      <c r="B80" s="10" t="s">
        <v>217</v>
      </c>
      <c r="C80" s="9" t="s">
        <v>24</v>
      </c>
      <c r="D80" s="9" t="s">
        <v>218</v>
      </c>
      <c r="E80" s="11" t="s">
        <v>35</v>
      </c>
      <c r="F80" s="10">
        <v>2</v>
      </c>
      <c r="G80" s="12">
        <v>17.39</v>
      </c>
      <c r="H80" s="12">
        <v>26.24</v>
      </c>
      <c r="I80" s="12">
        <f t="shared" si="36"/>
        <v>43.629999999999995</v>
      </c>
      <c r="J80" s="12">
        <f t="shared" si="37"/>
        <v>87.259999999999991</v>
      </c>
      <c r="K80" s="12"/>
    </row>
    <row r="81" spans="1:11" ht="25.5">
      <c r="A81" s="9" t="s">
        <v>219</v>
      </c>
      <c r="B81" s="10" t="s">
        <v>190</v>
      </c>
      <c r="C81" s="9" t="s">
        <v>24</v>
      </c>
      <c r="D81" s="9" t="s">
        <v>191</v>
      </c>
      <c r="E81" s="11" t="s">
        <v>125</v>
      </c>
      <c r="F81" s="10">
        <v>24</v>
      </c>
      <c r="G81" s="12">
        <v>12.48</v>
      </c>
      <c r="H81" s="12">
        <v>41.89</v>
      </c>
      <c r="I81" s="12">
        <f t="shared" si="36"/>
        <v>54.370000000000005</v>
      </c>
      <c r="J81" s="12">
        <f t="shared" si="37"/>
        <v>1304.8800000000001</v>
      </c>
      <c r="K81" s="12"/>
    </row>
    <row r="82" spans="1:11">
      <c r="A82" s="9" t="s">
        <v>220</v>
      </c>
      <c r="B82" s="10" t="s">
        <v>193</v>
      </c>
      <c r="C82" s="9" t="s">
        <v>24</v>
      </c>
      <c r="D82" s="9" t="s">
        <v>194</v>
      </c>
      <c r="E82" s="11" t="s">
        <v>58</v>
      </c>
      <c r="F82" s="10">
        <v>2.9</v>
      </c>
      <c r="G82" s="12">
        <v>0</v>
      </c>
      <c r="H82" s="12">
        <v>70.349999999999994</v>
      </c>
      <c r="I82" s="12">
        <f t="shared" si="36"/>
        <v>70.349999999999994</v>
      </c>
      <c r="J82" s="12">
        <f t="shared" si="37"/>
        <v>204.01499999999999</v>
      </c>
      <c r="K82" s="12"/>
    </row>
    <row r="83" spans="1:11" ht="24" customHeight="1">
      <c r="A83" s="6" t="s">
        <v>221</v>
      </c>
      <c r="B83" s="6"/>
      <c r="C83" s="6"/>
      <c r="D83" s="6" t="s">
        <v>222</v>
      </c>
      <c r="E83" s="6"/>
      <c r="F83" s="7"/>
      <c r="G83" s="6"/>
      <c r="H83" s="6"/>
      <c r="I83" s="6"/>
      <c r="J83" s="6"/>
      <c r="K83" s="8"/>
    </row>
    <row r="84" spans="1:11" ht="25.5">
      <c r="A84" s="9" t="s">
        <v>223</v>
      </c>
      <c r="B84" s="10" t="s">
        <v>177</v>
      </c>
      <c r="C84" s="9" t="s">
        <v>24</v>
      </c>
      <c r="D84" s="9" t="s">
        <v>178</v>
      </c>
      <c r="E84" s="11" t="s">
        <v>58</v>
      </c>
      <c r="F84" s="10">
        <v>39</v>
      </c>
      <c r="G84" s="12">
        <v>0.68</v>
      </c>
      <c r="H84" s="12">
        <v>2.33</v>
      </c>
      <c r="I84" s="12">
        <f t="shared" ref="I84" si="38">G84+H84</f>
        <v>3.0100000000000002</v>
      </c>
      <c r="J84" s="12">
        <f t="shared" ref="J84" si="39">F84*I84</f>
        <v>117.39000000000001</v>
      </c>
      <c r="K84" s="12"/>
    </row>
    <row r="85" spans="1:11" ht="25.5">
      <c r="A85" s="9" t="s">
        <v>224</v>
      </c>
      <c r="B85" s="10" t="s">
        <v>83</v>
      </c>
      <c r="C85" s="9" t="s">
        <v>24</v>
      </c>
      <c r="D85" s="9" t="s">
        <v>92</v>
      </c>
      <c r="E85" s="11" t="s">
        <v>85</v>
      </c>
      <c r="F85" s="10">
        <v>240</v>
      </c>
      <c r="G85" s="12">
        <v>0.11</v>
      </c>
      <c r="H85" s="12">
        <v>1.24</v>
      </c>
      <c r="I85" s="12">
        <f t="shared" ref="I85:I95" si="40">G85+H85</f>
        <v>1.35</v>
      </c>
      <c r="J85" s="12">
        <f t="shared" ref="J85:J95" si="41">F85*I85</f>
        <v>324</v>
      </c>
      <c r="K85" s="12"/>
    </row>
    <row r="86" spans="1:11" ht="38.25">
      <c r="A86" s="9" t="s">
        <v>225</v>
      </c>
      <c r="B86" s="10" t="s">
        <v>120</v>
      </c>
      <c r="C86" s="9" t="s">
        <v>24</v>
      </c>
      <c r="D86" s="9" t="s">
        <v>121</v>
      </c>
      <c r="E86" s="11" t="s">
        <v>58</v>
      </c>
      <c r="F86" s="10">
        <v>4.5</v>
      </c>
      <c r="G86" s="12">
        <v>49.09</v>
      </c>
      <c r="H86" s="12">
        <v>269.95</v>
      </c>
      <c r="I86" s="12">
        <f t="shared" si="40"/>
        <v>319.03999999999996</v>
      </c>
      <c r="J86" s="12">
        <f t="shared" si="41"/>
        <v>1435.6799999999998</v>
      </c>
      <c r="K86" s="12"/>
    </row>
    <row r="87" spans="1:11" ht="51">
      <c r="A87" s="9" t="s">
        <v>226</v>
      </c>
      <c r="B87" s="10" t="s">
        <v>199</v>
      </c>
      <c r="C87" s="9" t="s">
        <v>24</v>
      </c>
      <c r="D87" s="9" t="s">
        <v>200</v>
      </c>
      <c r="E87" s="11" t="s">
        <v>35</v>
      </c>
      <c r="F87" s="10">
        <v>36</v>
      </c>
      <c r="G87" s="12">
        <v>24.55</v>
      </c>
      <c r="H87" s="12">
        <v>69.44</v>
      </c>
      <c r="I87" s="12">
        <f t="shared" si="40"/>
        <v>93.99</v>
      </c>
      <c r="J87" s="12">
        <f t="shared" si="41"/>
        <v>3383.64</v>
      </c>
      <c r="K87" s="12"/>
    </row>
    <row r="88" spans="1:11" ht="51">
      <c r="A88" s="9" t="s">
        <v>227</v>
      </c>
      <c r="B88" s="10" t="s">
        <v>202</v>
      </c>
      <c r="C88" s="9" t="s">
        <v>24</v>
      </c>
      <c r="D88" s="9" t="s">
        <v>203</v>
      </c>
      <c r="E88" s="11" t="s">
        <v>35</v>
      </c>
      <c r="F88" s="10">
        <v>72</v>
      </c>
      <c r="G88" s="12">
        <v>4.41</v>
      </c>
      <c r="H88" s="12">
        <v>3.38</v>
      </c>
      <c r="I88" s="12">
        <f t="shared" si="40"/>
        <v>7.79</v>
      </c>
      <c r="J88" s="12">
        <f t="shared" si="41"/>
        <v>560.88</v>
      </c>
      <c r="K88" s="12"/>
    </row>
    <row r="89" spans="1:11" ht="63.75">
      <c r="A89" s="9" t="s">
        <v>228</v>
      </c>
      <c r="B89" s="10" t="s">
        <v>205</v>
      </c>
      <c r="C89" s="9" t="s">
        <v>24</v>
      </c>
      <c r="D89" s="9" t="s">
        <v>206</v>
      </c>
      <c r="E89" s="11" t="s">
        <v>35</v>
      </c>
      <c r="F89" s="10">
        <v>72</v>
      </c>
      <c r="G89" s="12">
        <v>13.28</v>
      </c>
      <c r="H89" s="12">
        <v>19.309999999999999</v>
      </c>
      <c r="I89" s="12">
        <f t="shared" si="40"/>
        <v>32.589999999999996</v>
      </c>
      <c r="J89" s="12">
        <f t="shared" si="41"/>
        <v>2346.4799999999996</v>
      </c>
      <c r="K89" s="12"/>
    </row>
    <row r="90" spans="1:11">
      <c r="A90" s="9" t="s">
        <v>229</v>
      </c>
      <c r="B90" s="10" t="s">
        <v>230</v>
      </c>
      <c r="C90" s="9" t="s">
        <v>24</v>
      </c>
      <c r="D90" s="9" t="s">
        <v>231</v>
      </c>
      <c r="E90" s="11" t="s">
        <v>58</v>
      </c>
      <c r="F90" s="10">
        <v>33</v>
      </c>
      <c r="G90" s="12">
        <v>0</v>
      </c>
      <c r="H90" s="12">
        <v>1101.99</v>
      </c>
      <c r="I90" s="12">
        <f t="shared" si="40"/>
        <v>1101.99</v>
      </c>
      <c r="J90" s="12">
        <f t="shared" si="41"/>
        <v>36365.67</v>
      </c>
      <c r="K90" s="12"/>
    </row>
    <row r="91" spans="1:11" ht="25.5">
      <c r="A91" s="9" t="s">
        <v>232</v>
      </c>
      <c r="B91" s="10" t="s">
        <v>190</v>
      </c>
      <c r="C91" s="9" t="s">
        <v>24</v>
      </c>
      <c r="D91" s="9" t="s">
        <v>191</v>
      </c>
      <c r="E91" s="11" t="s">
        <v>125</v>
      </c>
      <c r="F91" s="10">
        <v>180</v>
      </c>
      <c r="G91" s="12">
        <v>12.48</v>
      </c>
      <c r="H91" s="12">
        <v>41.89</v>
      </c>
      <c r="I91" s="12">
        <f t="shared" si="40"/>
        <v>54.370000000000005</v>
      </c>
      <c r="J91" s="12">
        <f t="shared" si="41"/>
        <v>9786.6</v>
      </c>
      <c r="K91" s="12"/>
    </row>
    <row r="92" spans="1:11">
      <c r="A92" s="9" t="s">
        <v>233</v>
      </c>
      <c r="B92" s="10" t="s">
        <v>193</v>
      </c>
      <c r="C92" s="9" t="s">
        <v>24</v>
      </c>
      <c r="D92" s="9" t="s">
        <v>194</v>
      </c>
      <c r="E92" s="11" t="s">
        <v>58</v>
      </c>
      <c r="F92" s="10">
        <v>21.3</v>
      </c>
      <c r="G92" s="12">
        <v>0</v>
      </c>
      <c r="H92" s="12">
        <v>70.349999999999994</v>
      </c>
      <c r="I92" s="12">
        <f t="shared" si="40"/>
        <v>70.349999999999994</v>
      </c>
      <c r="J92" s="12">
        <f t="shared" si="41"/>
        <v>1498.4549999999999</v>
      </c>
      <c r="K92" s="12"/>
    </row>
    <row r="93" spans="1:11">
      <c r="A93" s="9" t="s">
        <v>234</v>
      </c>
      <c r="B93" s="10" t="s">
        <v>235</v>
      </c>
      <c r="C93" s="9" t="s">
        <v>24</v>
      </c>
      <c r="D93" s="9" t="s">
        <v>236</v>
      </c>
      <c r="E93" s="11" t="s">
        <v>58</v>
      </c>
      <c r="F93" s="10">
        <v>1.6</v>
      </c>
      <c r="G93" s="12">
        <v>0</v>
      </c>
      <c r="H93" s="12">
        <v>55.06</v>
      </c>
      <c r="I93" s="12">
        <f t="shared" si="40"/>
        <v>55.06</v>
      </c>
      <c r="J93" s="12">
        <f t="shared" si="41"/>
        <v>88.096000000000004</v>
      </c>
      <c r="K93" s="12"/>
    </row>
    <row r="94" spans="1:11">
      <c r="A94" s="9" t="s">
        <v>237</v>
      </c>
      <c r="B94" s="10" t="s">
        <v>238</v>
      </c>
      <c r="C94" s="9" t="s">
        <v>24</v>
      </c>
      <c r="D94" s="9" t="s">
        <v>239</v>
      </c>
      <c r="E94" s="11" t="s">
        <v>35</v>
      </c>
      <c r="F94" s="10">
        <v>32</v>
      </c>
      <c r="G94" s="12">
        <v>0.37</v>
      </c>
      <c r="H94" s="12">
        <v>6.35</v>
      </c>
      <c r="I94" s="12">
        <f t="shared" si="40"/>
        <v>6.72</v>
      </c>
      <c r="J94" s="12">
        <f t="shared" si="41"/>
        <v>215.04</v>
      </c>
      <c r="K94" s="12"/>
    </row>
    <row r="95" spans="1:11" ht="25.5">
      <c r="A95" s="9" t="s">
        <v>240</v>
      </c>
      <c r="B95" s="10" t="s">
        <v>241</v>
      </c>
      <c r="C95" s="9" t="s">
        <v>24</v>
      </c>
      <c r="D95" s="9" t="s">
        <v>242</v>
      </c>
      <c r="E95" s="11" t="s">
        <v>125</v>
      </c>
      <c r="F95" s="10">
        <v>32</v>
      </c>
      <c r="G95" s="12">
        <v>13.47</v>
      </c>
      <c r="H95" s="12">
        <v>42.68</v>
      </c>
      <c r="I95" s="12">
        <f t="shared" si="40"/>
        <v>56.15</v>
      </c>
      <c r="J95" s="12">
        <f t="shared" si="41"/>
        <v>1796.8</v>
      </c>
      <c r="K95" s="12"/>
    </row>
    <row r="96" spans="1:11" ht="24" customHeight="1">
      <c r="A96" s="6" t="s">
        <v>243</v>
      </c>
      <c r="B96" s="6"/>
      <c r="C96" s="6"/>
      <c r="D96" s="6" t="s">
        <v>244</v>
      </c>
      <c r="E96" s="6"/>
      <c r="F96" s="7"/>
      <c r="G96" s="6"/>
      <c r="H96" s="6"/>
      <c r="I96" s="6"/>
      <c r="J96" s="6"/>
      <c r="K96" s="8"/>
    </row>
    <row r="97" spans="1:11" ht="25.5">
      <c r="A97" s="9" t="s">
        <v>245</v>
      </c>
      <c r="B97" s="10" t="s">
        <v>153</v>
      </c>
      <c r="C97" s="9" t="s">
        <v>24</v>
      </c>
      <c r="D97" s="9" t="s">
        <v>154</v>
      </c>
      <c r="E97" s="11" t="s">
        <v>155</v>
      </c>
      <c r="F97" s="10">
        <v>10.8</v>
      </c>
      <c r="G97" s="12">
        <v>0.82</v>
      </c>
      <c r="H97" s="12">
        <v>9.02</v>
      </c>
      <c r="I97" s="12">
        <f t="shared" ref="I97" si="42">G97+H97</f>
        <v>9.84</v>
      </c>
      <c r="J97" s="12">
        <f t="shared" ref="J97" si="43">F97*I97</f>
        <v>106.27200000000001</v>
      </c>
      <c r="K97" s="12"/>
    </row>
    <row r="98" spans="1:11" ht="25.5">
      <c r="A98" s="9" t="s">
        <v>246</v>
      </c>
      <c r="B98" s="10" t="s">
        <v>157</v>
      </c>
      <c r="C98" s="9" t="s">
        <v>20</v>
      </c>
      <c r="D98" s="9" t="s">
        <v>247</v>
      </c>
      <c r="E98" s="11" t="s">
        <v>58</v>
      </c>
      <c r="F98" s="10">
        <v>0.74</v>
      </c>
      <c r="G98" s="12">
        <v>14.62</v>
      </c>
      <c r="H98" s="12">
        <v>492.58</v>
      </c>
      <c r="I98" s="12">
        <f t="shared" ref="I98:I101" si="44">G98+H98</f>
        <v>507.2</v>
      </c>
      <c r="J98" s="12">
        <f t="shared" ref="J98:J101" si="45">F98*I98</f>
        <v>375.32799999999997</v>
      </c>
      <c r="K98" s="12"/>
    </row>
    <row r="99" spans="1:11">
      <c r="A99" s="9" t="s">
        <v>248</v>
      </c>
      <c r="B99" s="10" t="s">
        <v>166</v>
      </c>
      <c r="C99" s="9" t="s">
        <v>24</v>
      </c>
      <c r="D99" s="9" t="s">
        <v>167</v>
      </c>
      <c r="E99" s="11" t="s">
        <v>35</v>
      </c>
      <c r="F99" s="10">
        <v>4.91</v>
      </c>
      <c r="G99" s="12">
        <v>7.42</v>
      </c>
      <c r="H99" s="12">
        <v>3.64</v>
      </c>
      <c r="I99" s="12">
        <f t="shared" si="44"/>
        <v>11.06</v>
      </c>
      <c r="J99" s="12">
        <f t="shared" si="45"/>
        <v>54.304600000000001</v>
      </c>
      <c r="K99" s="12"/>
    </row>
    <row r="100" spans="1:11" ht="25.5">
      <c r="A100" s="9" t="s">
        <v>249</v>
      </c>
      <c r="B100" s="10" t="s">
        <v>190</v>
      </c>
      <c r="C100" s="9" t="s">
        <v>24</v>
      </c>
      <c r="D100" s="9" t="s">
        <v>191</v>
      </c>
      <c r="E100" s="11" t="s">
        <v>125</v>
      </c>
      <c r="F100" s="10">
        <v>18</v>
      </c>
      <c r="G100" s="12">
        <v>12.48</v>
      </c>
      <c r="H100" s="12">
        <v>41.89</v>
      </c>
      <c r="I100" s="12">
        <f t="shared" si="44"/>
        <v>54.370000000000005</v>
      </c>
      <c r="J100" s="12">
        <f t="shared" si="45"/>
        <v>978.66000000000008</v>
      </c>
      <c r="K100" s="12"/>
    </row>
    <row r="101" spans="1:11">
      <c r="A101" s="9" t="s">
        <v>250</v>
      </c>
      <c r="B101" s="10" t="s">
        <v>193</v>
      </c>
      <c r="C101" s="9" t="s">
        <v>24</v>
      </c>
      <c r="D101" s="9" t="s">
        <v>194</v>
      </c>
      <c r="E101" s="11" t="s">
        <v>58</v>
      </c>
      <c r="F101" s="10">
        <v>2.2000000000000002</v>
      </c>
      <c r="G101" s="12">
        <v>0</v>
      </c>
      <c r="H101" s="12">
        <v>70.349999999999994</v>
      </c>
      <c r="I101" s="12">
        <f t="shared" si="44"/>
        <v>70.349999999999994</v>
      </c>
      <c r="J101" s="12">
        <f t="shared" si="45"/>
        <v>154.77000000000001</v>
      </c>
      <c r="K101" s="12"/>
    </row>
    <row r="102" spans="1:11" ht="24" customHeight="1">
      <c r="A102" s="6" t="s">
        <v>251</v>
      </c>
      <c r="B102" s="6"/>
      <c r="C102" s="6"/>
      <c r="D102" s="6" t="s">
        <v>252</v>
      </c>
      <c r="E102" s="6"/>
      <c r="F102" s="7"/>
      <c r="G102" s="6"/>
      <c r="H102" s="6"/>
      <c r="I102" s="6"/>
      <c r="J102" s="6"/>
      <c r="K102" s="8"/>
    </row>
    <row r="103" spans="1:11" ht="25.5">
      <c r="A103" s="9" t="s">
        <v>253</v>
      </c>
      <c r="B103" s="10" t="s">
        <v>153</v>
      </c>
      <c r="C103" s="9" t="s">
        <v>24</v>
      </c>
      <c r="D103" s="9" t="s">
        <v>154</v>
      </c>
      <c r="E103" s="11" t="s">
        <v>155</v>
      </c>
      <c r="F103" s="10">
        <v>3.58</v>
      </c>
      <c r="G103" s="12">
        <v>0.82</v>
      </c>
      <c r="H103" s="12">
        <v>9.02</v>
      </c>
      <c r="I103" s="12">
        <f t="shared" ref="I103" si="46">G103+H103</f>
        <v>9.84</v>
      </c>
      <c r="J103" s="12">
        <f t="shared" ref="J103" si="47">F103*I103</f>
        <v>35.227200000000003</v>
      </c>
      <c r="K103" s="12"/>
    </row>
    <row r="104" spans="1:11" ht="25.5">
      <c r="A104" s="9" t="s">
        <v>254</v>
      </c>
      <c r="B104" s="10" t="s">
        <v>157</v>
      </c>
      <c r="C104" s="9" t="s">
        <v>20</v>
      </c>
      <c r="D104" s="9" t="s">
        <v>247</v>
      </c>
      <c r="E104" s="11" t="s">
        <v>58</v>
      </c>
      <c r="F104" s="10">
        <v>0.54</v>
      </c>
      <c r="G104" s="12">
        <v>14.62</v>
      </c>
      <c r="H104" s="12">
        <v>492.58</v>
      </c>
      <c r="I104" s="12">
        <f t="shared" ref="I104:I107" si="48">G104+H104</f>
        <v>507.2</v>
      </c>
      <c r="J104" s="12">
        <f t="shared" ref="J104:J107" si="49">F104*I104</f>
        <v>273.88800000000003</v>
      </c>
      <c r="K104" s="12"/>
    </row>
    <row r="105" spans="1:11">
      <c r="A105" s="9" t="s">
        <v>255</v>
      </c>
      <c r="B105" s="10" t="s">
        <v>166</v>
      </c>
      <c r="C105" s="9" t="s">
        <v>24</v>
      </c>
      <c r="D105" s="9" t="s">
        <v>167</v>
      </c>
      <c r="E105" s="11" t="s">
        <v>35</v>
      </c>
      <c r="F105" s="10">
        <v>3.57</v>
      </c>
      <c r="G105" s="12">
        <v>7.42</v>
      </c>
      <c r="H105" s="12">
        <v>3.64</v>
      </c>
      <c r="I105" s="12">
        <f t="shared" si="48"/>
        <v>11.06</v>
      </c>
      <c r="J105" s="12">
        <f t="shared" si="49"/>
        <v>39.484200000000001</v>
      </c>
      <c r="K105" s="12"/>
    </row>
    <row r="106" spans="1:11" ht="25.5">
      <c r="A106" s="9" t="s">
        <v>256</v>
      </c>
      <c r="B106" s="10" t="s">
        <v>257</v>
      </c>
      <c r="C106" s="9" t="s">
        <v>24</v>
      </c>
      <c r="D106" s="9" t="s">
        <v>258</v>
      </c>
      <c r="E106" s="11" t="s">
        <v>125</v>
      </c>
      <c r="F106" s="10">
        <v>36</v>
      </c>
      <c r="G106" s="12">
        <v>5.88</v>
      </c>
      <c r="H106" s="12">
        <v>17.350000000000001</v>
      </c>
      <c r="I106" s="12">
        <f t="shared" si="48"/>
        <v>23.23</v>
      </c>
      <c r="J106" s="12">
        <f t="shared" si="49"/>
        <v>836.28</v>
      </c>
      <c r="K106" s="12"/>
    </row>
    <row r="107" spans="1:11">
      <c r="A107" s="9" t="s">
        <v>259</v>
      </c>
      <c r="B107" s="10" t="s">
        <v>193</v>
      </c>
      <c r="C107" s="9" t="s">
        <v>24</v>
      </c>
      <c r="D107" s="9" t="s">
        <v>194</v>
      </c>
      <c r="E107" s="11" t="s">
        <v>58</v>
      </c>
      <c r="F107" s="10">
        <v>2.7</v>
      </c>
      <c r="G107" s="12">
        <v>0</v>
      </c>
      <c r="H107" s="12">
        <v>70.349999999999994</v>
      </c>
      <c r="I107" s="12">
        <f t="shared" si="48"/>
        <v>70.349999999999994</v>
      </c>
      <c r="J107" s="12">
        <f t="shared" si="49"/>
        <v>189.94499999999999</v>
      </c>
      <c r="K107" s="12"/>
    </row>
    <row r="108" spans="1:11" ht="24" customHeight="1">
      <c r="A108" s="6" t="s">
        <v>260</v>
      </c>
      <c r="B108" s="6"/>
      <c r="C108" s="6"/>
      <c r="D108" s="6" t="s">
        <v>261</v>
      </c>
      <c r="E108" s="6"/>
      <c r="F108" s="7"/>
      <c r="G108" s="6"/>
      <c r="H108" s="6"/>
      <c r="I108" s="6"/>
      <c r="J108" s="6"/>
      <c r="K108" s="8">
        <f>J109</f>
        <v>119860.02</v>
      </c>
    </row>
    <row r="109" spans="1:11" ht="25.5">
      <c r="A109" s="9" t="s">
        <v>262</v>
      </c>
      <c r="B109" s="10" t="s">
        <v>263</v>
      </c>
      <c r="C109" s="9" t="s">
        <v>37</v>
      </c>
      <c r="D109" s="9" t="s">
        <v>264</v>
      </c>
      <c r="E109" s="11" t="s">
        <v>35</v>
      </c>
      <c r="F109" s="10">
        <v>6993</v>
      </c>
      <c r="G109" s="12">
        <v>6.67</v>
      </c>
      <c r="H109" s="12">
        <v>10.47</v>
      </c>
      <c r="I109" s="12">
        <f t="shared" ref="I109" si="50">G109+H109</f>
        <v>17.14</v>
      </c>
      <c r="J109" s="12">
        <f t="shared" ref="J109" si="51">F109*I109</f>
        <v>119860.02</v>
      </c>
      <c r="K109" s="12"/>
    </row>
    <row r="110" spans="1:11" ht="24" customHeight="1">
      <c r="A110" s="6" t="s">
        <v>265</v>
      </c>
      <c r="B110" s="6"/>
      <c r="C110" s="6"/>
      <c r="D110" s="6" t="s">
        <v>266</v>
      </c>
      <c r="E110" s="6"/>
      <c r="F110" s="7"/>
      <c r="G110" s="6"/>
      <c r="H110" s="6"/>
      <c r="I110" s="6"/>
      <c r="J110" s="6"/>
      <c r="K110" s="8">
        <f>SUM(J112:J140)</f>
        <v>251666.20300000001</v>
      </c>
    </row>
    <row r="111" spans="1:11" ht="24" customHeight="1">
      <c r="A111" s="6" t="s">
        <v>267</v>
      </c>
      <c r="B111" s="6"/>
      <c r="C111" s="6"/>
      <c r="D111" s="6" t="s">
        <v>268</v>
      </c>
      <c r="E111" s="6"/>
      <c r="F111" s="7"/>
      <c r="G111" s="6"/>
      <c r="H111" s="6"/>
      <c r="I111" s="6"/>
      <c r="J111" s="6"/>
      <c r="K111" s="8"/>
    </row>
    <row r="112" spans="1:11" ht="76.5">
      <c r="A112" s="9" t="s">
        <v>269</v>
      </c>
      <c r="B112" s="10" t="s">
        <v>270</v>
      </c>
      <c r="C112" s="9" t="s">
        <v>24</v>
      </c>
      <c r="D112" s="9" t="s">
        <v>271</v>
      </c>
      <c r="E112" s="11" t="s">
        <v>58</v>
      </c>
      <c r="F112" s="10">
        <v>350</v>
      </c>
      <c r="G112" s="12">
        <v>2.81</v>
      </c>
      <c r="H112" s="12">
        <v>5.3</v>
      </c>
      <c r="I112" s="12">
        <f t="shared" ref="I112" si="52">G112+H112</f>
        <v>8.11</v>
      </c>
      <c r="J112" s="12">
        <f t="shared" ref="J112" si="53">F112*I112</f>
        <v>2838.5</v>
      </c>
      <c r="K112" s="12"/>
    </row>
    <row r="113" spans="1:11" ht="25.5">
      <c r="A113" s="9" t="s">
        <v>272</v>
      </c>
      <c r="B113" s="10" t="s">
        <v>83</v>
      </c>
      <c r="C113" s="9" t="s">
        <v>24</v>
      </c>
      <c r="D113" s="9" t="s">
        <v>92</v>
      </c>
      <c r="E113" s="11" t="s">
        <v>85</v>
      </c>
      <c r="F113" s="10">
        <v>2187.88</v>
      </c>
      <c r="G113" s="12">
        <v>0.11</v>
      </c>
      <c r="H113" s="12">
        <v>1.24</v>
      </c>
      <c r="I113" s="12">
        <f t="shared" ref="I113:I120" si="54">G113+H113</f>
        <v>1.35</v>
      </c>
      <c r="J113" s="12">
        <f t="shared" ref="J113:J120" si="55">F113*I113</f>
        <v>2953.6380000000004</v>
      </c>
      <c r="K113" s="12"/>
    </row>
    <row r="114" spans="1:11" ht="25.5">
      <c r="A114" s="9" t="s">
        <v>273</v>
      </c>
      <c r="B114" s="10" t="s">
        <v>235</v>
      </c>
      <c r="C114" s="9" t="s">
        <v>24</v>
      </c>
      <c r="D114" s="9" t="s">
        <v>274</v>
      </c>
      <c r="E114" s="11" t="s">
        <v>58</v>
      </c>
      <c r="F114" s="10">
        <v>335</v>
      </c>
      <c r="G114" s="12">
        <v>0</v>
      </c>
      <c r="H114" s="12">
        <v>55.06</v>
      </c>
      <c r="I114" s="12">
        <f t="shared" si="54"/>
        <v>55.06</v>
      </c>
      <c r="J114" s="12">
        <f t="shared" si="55"/>
        <v>18445.100000000002</v>
      </c>
      <c r="K114" s="12"/>
    </row>
    <row r="115" spans="1:11">
      <c r="A115" s="9" t="s">
        <v>275</v>
      </c>
      <c r="B115" s="10" t="s">
        <v>238</v>
      </c>
      <c r="C115" s="9" t="s">
        <v>24</v>
      </c>
      <c r="D115" s="9" t="s">
        <v>239</v>
      </c>
      <c r="E115" s="11" t="s">
        <v>35</v>
      </c>
      <c r="F115" s="10">
        <v>2835</v>
      </c>
      <c r="G115" s="12">
        <v>0.37</v>
      </c>
      <c r="H115" s="12">
        <v>6.35</v>
      </c>
      <c r="I115" s="12">
        <f t="shared" si="54"/>
        <v>6.72</v>
      </c>
      <c r="J115" s="12">
        <f t="shared" si="55"/>
        <v>19051.2</v>
      </c>
      <c r="K115" s="12"/>
    </row>
    <row r="116" spans="1:11" ht="25.5">
      <c r="A116" s="9" t="s">
        <v>276</v>
      </c>
      <c r="B116" s="10" t="s">
        <v>241</v>
      </c>
      <c r="C116" s="9" t="s">
        <v>24</v>
      </c>
      <c r="D116" s="9" t="s">
        <v>242</v>
      </c>
      <c r="E116" s="11" t="s">
        <v>125</v>
      </c>
      <c r="F116" s="10">
        <v>345</v>
      </c>
      <c r="G116" s="12">
        <v>13.47</v>
      </c>
      <c r="H116" s="12">
        <v>42.68</v>
      </c>
      <c r="I116" s="12">
        <f t="shared" si="54"/>
        <v>56.15</v>
      </c>
      <c r="J116" s="12">
        <f t="shared" si="55"/>
        <v>19371.75</v>
      </c>
      <c r="K116" s="12"/>
    </row>
    <row r="117" spans="1:11" ht="25.5">
      <c r="A117" s="9" t="s">
        <v>277</v>
      </c>
      <c r="B117" s="10" t="s">
        <v>278</v>
      </c>
      <c r="C117" s="9" t="s">
        <v>24</v>
      </c>
      <c r="D117" s="9" t="s">
        <v>279</v>
      </c>
      <c r="E117" s="11" t="s">
        <v>125</v>
      </c>
      <c r="F117" s="10">
        <v>1160</v>
      </c>
      <c r="G117" s="12">
        <v>14.59</v>
      </c>
      <c r="H117" s="12">
        <v>23.96</v>
      </c>
      <c r="I117" s="12">
        <f t="shared" si="54"/>
        <v>38.549999999999997</v>
      </c>
      <c r="J117" s="12">
        <f t="shared" si="55"/>
        <v>44718</v>
      </c>
      <c r="K117" s="12"/>
    </row>
    <row r="118" spans="1:11" ht="63.75">
      <c r="A118" s="9" t="s">
        <v>280</v>
      </c>
      <c r="B118" s="10" t="s">
        <v>142</v>
      </c>
      <c r="C118" s="9" t="s">
        <v>20</v>
      </c>
      <c r="D118" s="9" t="s">
        <v>143</v>
      </c>
      <c r="E118" s="11" t="s">
        <v>43</v>
      </c>
      <c r="F118" s="10">
        <v>4</v>
      </c>
      <c r="G118" s="12">
        <v>118.53</v>
      </c>
      <c r="H118" s="12">
        <v>117.99</v>
      </c>
      <c r="I118" s="12">
        <f t="shared" si="54"/>
        <v>236.51999999999998</v>
      </c>
      <c r="J118" s="12">
        <f t="shared" si="55"/>
        <v>946.07999999999993</v>
      </c>
      <c r="K118" s="12"/>
    </row>
    <row r="119" spans="1:11" ht="38.25">
      <c r="A119" s="9" t="s">
        <v>281</v>
      </c>
      <c r="B119" s="10" t="s">
        <v>257</v>
      </c>
      <c r="C119" s="9" t="s">
        <v>24</v>
      </c>
      <c r="D119" s="9" t="s">
        <v>282</v>
      </c>
      <c r="E119" s="11" t="s">
        <v>125</v>
      </c>
      <c r="F119" s="10">
        <v>60</v>
      </c>
      <c r="G119" s="12">
        <v>5.88</v>
      </c>
      <c r="H119" s="12">
        <v>17.350000000000001</v>
      </c>
      <c r="I119" s="12">
        <f t="shared" si="54"/>
        <v>23.23</v>
      </c>
      <c r="J119" s="12">
        <f t="shared" si="55"/>
        <v>1393.8</v>
      </c>
      <c r="K119" s="12"/>
    </row>
    <row r="120" spans="1:11">
      <c r="A120" s="9" t="s">
        <v>283</v>
      </c>
      <c r="B120" s="10" t="s">
        <v>193</v>
      </c>
      <c r="C120" s="9" t="s">
        <v>24</v>
      </c>
      <c r="D120" s="9" t="s">
        <v>194</v>
      </c>
      <c r="E120" s="11" t="s">
        <v>58</v>
      </c>
      <c r="F120" s="10">
        <v>4.5</v>
      </c>
      <c r="G120" s="12">
        <v>0</v>
      </c>
      <c r="H120" s="12">
        <v>70.349999999999994</v>
      </c>
      <c r="I120" s="12">
        <f t="shared" si="54"/>
        <v>70.349999999999994</v>
      </c>
      <c r="J120" s="12">
        <f t="shared" si="55"/>
        <v>316.57499999999999</v>
      </c>
      <c r="K120" s="12"/>
    </row>
    <row r="121" spans="1:11" ht="24" customHeight="1">
      <c r="A121" s="6" t="s">
        <v>284</v>
      </c>
      <c r="B121" s="6"/>
      <c r="C121" s="6"/>
      <c r="D121" s="6" t="s">
        <v>285</v>
      </c>
      <c r="E121" s="6"/>
      <c r="F121" s="7"/>
      <c r="G121" s="6"/>
      <c r="H121" s="6"/>
      <c r="I121" s="6"/>
      <c r="J121" s="6"/>
      <c r="K121" s="8"/>
    </row>
    <row r="122" spans="1:11" ht="51">
      <c r="A122" s="9" t="s">
        <v>286</v>
      </c>
      <c r="B122" s="10" t="s">
        <v>287</v>
      </c>
      <c r="C122" s="9" t="s">
        <v>24</v>
      </c>
      <c r="D122" s="9" t="s">
        <v>288</v>
      </c>
      <c r="E122" s="11" t="s">
        <v>125</v>
      </c>
      <c r="F122" s="10">
        <v>500</v>
      </c>
      <c r="G122" s="12">
        <v>16.03</v>
      </c>
      <c r="H122" s="12">
        <v>55.75</v>
      </c>
      <c r="I122" s="12">
        <f t="shared" ref="I122" si="56">G122+H122</f>
        <v>71.78</v>
      </c>
      <c r="J122" s="12">
        <f t="shared" ref="J122" si="57">F122*I122</f>
        <v>35890</v>
      </c>
      <c r="K122" s="12"/>
    </row>
    <row r="123" spans="1:11" ht="51">
      <c r="A123" s="9" t="s">
        <v>915</v>
      </c>
      <c r="B123" s="10" t="s">
        <v>289</v>
      </c>
      <c r="C123" s="9" t="s">
        <v>24</v>
      </c>
      <c r="D123" s="9" t="s">
        <v>290</v>
      </c>
      <c r="E123" s="11" t="s">
        <v>125</v>
      </c>
      <c r="F123" s="10">
        <v>60</v>
      </c>
      <c r="G123" s="12">
        <v>30.79</v>
      </c>
      <c r="H123" s="12">
        <v>191.91</v>
      </c>
      <c r="I123" s="12">
        <f t="shared" ref="I123:I140" si="58">G123+H123</f>
        <v>222.7</v>
      </c>
      <c r="J123" s="12">
        <f t="shared" ref="J123:J140" si="59">F123*I123</f>
        <v>13362</v>
      </c>
      <c r="K123" s="12"/>
    </row>
    <row r="124" spans="1:11" ht="63.75">
      <c r="A124" s="9" t="s">
        <v>916</v>
      </c>
      <c r="B124" s="10" t="s">
        <v>291</v>
      </c>
      <c r="C124" s="9" t="s">
        <v>24</v>
      </c>
      <c r="D124" s="9" t="s">
        <v>292</v>
      </c>
      <c r="E124" s="11" t="s">
        <v>43</v>
      </c>
      <c r="F124" s="10">
        <v>2</v>
      </c>
      <c r="G124" s="12">
        <v>428.22</v>
      </c>
      <c r="H124" s="12">
        <v>1707.21</v>
      </c>
      <c r="I124" s="12">
        <f t="shared" si="58"/>
        <v>2135.4300000000003</v>
      </c>
      <c r="J124" s="12">
        <f t="shared" si="59"/>
        <v>4270.8600000000006</v>
      </c>
      <c r="K124" s="12"/>
    </row>
    <row r="125" spans="1:11" ht="63.75">
      <c r="A125" s="9" t="s">
        <v>917</v>
      </c>
      <c r="B125" s="10" t="s">
        <v>293</v>
      </c>
      <c r="C125" s="9" t="s">
        <v>20</v>
      </c>
      <c r="D125" s="9" t="s">
        <v>294</v>
      </c>
      <c r="E125" s="11" t="s">
        <v>43</v>
      </c>
      <c r="F125" s="10">
        <v>2</v>
      </c>
      <c r="G125" s="12">
        <v>405.99</v>
      </c>
      <c r="H125" s="12">
        <v>1626.73</v>
      </c>
      <c r="I125" s="12">
        <f t="shared" si="58"/>
        <v>2032.72</v>
      </c>
      <c r="J125" s="12">
        <f t="shared" si="59"/>
        <v>4065.44</v>
      </c>
      <c r="K125" s="12"/>
    </row>
    <row r="126" spans="1:11" ht="63.75">
      <c r="A126" s="9" t="s">
        <v>918</v>
      </c>
      <c r="B126" s="10" t="s">
        <v>295</v>
      </c>
      <c r="C126" s="9" t="s">
        <v>20</v>
      </c>
      <c r="D126" s="9" t="s">
        <v>296</v>
      </c>
      <c r="E126" s="11" t="s">
        <v>43</v>
      </c>
      <c r="F126" s="10">
        <v>2</v>
      </c>
      <c r="G126" s="12">
        <v>464.69</v>
      </c>
      <c r="H126" s="12">
        <v>1840.89</v>
      </c>
      <c r="I126" s="12">
        <f t="shared" si="58"/>
        <v>2305.58</v>
      </c>
      <c r="J126" s="12">
        <f t="shared" si="59"/>
        <v>4611.16</v>
      </c>
      <c r="K126" s="12"/>
    </row>
    <row r="127" spans="1:11" ht="63.75">
      <c r="A127" s="9" t="s">
        <v>919</v>
      </c>
      <c r="B127" s="10" t="s">
        <v>297</v>
      </c>
      <c r="C127" s="9" t="s">
        <v>20</v>
      </c>
      <c r="D127" s="9" t="s">
        <v>298</v>
      </c>
      <c r="E127" s="11" t="s">
        <v>43</v>
      </c>
      <c r="F127" s="10">
        <v>2</v>
      </c>
      <c r="G127" s="12">
        <v>501.18</v>
      </c>
      <c r="H127" s="12">
        <v>1974.55</v>
      </c>
      <c r="I127" s="12">
        <f t="shared" si="58"/>
        <v>2475.73</v>
      </c>
      <c r="J127" s="12">
        <f t="shared" si="59"/>
        <v>4951.46</v>
      </c>
      <c r="K127" s="12"/>
    </row>
    <row r="128" spans="1:11" ht="63.75">
      <c r="A128" s="9" t="s">
        <v>920</v>
      </c>
      <c r="B128" s="10" t="s">
        <v>299</v>
      </c>
      <c r="C128" s="9" t="s">
        <v>20</v>
      </c>
      <c r="D128" s="9" t="s">
        <v>300</v>
      </c>
      <c r="E128" s="11" t="s">
        <v>43</v>
      </c>
      <c r="F128" s="10">
        <v>1</v>
      </c>
      <c r="G128" s="12">
        <v>537.66</v>
      </c>
      <c r="H128" s="12">
        <v>2108.21</v>
      </c>
      <c r="I128" s="12">
        <f t="shared" si="58"/>
        <v>2645.87</v>
      </c>
      <c r="J128" s="12">
        <f t="shared" si="59"/>
        <v>2645.87</v>
      </c>
      <c r="K128" s="12"/>
    </row>
    <row r="129" spans="1:11" ht="63.75">
      <c r="A129" s="9" t="s">
        <v>921</v>
      </c>
      <c r="B129" s="10" t="s">
        <v>301</v>
      </c>
      <c r="C129" s="9" t="s">
        <v>20</v>
      </c>
      <c r="D129" s="9" t="s">
        <v>302</v>
      </c>
      <c r="E129" s="11" t="s">
        <v>43</v>
      </c>
      <c r="F129" s="10">
        <v>1</v>
      </c>
      <c r="G129" s="12">
        <v>574.70000000000005</v>
      </c>
      <c r="H129" s="12">
        <v>2242.16</v>
      </c>
      <c r="I129" s="12">
        <f t="shared" si="58"/>
        <v>2816.8599999999997</v>
      </c>
      <c r="J129" s="12">
        <f t="shared" si="59"/>
        <v>2816.8599999999997</v>
      </c>
      <c r="K129" s="12"/>
    </row>
    <row r="130" spans="1:11" ht="63.75">
      <c r="A130" s="9" t="s">
        <v>922</v>
      </c>
      <c r="B130" s="10" t="s">
        <v>303</v>
      </c>
      <c r="C130" s="9" t="s">
        <v>20</v>
      </c>
      <c r="D130" s="9" t="s">
        <v>304</v>
      </c>
      <c r="E130" s="11" t="s">
        <v>43</v>
      </c>
      <c r="F130" s="10">
        <v>1</v>
      </c>
      <c r="G130" s="12">
        <v>647.34</v>
      </c>
      <c r="H130" s="12">
        <v>2506.37</v>
      </c>
      <c r="I130" s="12">
        <f t="shared" si="58"/>
        <v>3153.71</v>
      </c>
      <c r="J130" s="12">
        <f t="shared" si="59"/>
        <v>3153.71</v>
      </c>
      <c r="K130" s="12"/>
    </row>
    <row r="131" spans="1:11" ht="63.75">
      <c r="A131" s="9" t="s">
        <v>923</v>
      </c>
      <c r="B131" s="10" t="s">
        <v>305</v>
      </c>
      <c r="C131" s="9" t="s">
        <v>20</v>
      </c>
      <c r="D131" s="9" t="s">
        <v>306</v>
      </c>
      <c r="E131" s="11" t="s">
        <v>43</v>
      </c>
      <c r="F131" s="10">
        <v>2</v>
      </c>
      <c r="G131" s="12">
        <v>365.01</v>
      </c>
      <c r="H131" s="12">
        <v>1467.99</v>
      </c>
      <c r="I131" s="12">
        <f t="shared" si="58"/>
        <v>1833</v>
      </c>
      <c r="J131" s="12">
        <f t="shared" si="59"/>
        <v>3666</v>
      </c>
      <c r="K131" s="12"/>
    </row>
    <row r="132" spans="1:11" ht="63.75">
      <c r="A132" s="9" t="s">
        <v>924</v>
      </c>
      <c r="B132" s="10" t="s">
        <v>307</v>
      </c>
      <c r="C132" s="9" t="s">
        <v>20</v>
      </c>
      <c r="D132" s="9" t="s">
        <v>308</v>
      </c>
      <c r="E132" s="11" t="s">
        <v>43</v>
      </c>
      <c r="F132" s="10">
        <v>2</v>
      </c>
      <c r="G132" s="12">
        <v>369.51</v>
      </c>
      <c r="H132" s="12">
        <v>1493.06</v>
      </c>
      <c r="I132" s="12">
        <f t="shared" si="58"/>
        <v>1862.57</v>
      </c>
      <c r="J132" s="12">
        <f t="shared" si="59"/>
        <v>3725.14</v>
      </c>
      <c r="K132" s="12"/>
    </row>
    <row r="133" spans="1:11" ht="76.5">
      <c r="A133" s="9" t="s">
        <v>925</v>
      </c>
      <c r="B133" s="10" t="s">
        <v>270</v>
      </c>
      <c r="C133" s="9" t="s">
        <v>24</v>
      </c>
      <c r="D133" s="9" t="s">
        <v>271</v>
      </c>
      <c r="E133" s="11" t="s">
        <v>58</v>
      </c>
      <c r="F133" s="10">
        <v>158</v>
      </c>
      <c r="G133" s="12">
        <v>2.81</v>
      </c>
      <c r="H133" s="12">
        <v>5.3</v>
      </c>
      <c r="I133" s="12">
        <f t="shared" si="58"/>
        <v>8.11</v>
      </c>
      <c r="J133" s="12">
        <f t="shared" si="59"/>
        <v>1281.3799999999999</v>
      </c>
      <c r="K133" s="12"/>
    </row>
    <row r="134" spans="1:11" ht="63.75">
      <c r="A134" s="9" t="s">
        <v>926</v>
      </c>
      <c r="B134" s="10" t="s">
        <v>309</v>
      </c>
      <c r="C134" s="9" t="s">
        <v>24</v>
      </c>
      <c r="D134" s="9" t="s">
        <v>310</v>
      </c>
      <c r="E134" s="11" t="s">
        <v>58</v>
      </c>
      <c r="F134" s="10">
        <v>854</v>
      </c>
      <c r="G134" s="12">
        <v>1.53</v>
      </c>
      <c r="H134" s="12">
        <v>4.4000000000000004</v>
      </c>
      <c r="I134" s="12">
        <f t="shared" si="58"/>
        <v>5.9300000000000006</v>
      </c>
      <c r="J134" s="12">
        <f t="shared" si="59"/>
        <v>5064.22</v>
      </c>
      <c r="K134" s="12"/>
    </row>
    <row r="135" spans="1:11" ht="63.75">
      <c r="A135" s="9" t="s">
        <v>927</v>
      </c>
      <c r="B135" s="10" t="s">
        <v>311</v>
      </c>
      <c r="C135" s="9" t="s">
        <v>24</v>
      </c>
      <c r="D135" s="9" t="s">
        <v>312</v>
      </c>
      <c r="E135" s="11" t="s">
        <v>58</v>
      </c>
      <c r="F135" s="10">
        <v>110</v>
      </c>
      <c r="G135" s="12">
        <v>1.45</v>
      </c>
      <c r="H135" s="12">
        <v>4.1900000000000004</v>
      </c>
      <c r="I135" s="12">
        <f t="shared" si="58"/>
        <v>5.6400000000000006</v>
      </c>
      <c r="J135" s="12">
        <f t="shared" si="59"/>
        <v>620.40000000000009</v>
      </c>
      <c r="K135" s="12"/>
    </row>
    <row r="136" spans="1:11" ht="63.75">
      <c r="A136" s="9" t="s">
        <v>928</v>
      </c>
      <c r="B136" s="10" t="s">
        <v>313</v>
      </c>
      <c r="C136" s="9" t="s">
        <v>24</v>
      </c>
      <c r="D136" s="9" t="s">
        <v>314</v>
      </c>
      <c r="E136" s="11" t="s">
        <v>58</v>
      </c>
      <c r="F136" s="10">
        <v>142</v>
      </c>
      <c r="G136" s="12">
        <v>10.77</v>
      </c>
      <c r="H136" s="12">
        <v>10.82</v>
      </c>
      <c r="I136" s="12">
        <f t="shared" si="58"/>
        <v>21.59</v>
      </c>
      <c r="J136" s="12">
        <f t="shared" si="59"/>
        <v>3065.78</v>
      </c>
      <c r="K136" s="12"/>
    </row>
    <row r="137" spans="1:11" ht="63.75">
      <c r="A137" s="9" t="s">
        <v>929</v>
      </c>
      <c r="B137" s="10" t="s">
        <v>315</v>
      </c>
      <c r="C137" s="9" t="s">
        <v>24</v>
      </c>
      <c r="D137" s="9" t="s">
        <v>316</v>
      </c>
      <c r="E137" s="11" t="s">
        <v>58</v>
      </c>
      <c r="F137" s="10">
        <v>787</v>
      </c>
      <c r="G137" s="12">
        <v>4.8</v>
      </c>
      <c r="H137" s="12">
        <v>9.49</v>
      </c>
      <c r="I137" s="12">
        <f t="shared" si="58"/>
        <v>14.29</v>
      </c>
      <c r="J137" s="12">
        <f t="shared" si="59"/>
        <v>11246.23</v>
      </c>
      <c r="K137" s="12"/>
    </row>
    <row r="138" spans="1:11" ht="63.75">
      <c r="A138" s="9" t="s">
        <v>930</v>
      </c>
      <c r="B138" s="10" t="s">
        <v>317</v>
      </c>
      <c r="C138" s="9" t="s">
        <v>24</v>
      </c>
      <c r="D138" s="9" t="s">
        <v>318</v>
      </c>
      <c r="E138" s="11" t="s">
        <v>58</v>
      </c>
      <c r="F138" s="10">
        <v>95</v>
      </c>
      <c r="G138" s="12">
        <v>3.13</v>
      </c>
      <c r="H138" s="12">
        <v>7.76</v>
      </c>
      <c r="I138" s="12">
        <f t="shared" si="58"/>
        <v>10.89</v>
      </c>
      <c r="J138" s="12">
        <f t="shared" si="59"/>
        <v>1034.55</v>
      </c>
      <c r="K138" s="12"/>
    </row>
    <row r="139" spans="1:11" ht="38.25">
      <c r="A139" s="9" t="s">
        <v>931</v>
      </c>
      <c r="B139" s="10" t="s">
        <v>120</v>
      </c>
      <c r="C139" s="9" t="s">
        <v>24</v>
      </c>
      <c r="D139" s="9" t="s">
        <v>121</v>
      </c>
      <c r="E139" s="11" t="s">
        <v>58</v>
      </c>
      <c r="F139" s="10">
        <v>15</v>
      </c>
      <c r="G139" s="12">
        <v>49.09</v>
      </c>
      <c r="H139" s="12">
        <v>269.95</v>
      </c>
      <c r="I139" s="12">
        <f t="shared" si="58"/>
        <v>319.03999999999996</v>
      </c>
      <c r="J139" s="12">
        <f t="shared" si="59"/>
        <v>4785.5999999999995</v>
      </c>
      <c r="K139" s="12"/>
    </row>
    <row r="140" spans="1:11" ht="38.25">
      <c r="A140" s="9" t="s">
        <v>932</v>
      </c>
      <c r="B140" s="10" t="s">
        <v>319</v>
      </c>
      <c r="C140" s="9" t="s">
        <v>24</v>
      </c>
      <c r="D140" s="9" t="s">
        <v>320</v>
      </c>
      <c r="E140" s="11" t="s">
        <v>35</v>
      </c>
      <c r="F140" s="10">
        <v>2130</v>
      </c>
      <c r="G140" s="12">
        <v>7.3</v>
      </c>
      <c r="H140" s="12">
        <v>7.43</v>
      </c>
      <c r="I140" s="12">
        <f t="shared" si="58"/>
        <v>14.73</v>
      </c>
      <c r="J140" s="12">
        <f t="shared" si="59"/>
        <v>31374.9</v>
      </c>
      <c r="K140" s="12"/>
    </row>
    <row r="141" spans="1:11" ht="24" customHeight="1">
      <c r="A141" s="6" t="s">
        <v>321</v>
      </c>
      <c r="B141" s="6"/>
      <c r="C141" s="6"/>
      <c r="D141" s="6" t="s">
        <v>322</v>
      </c>
      <c r="E141" s="6"/>
      <c r="F141" s="7"/>
      <c r="G141" s="6"/>
      <c r="H141" s="6"/>
      <c r="I141" s="6"/>
      <c r="J141" s="6"/>
      <c r="K141" s="8">
        <f>SUM(J143:J207)</f>
        <v>86902.85</v>
      </c>
    </row>
    <row r="142" spans="1:11" ht="24" customHeight="1">
      <c r="A142" s="6" t="s">
        <v>323</v>
      </c>
      <c r="B142" s="6"/>
      <c r="C142" s="6"/>
      <c r="D142" s="6" t="s">
        <v>324</v>
      </c>
      <c r="E142" s="6"/>
      <c r="F142" s="7"/>
      <c r="G142" s="6"/>
      <c r="H142" s="6"/>
      <c r="I142" s="6"/>
      <c r="J142" s="6"/>
      <c r="K142" s="8"/>
    </row>
    <row r="143" spans="1:11" ht="25.5">
      <c r="A143" s="9" t="s">
        <v>325</v>
      </c>
      <c r="B143" s="10" t="s">
        <v>326</v>
      </c>
      <c r="C143" s="9" t="s">
        <v>20</v>
      </c>
      <c r="D143" s="9" t="s">
        <v>327</v>
      </c>
      <c r="E143" s="11" t="s">
        <v>125</v>
      </c>
      <c r="F143" s="10">
        <v>36</v>
      </c>
      <c r="G143" s="12">
        <v>0.56999999999999995</v>
      </c>
      <c r="H143" s="12">
        <v>2.57</v>
      </c>
      <c r="I143" s="12">
        <f t="shared" ref="I143" si="60">G143+H143</f>
        <v>3.1399999999999997</v>
      </c>
      <c r="J143" s="12">
        <f t="shared" ref="J143" si="61">F143*I143</f>
        <v>113.03999999999999</v>
      </c>
      <c r="K143" s="12"/>
    </row>
    <row r="144" spans="1:11" ht="25.5">
      <c r="A144" s="9" t="s">
        <v>933</v>
      </c>
      <c r="B144" s="10" t="s">
        <v>328</v>
      </c>
      <c r="C144" s="9" t="s">
        <v>20</v>
      </c>
      <c r="D144" s="9" t="s">
        <v>329</v>
      </c>
      <c r="E144" s="11" t="s">
        <v>125</v>
      </c>
      <c r="F144" s="10">
        <v>112</v>
      </c>
      <c r="G144" s="12">
        <v>0.56999999999999995</v>
      </c>
      <c r="H144" s="12">
        <v>4.04</v>
      </c>
      <c r="I144" s="12">
        <f t="shared" ref="I144:I187" si="62">G144+H144</f>
        <v>4.6100000000000003</v>
      </c>
      <c r="J144" s="12">
        <f t="shared" ref="J144:J187" si="63">F144*I144</f>
        <v>516.32000000000005</v>
      </c>
      <c r="K144" s="12"/>
    </row>
    <row r="145" spans="1:11" ht="25.5">
      <c r="A145" s="9" t="s">
        <v>934</v>
      </c>
      <c r="B145" s="10" t="s">
        <v>330</v>
      </c>
      <c r="C145" s="9" t="s">
        <v>20</v>
      </c>
      <c r="D145" s="9" t="s">
        <v>331</v>
      </c>
      <c r="E145" s="11" t="s">
        <v>125</v>
      </c>
      <c r="F145" s="10">
        <v>42</v>
      </c>
      <c r="G145" s="12">
        <v>0.56999999999999995</v>
      </c>
      <c r="H145" s="12">
        <v>4.8899999999999997</v>
      </c>
      <c r="I145" s="12">
        <f t="shared" si="62"/>
        <v>5.46</v>
      </c>
      <c r="J145" s="12">
        <f t="shared" si="63"/>
        <v>229.32</v>
      </c>
      <c r="K145" s="12"/>
    </row>
    <row r="146" spans="1:11" ht="25.5">
      <c r="A146" s="9" t="s">
        <v>935</v>
      </c>
      <c r="B146" s="10" t="s">
        <v>332</v>
      </c>
      <c r="C146" s="9" t="s">
        <v>20</v>
      </c>
      <c r="D146" s="9" t="s">
        <v>333</v>
      </c>
      <c r="E146" s="11" t="s">
        <v>125</v>
      </c>
      <c r="F146" s="10">
        <v>210</v>
      </c>
      <c r="G146" s="12">
        <v>0.56999999999999995</v>
      </c>
      <c r="H146" s="12">
        <v>6.49</v>
      </c>
      <c r="I146" s="12">
        <f t="shared" si="62"/>
        <v>7.0600000000000005</v>
      </c>
      <c r="J146" s="12">
        <f t="shared" si="63"/>
        <v>1482.6000000000001</v>
      </c>
      <c r="K146" s="12"/>
    </row>
    <row r="147" spans="1:11" ht="25.5">
      <c r="A147" s="9" t="s">
        <v>936</v>
      </c>
      <c r="B147" s="10" t="s">
        <v>334</v>
      </c>
      <c r="C147" s="9" t="s">
        <v>20</v>
      </c>
      <c r="D147" s="9" t="s">
        <v>335</v>
      </c>
      <c r="E147" s="11" t="s">
        <v>125</v>
      </c>
      <c r="F147" s="10">
        <v>162</v>
      </c>
      <c r="G147" s="12">
        <v>0.56999999999999995</v>
      </c>
      <c r="H147" s="12">
        <v>10.52</v>
      </c>
      <c r="I147" s="12">
        <f t="shared" si="62"/>
        <v>11.09</v>
      </c>
      <c r="J147" s="12">
        <f t="shared" si="63"/>
        <v>1796.58</v>
      </c>
      <c r="K147" s="12"/>
    </row>
    <row r="148" spans="1:11" ht="25.5">
      <c r="A148" s="9" t="s">
        <v>937</v>
      </c>
      <c r="B148" s="10" t="s">
        <v>336</v>
      </c>
      <c r="C148" s="9" t="s">
        <v>20</v>
      </c>
      <c r="D148" s="9" t="s">
        <v>337</v>
      </c>
      <c r="E148" s="11" t="s">
        <v>125</v>
      </c>
      <c r="F148" s="10">
        <v>186</v>
      </c>
      <c r="G148" s="12">
        <v>0.56999999999999995</v>
      </c>
      <c r="H148" s="12">
        <v>24.78</v>
      </c>
      <c r="I148" s="12">
        <f t="shared" si="62"/>
        <v>25.35</v>
      </c>
      <c r="J148" s="12">
        <f t="shared" si="63"/>
        <v>4715.1000000000004</v>
      </c>
      <c r="K148" s="12"/>
    </row>
    <row r="149" spans="1:11" ht="25.5">
      <c r="A149" s="9" t="s">
        <v>938</v>
      </c>
      <c r="B149" s="10" t="s">
        <v>338</v>
      </c>
      <c r="C149" s="9" t="s">
        <v>20</v>
      </c>
      <c r="D149" s="9" t="s">
        <v>339</v>
      </c>
      <c r="E149" s="11" t="s">
        <v>43</v>
      </c>
      <c r="F149" s="10">
        <v>11</v>
      </c>
      <c r="G149" s="12">
        <v>5.86</v>
      </c>
      <c r="H149" s="12">
        <v>38.31</v>
      </c>
      <c r="I149" s="12">
        <f t="shared" si="62"/>
        <v>44.17</v>
      </c>
      <c r="J149" s="12">
        <f t="shared" si="63"/>
        <v>485.87</v>
      </c>
      <c r="K149" s="12"/>
    </row>
    <row r="150" spans="1:11" ht="25.5">
      <c r="A150" s="9" t="s">
        <v>939</v>
      </c>
      <c r="B150" s="10" t="s">
        <v>340</v>
      </c>
      <c r="C150" s="9" t="s">
        <v>20</v>
      </c>
      <c r="D150" s="9" t="s">
        <v>341</v>
      </c>
      <c r="E150" s="11" t="s">
        <v>43</v>
      </c>
      <c r="F150" s="10">
        <v>10</v>
      </c>
      <c r="G150" s="12">
        <v>4.0199999999999996</v>
      </c>
      <c r="H150" s="12">
        <v>17.71</v>
      </c>
      <c r="I150" s="12">
        <f t="shared" si="62"/>
        <v>21.73</v>
      </c>
      <c r="J150" s="12">
        <f t="shared" si="63"/>
        <v>217.3</v>
      </c>
      <c r="K150" s="12"/>
    </row>
    <row r="151" spans="1:11" ht="25.5">
      <c r="A151" s="9" t="s">
        <v>940</v>
      </c>
      <c r="B151" s="10" t="s">
        <v>342</v>
      </c>
      <c r="C151" s="9" t="s">
        <v>20</v>
      </c>
      <c r="D151" s="9" t="s">
        <v>343</v>
      </c>
      <c r="E151" s="11" t="s">
        <v>43</v>
      </c>
      <c r="F151" s="10">
        <v>3</v>
      </c>
      <c r="G151" s="12">
        <v>3.33</v>
      </c>
      <c r="H151" s="12">
        <v>13.81</v>
      </c>
      <c r="I151" s="12">
        <f t="shared" si="62"/>
        <v>17.14</v>
      </c>
      <c r="J151" s="12">
        <f t="shared" si="63"/>
        <v>51.42</v>
      </c>
      <c r="K151" s="12"/>
    </row>
    <row r="152" spans="1:11" ht="25.5">
      <c r="A152" s="9" t="s">
        <v>941</v>
      </c>
      <c r="B152" s="10" t="s">
        <v>344</v>
      </c>
      <c r="C152" s="9" t="s">
        <v>20</v>
      </c>
      <c r="D152" s="9" t="s">
        <v>345</v>
      </c>
      <c r="E152" s="11" t="s">
        <v>43</v>
      </c>
      <c r="F152" s="10">
        <v>5</v>
      </c>
      <c r="G152" s="12">
        <v>2.74</v>
      </c>
      <c r="H152" s="12">
        <v>6.91</v>
      </c>
      <c r="I152" s="12">
        <f t="shared" si="62"/>
        <v>9.65</v>
      </c>
      <c r="J152" s="12">
        <f t="shared" si="63"/>
        <v>48.25</v>
      </c>
      <c r="K152" s="12"/>
    </row>
    <row r="153" spans="1:11" ht="25.5">
      <c r="A153" s="9" t="s">
        <v>942</v>
      </c>
      <c r="B153" s="10" t="s">
        <v>346</v>
      </c>
      <c r="C153" s="9" t="s">
        <v>20</v>
      </c>
      <c r="D153" s="9" t="s">
        <v>347</v>
      </c>
      <c r="E153" s="11" t="s">
        <v>43</v>
      </c>
      <c r="F153" s="10">
        <v>5</v>
      </c>
      <c r="G153" s="12">
        <v>2.23</v>
      </c>
      <c r="H153" s="12">
        <v>4.95</v>
      </c>
      <c r="I153" s="12">
        <f t="shared" si="62"/>
        <v>7.18</v>
      </c>
      <c r="J153" s="12">
        <f t="shared" si="63"/>
        <v>35.9</v>
      </c>
      <c r="K153" s="12"/>
    </row>
    <row r="154" spans="1:11" ht="25.5">
      <c r="A154" s="9" t="s">
        <v>943</v>
      </c>
      <c r="B154" s="10" t="s">
        <v>348</v>
      </c>
      <c r="C154" s="9" t="s">
        <v>20</v>
      </c>
      <c r="D154" s="9" t="s">
        <v>349</v>
      </c>
      <c r="E154" s="11" t="s">
        <v>43</v>
      </c>
      <c r="F154" s="10">
        <v>4</v>
      </c>
      <c r="G154" s="12">
        <v>6.59</v>
      </c>
      <c r="H154" s="12">
        <v>31.52</v>
      </c>
      <c r="I154" s="12">
        <f t="shared" si="62"/>
        <v>38.11</v>
      </c>
      <c r="J154" s="12">
        <f t="shared" si="63"/>
        <v>152.44</v>
      </c>
      <c r="K154" s="12"/>
    </row>
    <row r="155" spans="1:11" ht="38.25">
      <c r="A155" s="9" t="s">
        <v>944</v>
      </c>
      <c r="B155" s="10" t="s">
        <v>350</v>
      </c>
      <c r="C155" s="9" t="s">
        <v>20</v>
      </c>
      <c r="D155" s="9" t="s">
        <v>351</v>
      </c>
      <c r="E155" s="11" t="s">
        <v>43</v>
      </c>
      <c r="F155" s="10">
        <v>32</v>
      </c>
      <c r="G155" s="12">
        <v>1.36</v>
      </c>
      <c r="H155" s="12">
        <v>3.73</v>
      </c>
      <c r="I155" s="12">
        <f t="shared" si="62"/>
        <v>5.09</v>
      </c>
      <c r="J155" s="12">
        <f t="shared" si="63"/>
        <v>162.88</v>
      </c>
      <c r="K155" s="12"/>
    </row>
    <row r="156" spans="1:11" ht="25.5">
      <c r="A156" s="9" t="s">
        <v>945</v>
      </c>
      <c r="B156" s="10" t="s">
        <v>352</v>
      </c>
      <c r="C156" s="9" t="s">
        <v>24</v>
      </c>
      <c r="D156" s="9" t="s">
        <v>353</v>
      </c>
      <c r="E156" s="11" t="s">
        <v>43</v>
      </c>
      <c r="F156" s="10">
        <v>4</v>
      </c>
      <c r="G156" s="12">
        <v>2</v>
      </c>
      <c r="H156" s="12">
        <v>7.43</v>
      </c>
      <c r="I156" s="12">
        <f t="shared" si="62"/>
        <v>9.43</v>
      </c>
      <c r="J156" s="12">
        <f t="shared" si="63"/>
        <v>37.72</v>
      </c>
      <c r="K156" s="12"/>
    </row>
    <row r="157" spans="1:11" ht="25.5">
      <c r="A157" s="9" t="s">
        <v>946</v>
      </c>
      <c r="B157" s="10" t="s">
        <v>354</v>
      </c>
      <c r="C157" s="9" t="s">
        <v>20</v>
      </c>
      <c r="D157" s="9" t="s">
        <v>355</v>
      </c>
      <c r="E157" s="11" t="s">
        <v>43</v>
      </c>
      <c r="F157" s="10">
        <v>6</v>
      </c>
      <c r="G157" s="12">
        <v>2</v>
      </c>
      <c r="H157" s="12">
        <v>8.36</v>
      </c>
      <c r="I157" s="12">
        <f t="shared" si="62"/>
        <v>10.36</v>
      </c>
      <c r="J157" s="12">
        <f t="shared" si="63"/>
        <v>62.16</v>
      </c>
      <c r="K157" s="12"/>
    </row>
    <row r="158" spans="1:11" ht="25.5">
      <c r="A158" s="9" t="s">
        <v>947</v>
      </c>
      <c r="B158" s="10" t="s">
        <v>356</v>
      </c>
      <c r="C158" s="9" t="s">
        <v>20</v>
      </c>
      <c r="D158" s="9" t="s">
        <v>357</v>
      </c>
      <c r="E158" s="11" t="s">
        <v>43</v>
      </c>
      <c r="F158" s="10">
        <v>10</v>
      </c>
      <c r="G158" s="12">
        <v>2.37</v>
      </c>
      <c r="H158" s="12">
        <v>16.75</v>
      </c>
      <c r="I158" s="12">
        <f t="shared" si="62"/>
        <v>19.12</v>
      </c>
      <c r="J158" s="12">
        <f t="shared" si="63"/>
        <v>191.20000000000002</v>
      </c>
      <c r="K158" s="12"/>
    </row>
    <row r="159" spans="1:11" ht="25.5">
      <c r="A159" s="9" t="s">
        <v>948</v>
      </c>
      <c r="B159" s="10" t="s">
        <v>358</v>
      </c>
      <c r="C159" s="9" t="s">
        <v>20</v>
      </c>
      <c r="D159" s="9" t="s">
        <v>359</v>
      </c>
      <c r="E159" s="11" t="s">
        <v>43</v>
      </c>
      <c r="F159" s="10">
        <v>3</v>
      </c>
      <c r="G159" s="12">
        <v>2</v>
      </c>
      <c r="H159" s="12">
        <v>10.81</v>
      </c>
      <c r="I159" s="12">
        <f t="shared" si="62"/>
        <v>12.81</v>
      </c>
      <c r="J159" s="12">
        <f t="shared" si="63"/>
        <v>38.43</v>
      </c>
      <c r="K159" s="12"/>
    </row>
    <row r="160" spans="1:11" ht="25.5">
      <c r="A160" s="9" t="s">
        <v>949</v>
      </c>
      <c r="B160" s="10" t="s">
        <v>360</v>
      </c>
      <c r="C160" s="9" t="s">
        <v>20</v>
      </c>
      <c r="D160" s="9" t="s">
        <v>361</v>
      </c>
      <c r="E160" s="11" t="s">
        <v>43</v>
      </c>
      <c r="F160" s="10">
        <v>12</v>
      </c>
      <c r="G160" s="12">
        <v>2</v>
      </c>
      <c r="H160" s="12">
        <v>9.58</v>
      </c>
      <c r="I160" s="12">
        <f t="shared" si="62"/>
        <v>11.58</v>
      </c>
      <c r="J160" s="12">
        <f t="shared" si="63"/>
        <v>138.96</v>
      </c>
      <c r="K160" s="12"/>
    </row>
    <row r="161" spans="1:11" ht="25.5">
      <c r="A161" s="9" t="s">
        <v>950</v>
      </c>
      <c r="B161" s="10" t="s">
        <v>362</v>
      </c>
      <c r="C161" s="9" t="s">
        <v>20</v>
      </c>
      <c r="D161" s="9" t="s">
        <v>363</v>
      </c>
      <c r="E161" s="11" t="s">
        <v>43</v>
      </c>
      <c r="F161" s="10">
        <v>3</v>
      </c>
      <c r="G161" s="12">
        <v>2</v>
      </c>
      <c r="H161" s="12">
        <v>7.83</v>
      </c>
      <c r="I161" s="12">
        <f t="shared" si="62"/>
        <v>9.83</v>
      </c>
      <c r="J161" s="12">
        <f t="shared" si="63"/>
        <v>29.490000000000002</v>
      </c>
      <c r="K161" s="12"/>
    </row>
    <row r="162" spans="1:11" ht="25.5">
      <c r="A162" s="9" t="s">
        <v>951</v>
      </c>
      <c r="B162" s="10" t="s">
        <v>364</v>
      </c>
      <c r="C162" s="9" t="s">
        <v>20</v>
      </c>
      <c r="D162" s="9" t="s">
        <v>365</v>
      </c>
      <c r="E162" s="11" t="s">
        <v>43</v>
      </c>
      <c r="F162" s="10">
        <v>1</v>
      </c>
      <c r="G162" s="12">
        <v>2.37</v>
      </c>
      <c r="H162" s="12">
        <v>22.87</v>
      </c>
      <c r="I162" s="12">
        <f t="shared" si="62"/>
        <v>25.240000000000002</v>
      </c>
      <c r="J162" s="12">
        <f t="shared" si="63"/>
        <v>25.240000000000002</v>
      </c>
      <c r="K162" s="12"/>
    </row>
    <row r="163" spans="1:11" ht="25.5">
      <c r="A163" s="9" t="s">
        <v>952</v>
      </c>
      <c r="B163" s="10" t="s">
        <v>366</v>
      </c>
      <c r="C163" s="9" t="s">
        <v>20</v>
      </c>
      <c r="D163" s="9" t="s">
        <v>367</v>
      </c>
      <c r="E163" s="11" t="s">
        <v>43</v>
      </c>
      <c r="F163" s="10">
        <v>2</v>
      </c>
      <c r="G163" s="12">
        <v>1.65</v>
      </c>
      <c r="H163" s="12">
        <v>7.3</v>
      </c>
      <c r="I163" s="12">
        <f t="shared" si="62"/>
        <v>8.9499999999999993</v>
      </c>
      <c r="J163" s="12">
        <f t="shared" si="63"/>
        <v>17.899999999999999</v>
      </c>
      <c r="K163" s="12"/>
    </row>
    <row r="164" spans="1:11" ht="25.5">
      <c r="A164" s="9" t="s">
        <v>953</v>
      </c>
      <c r="B164" s="10" t="s">
        <v>368</v>
      </c>
      <c r="C164" s="9" t="s">
        <v>20</v>
      </c>
      <c r="D164" s="9" t="s">
        <v>369</v>
      </c>
      <c r="E164" s="11" t="s">
        <v>43</v>
      </c>
      <c r="F164" s="10">
        <v>7</v>
      </c>
      <c r="G164" s="12">
        <v>1.1100000000000001</v>
      </c>
      <c r="H164" s="12">
        <v>2.2000000000000002</v>
      </c>
      <c r="I164" s="12">
        <f t="shared" si="62"/>
        <v>3.3100000000000005</v>
      </c>
      <c r="J164" s="12">
        <f t="shared" si="63"/>
        <v>23.17</v>
      </c>
      <c r="K164" s="12"/>
    </row>
    <row r="165" spans="1:11" ht="25.5">
      <c r="A165" s="9" t="s">
        <v>954</v>
      </c>
      <c r="B165" s="10" t="s">
        <v>370</v>
      </c>
      <c r="C165" s="9" t="s">
        <v>24</v>
      </c>
      <c r="D165" s="9" t="s">
        <v>371</v>
      </c>
      <c r="E165" s="11" t="s">
        <v>43</v>
      </c>
      <c r="F165" s="10">
        <v>5</v>
      </c>
      <c r="G165" s="12">
        <v>4.1900000000000004</v>
      </c>
      <c r="H165" s="12">
        <v>5.73</v>
      </c>
      <c r="I165" s="12">
        <f t="shared" si="62"/>
        <v>9.9200000000000017</v>
      </c>
      <c r="J165" s="12">
        <f t="shared" si="63"/>
        <v>49.600000000000009</v>
      </c>
      <c r="K165" s="12"/>
    </row>
    <row r="166" spans="1:11" ht="38.25">
      <c r="A166" s="9" t="s">
        <v>955</v>
      </c>
      <c r="B166" s="10" t="s">
        <v>372</v>
      </c>
      <c r="C166" s="9" t="s">
        <v>24</v>
      </c>
      <c r="D166" s="9" t="s">
        <v>373</v>
      </c>
      <c r="E166" s="11" t="s">
        <v>43</v>
      </c>
      <c r="F166" s="10">
        <v>3</v>
      </c>
      <c r="G166" s="12">
        <v>2.98</v>
      </c>
      <c r="H166" s="12">
        <v>8.9700000000000006</v>
      </c>
      <c r="I166" s="12">
        <f t="shared" si="62"/>
        <v>11.950000000000001</v>
      </c>
      <c r="J166" s="12">
        <f t="shared" si="63"/>
        <v>35.85</v>
      </c>
      <c r="K166" s="12"/>
    </row>
    <row r="167" spans="1:11" ht="25.5">
      <c r="A167" s="9" t="s">
        <v>956</v>
      </c>
      <c r="B167" s="10" t="s">
        <v>374</v>
      </c>
      <c r="C167" s="9" t="s">
        <v>24</v>
      </c>
      <c r="D167" s="9" t="s">
        <v>375</v>
      </c>
      <c r="E167" s="11" t="s">
        <v>43</v>
      </c>
      <c r="F167" s="10">
        <v>1</v>
      </c>
      <c r="G167" s="12">
        <v>2.48</v>
      </c>
      <c r="H167" s="12">
        <v>13.96</v>
      </c>
      <c r="I167" s="12">
        <f t="shared" si="62"/>
        <v>16.440000000000001</v>
      </c>
      <c r="J167" s="12">
        <f t="shared" si="63"/>
        <v>16.440000000000001</v>
      </c>
      <c r="K167" s="12"/>
    </row>
    <row r="168" spans="1:11" ht="25.5">
      <c r="A168" s="9" t="s">
        <v>957</v>
      </c>
      <c r="B168" s="10" t="s">
        <v>376</v>
      </c>
      <c r="C168" s="9" t="s">
        <v>24</v>
      </c>
      <c r="D168" s="9" t="s">
        <v>377</v>
      </c>
      <c r="E168" s="11" t="s">
        <v>43</v>
      </c>
      <c r="F168" s="10">
        <v>1</v>
      </c>
      <c r="G168" s="12">
        <v>4.4000000000000004</v>
      </c>
      <c r="H168" s="12">
        <v>55.64</v>
      </c>
      <c r="I168" s="12">
        <f t="shared" si="62"/>
        <v>60.04</v>
      </c>
      <c r="J168" s="12">
        <f t="shared" si="63"/>
        <v>60.04</v>
      </c>
      <c r="K168" s="12"/>
    </row>
    <row r="169" spans="1:11" ht="25.5">
      <c r="A169" s="9" t="s">
        <v>958</v>
      </c>
      <c r="B169" s="10" t="s">
        <v>378</v>
      </c>
      <c r="C169" s="9" t="s">
        <v>24</v>
      </c>
      <c r="D169" s="9" t="s">
        <v>379</v>
      </c>
      <c r="E169" s="11" t="s">
        <v>43</v>
      </c>
      <c r="F169" s="10">
        <v>2</v>
      </c>
      <c r="G169" s="12">
        <v>4.1900000000000004</v>
      </c>
      <c r="H169" s="12">
        <v>5.09</v>
      </c>
      <c r="I169" s="12">
        <f t="shared" si="62"/>
        <v>9.2800000000000011</v>
      </c>
      <c r="J169" s="12">
        <f t="shared" si="63"/>
        <v>18.560000000000002</v>
      </c>
      <c r="K169" s="12"/>
    </row>
    <row r="170" spans="1:11" ht="25.5">
      <c r="A170" s="9" t="s">
        <v>959</v>
      </c>
      <c r="B170" s="10" t="s">
        <v>380</v>
      </c>
      <c r="C170" s="9" t="s">
        <v>24</v>
      </c>
      <c r="D170" s="9" t="s">
        <v>381</v>
      </c>
      <c r="E170" s="11" t="s">
        <v>43</v>
      </c>
      <c r="F170" s="10">
        <v>2</v>
      </c>
      <c r="G170" s="12">
        <v>4.4000000000000004</v>
      </c>
      <c r="H170" s="12">
        <v>36.18</v>
      </c>
      <c r="I170" s="12">
        <f t="shared" si="62"/>
        <v>40.58</v>
      </c>
      <c r="J170" s="12">
        <f t="shared" si="63"/>
        <v>81.16</v>
      </c>
      <c r="K170" s="12"/>
    </row>
    <row r="171" spans="1:11" ht="25.5">
      <c r="A171" s="9" t="s">
        <v>960</v>
      </c>
      <c r="B171" s="10" t="s">
        <v>382</v>
      </c>
      <c r="C171" s="9" t="s">
        <v>20</v>
      </c>
      <c r="D171" s="9" t="s">
        <v>383</v>
      </c>
      <c r="E171" s="11" t="s">
        <v>43</v>
      </c>
      <c r="F171" s="10">
        <v>4</v>
      </c>
      <c r="G171" s="12">
        <v>13.61</v>
      </c>
      <c r="H171" s="12">
        <v>65.91</v>
      </c>
      <c r="I171" s="12">
        <f t="shared" si="62"/>
        <v>79.52</v>
      </c>
      <c r="J171" s="12">
        <f t="shared" si="63"/>
        <v>318.08</v>
      </c>
      <c r="K171" s="12"/>
    </row>
    <row r="172" spans="1:11" ht="25.5">
      <c r="A172" s="9" t="s">
        <v>961</v>
      </c>
      <c r="B172" s="10" t="s">
        <v>384</v>
      </c>
      <c r="C172" s="9" t="s">
        <v>20</v>
      </c>
      <c r="D172" s="9" t="s">
        <v>385</v>
      </c>
      <c r="E172" s="11" t="s">
        <v>43</v>
      </c>
      <c r="F172" s="10">
        <v>5</v>
      </c>
      <c r="G172" s="12">
        <v>1.88</v>
      </c>
      <c r="H172" s="12">
        <v>2.57</v>
      </c>
      <c r="I172" s="12">
        <f t="shared" si="62"/>
        <v>4.4499999999999993</v>
      </c>
      <c r="J172" s="12">
        <f t="shared" si="63"/>
        <v>22.249999999999996</v>
      </c>
      <c r="K172" s="12"/>
    </row>
    <row r="173" spans="1:11" ht="25.5">
      <c r="A173" s="9" t="s">
        <v>962</v>
      </c>
      <c r="B173" s="10" t="s">
        <v>386</v>
      </c>
      <c r="C173" s="9" t="s">
        <v>20</v>
      </c>
      <c r="D173" s="9" t="s">
        <v>387</v>
      </c>
      <c r="E173" s="11" t="s">
        <v>43</v>
      </c>
      <c r="F173" s="10">
        <v>3</v>
      </c>
      <c r="G173" s="12">
        <v>1.88</v>
      </c>
      <c r="H173" s="12">
        <v>2.81</v>
      </c>
      <c r="I173" s="12">
        <f t="shared" si="62"/>
        <v>4.6899999999999995</v>
      </c>
      <c r="J173" s="12">
        <f t="shared" si="63"/>
        <v>14.069999999999999</v>
      </c>
      <c r="K173" s="12"/>
    </row>
    <row r="174" spans="1:11" ht="25.5">
      <c r="A174" s="9" t="s">
        <v>963</v>
      </c>
      <c r="B174" s="10" t="s">
        <v>388</v>
      </c>
      <c r="C174" s="9" t="s">
        <v>20</v>
      </c>
      <c r="D174" s="9" t="s">
        <v>389</v>
      </c>
      <c r="E174" s="11" t="s">
        <v>43</v>
      </c>
      <c r="F174" s="10">
        <v>1</v>
      </c>
      <c r="G174" s="12">
        <v>1.88</v>
      </c>
      <c r="H174" s="12">
        <v>4.04</v>
      </c>
      <c r="I174" s="12">
        <f t="shared" si="62"/>
        <v>5.92</v>
      </c>
      <c r="J174" s="12">
        <f t="shared" si="63"/>
        <v>5.92</v>
      </c>
      <c r="K174" s="12"/>
    </row>
    <row r="175" spans="1:11" ht="25.5">
      <c r="A175" s="9" t="s">
        <v>964</v>
      </c>
      <c r="B175" s="10" t="s">
        <v>390</v>
      </c>
      <c r="C175" s="9" t="s">
        <v>37</v>
      </c>
      <c r="D175" s="9" t="s">
        <v>391</v>
      </c>
      <c r="E175" s="11" t="s">
        <v>392</v>
      </c>
      <c r="F175" s="10">
        <v>32</v>
      </c>
      <c r="G175" s="12">
        <v>4.29</v>
      </c>
      <c r="H175" s="12">
        <v>427.39</v>
      </c>
      <c r="I175" s="12">
        <f t="shared" si="62"/>
        <v>431.68</v>
      </c>
      <c r="J175" s="12">
        <f t="shared" si="63"/>
        <v>13813.76</v>
      </c>
      <c r="K175" s="12"/>
    </row>
    <row r="176" spans="1:11">
      <c r="A176" s="9" t="s">
        <v>965</v>
      </c>
      <c r="B176" s="10" t="s">
        <v>393</v>
      </c>
      <c r="C176" s="9" t="s">
        <v>394</v>
      </c>
      <c r="D176" s="9" t="s">
        <v>395</v>
      </c>
      <c r="E176" s="11" t="s">
        <v>48</v>
      </c>
      <c r="F176" s="10">
        <v>160</v>
      </c>
      <c r="G176" s="12">
        <v>16.53</v>
      </c>
      <c r="H176" s="12">
        <v>4.34</v>
      </c>
      <c r="I176" s="12">
        <f t="shared" si="62"/>
        <v>20.87</v>
      </c>
      <c r="J176" s="12">
        <f t="shared" si="63"/>
        <v>3339.2000000000003</v>
      </c>
      <c r="K176" s="12"/>
    </row>
    <row r="177" spans="1:11">
      <c r="A177" s="9" t="s">
        <v>966</v>
      </c>
      <c r="B177" s="10" t="s">
        <v>396</v>
      </c>
      <c r="C177" s="9" t="s">
        <v>20</v>
      </c>
      <c r="D177" s="9" t="s">
        <v>397</v>
      </c>
      <c r="E177" s="11" t="s">
        <v>392</v>
      </c>
      <c r="F177" s="10">
        <v>5</v>
      </c>
      <c r="G177" s="12">
        <v>5.74</v>
      </c>
      <c r="H177" s="12">
        <v>151.28</v>
      </c>
      <c r="I177" s="12">
        <f t="shared" si="62"/>
        <v>157.02000000000001</v>
      </c>
      <c r="J177" s="12">
        <f t="shared" si="63"/>
        <v>785.1</v>
      </c>
      <c r="K177" s="12"/>
    </row>
    <row r="178" spans="1:11" ht="25.5">
      <c r="A178" s="9" t="s">
        <v>967</v>
      </c>
      <c r="B178" s="10" t="s">
        <v>398</v>
      </c>
      <c r="C178" s="9" t="s">
        <v>20</v>
      </c>
      <c r="D178" s="9" t="s">
        <v>399</v>
      </c>
      <c r="E178" s="11" t="s">
        <v>392</v>
      </c>
      <c r="F178" s="10">
        <v>3</v>
      </c>
      <c r="G178" s="12">
        <v>15.75</v>
      </c>
      <c r="H178" s="12">
        <v>523.73</v>
      </c>
      <c r="I178" s="12">
        <f t="shared" si="62"/>
        <v>539.48</v>
      </c>
      <c r="J178" s="12">
        <f t="shared" si="63"/>
        <v>1618.44</v>
      </c>
      <c r="K178" s="12"/>
    </row>
    <row r="179" spans="1:11" ht="25.5">
      <c r="A179" s="9" t="s">
        <v>968</v>
      </c>
      <c r="B179" s="10" t="s">
        <v>400</v>
      </c>
      <c r="C179" s="9" t="s">
        <v>20</v>
      </c>
      <c r="D179" s="9" t="s">
        <v>401</v>
      </c>
      <c r="E179" s="11" t="s">
        <v>392</v>
      </c>
      <c r="F179" s="10">
        <v>2</v>
      </c>
      <c r="G179" s="12">
        <v>15.75</v>
      </c>
      <c r="H179" s="12">
        <v>367.77</v>
      </c>
      <c r="I179" s="12">
        <f t="shared" si="62"/>
        <v>383.52</v>
      </c>
      <c r="J179" s="12">
        <f t="shared" si="63"/>
        <v>767.04</v>
      </c>
      <c r="K179" s="12"/>
    </row>
    <row r="180" spans="1:11" ht="25.5">
      <c r="A180" s="9" t="s">
        <v>969</v>
      </c>
      <c r="B180" s="10" t="s">
        <v>402</v>
      </c>
      <c r="C180" s="9" t="s">
        <v>20</v>
      </c>
      <c r="D180" s="9" t="s">
        <v>403</v>
      </c>
      <c r="E180" s="11" t="s">
        <v>43</v>
      </c>
      <c r="F180" s="10">
        <v>1</v>
      </c>
      <c r="G180" s="12">
        <v>8.2200000000000006</v>
      </c>
      <c r="H180" s="12">
        <v>211.12</v>
      </c>
      <c r="I180" s="12">
        <f t="shared" si="62"/>
        <v>219.34</v>
      </c>
      <c r="J180" s="12">
        <f t="shared" si="63"/>
        <v>219.34</v>
      </c>
      <c r="K180" s="12"/>
    </row>
    <row r="181" spans="1:11" ht="25.5">
      <c r="A181" s="9" t="s">
        <v>970</v>
      </c>
      <c r="B181" s="10" t="s">
        <v>404</v>
      </c>
      <c r="C181" s="9" t="s">
        <v>20</v>
      </c>
      <c r="D181" s="9" t="s">
        <v>405</v>
      </c>
      <c r="E181" s="11" t="s">
        <v>43</v>
      </c>
      <c r="F181" s="10">
        <v>1</v>
      </c>
      <c r="G181" s="12">
        <v>9.4499999999999993</v>
      </c>
      <c r="H181" s="12">
        <v>1059.56</v>
      </c>
      <c r="I181" s="12">
        <f t="shared" si="62"/>
        <v>1069.01</v>
      </c>
      <c r="J181" s="12">
        <f t="shared" si="63"/>
        <v>1069.01</v>
      </c>
      <c r="K181" s="12"/>
    </row>
    <row r="182" spans="1:11" ht="25.5">
      <c r="A182" s="9" t="s">
        <v>971</v>
      </c>
      <c r="B182" s="10" t="s">
        <v>406</v>
      </c>
      <c r="C182" s="9" t="s">
        <v>20</v>
      </c>
      <c r="D182" s="9" t="s">
        <v>407</v>
      </c>
      <c r="E182" s="11" t="s">
        <v>392</v>
      </c>
      <c r="F182" s="10">
        <v>4</v>
      </c>
      <c r="G182" s="12">
        <v>231.8</v>
      </c>
      <c r="H182" s="12">
        <v>3413.58</v>
      </c>
      <c r="I182" s="12">
        <f t="shared" si="62"/>
        <v>3645.38</v>
      </c>
      <c r="J182" s="12">
        <f t="shared" si="63"/>
        <v>14581.52</v>
      </c>
      <c r="K182" s="12"/>
    </row>
    <row r="183" spans="1:11" ht="38.25">
      <c r="A183" s="9" t="s">
        <v>972</v>
      </c>
      <c r="B183" s="10" t="s">
        <v>408</v>
      </c>
      <c r="C183" s="9" t="s">
        <v>24</v>
      </c>
      <c r="D183" s="9" t="s">
        <v>409</v>
      </c>
      <c r="E183" s="11" t="s">
        <v>125</v>
      </c>
      <c r="F183" s="10">
        <v>800</v>
      </c>
      <c r="G183" s="12">
        <v>0.77</v>
      </c>
      <c r="H183" s="12">
        <v>2.3199999999999998</v>
      </c>
      <c r="I183" s="12">
        <f t="shared" si="62"/>
        <v>3.09</v>
      </c>
      <c r="J183" s="12">
        <f t="shared" si="63"/>
        <v>2472</v>
      </c>
      <c r="K183" s="12"/>
    </row>
    <row r="184" spans="1:11" ht="63.75">
      <c r="A184" s="9" t="s">
        <v>973</v>
      </c>
      <c r="B184" s="10" t="s">
        <v>410</v>
      </c>
      <c r="C184" s="9" t="s">
        <v>24</v>
      </c>
      <c r="D184" s="9" t="s">
        <v>411</v>
      </c>
      <c r="E184" s="11" t="s">
        <v>125</v>
      </c>
      <c r="F184" s="10">
        <v>96</v>
      </c>
      <c r="G184" s="12">
        <v>3.34</v>
      </c>
      <c r="H184" s="12">
        <v>23.88</v>
      </c>
      <c r="I184" s="12">
        <f t="shared" si="62"/>
        <v>27.22</v>
      </c>
      <c r="J184" s="12">
        <f t="shared" si="63"/>
        <v>2613.12</v>
      </c>
      <c r="K184" s="12"/>
    </row>
    <row r="185" spans="1:11" ht="25.5">
      <c r="A185" s="9" t="s">
        <v>974</v>
      </c>
      <c r="B185" s="10" t="s">
        <v>412</v>
      </c>
      <c r="C185" s="9" t="s">
        <v>37</v>
      </c>
      <c r="D185" s="9" t="s">
        <v>413</v>
      </c>
      <c r="E185" s="11" t="s">
        <v>392</v>
      </c>
      <c r="F185" s="10">
        <v>4</v>
      </c>
      <c r="G185" s="12">
        <v>30.91</v>
      </c>
      <c r="H185" s="12">
        <v>94.34</v>
      </c>
      <c r="I185" s="12">
        <f t="shared" si="62"/>
        <v>125.25</v>
      </c>
      <c r="J185" s="12">
        <f t="shared" si="63"/>
        <v>501</v>
      </c>
      <c r="K185" s="12"/>
    </row>
    <row r="186" spans="1:11" ht="51">
      <c r="A186" s="9" t="s">
        <v>975</v>
      </c>
      <c r="B186" s="10" t="s">
        <v>414</v>
      </c>
      <c r="C186" s="9" t="s">
        <v>20</v>
      </c>
      <c r="D186" s="9" t="s">
        <v>415</v>
      </c>
      <c r="E186" s="11" t="s">
        <v>392</v>
      </c>
      <c r="F186" s="10">
        <v>1</v>
      </c>
      <c r="G186" s="12">
        <v>442.44</v>
      </c>
      <c r="H186" s="12">
        <v>7129.91</v>
      </c>
      <c r="I186" s="12">
        <f t="shared" si="62"/>
        <v>7572.3499999999995</v>
      </c>
      <c r="J186" s="12">
        <f t="shared" si="63"/>
        <v>7572.3499999999995</v>
      </c>
      <c r="K186" s="12"/>
    </row>
    <row r="187" spans="1:11" ht="25.5">
      <c r="A187" s="9" t="s">
        <v>976</v>
      </c>
      <c r="B187" s="10" t="s">
        <v>416</v>
      </c>
      <c r="C187" s="9" t="s">
        <v>24</v>
      </c>
      <c r="D187" s="9" t="s">
        <v>417</v>
      </c>
      <c r="E187" s="11" t="s">
        <v>43</v>
      </c>
      <c r="F187" s="10">
        <v>3</v>
      </c>
      <c r="G187" s="12">
        <v>8.14</v>
      </c>
      <c r="H187" s="12">
        <v>51.35</v>
      </c>
      <c r="I187" s="12">
        <f t="shared" si="62"/>
        <v>59.49</v>
      </c>
      <c r="J187" s="12">
        <f t="shared" si="63"/>
        <v>178.47</v>
      </c>
      <c r="K187" s="12"/>
    </row>
    <row r="188" spans="1:11" ht="24" customHeight="1">
      <c r="A188" s="6" t="s">
        <v>418</v>
      </c>
      <c r="B188" s="6"/>
      <c r="C188" s="6"/>
      <c r="D188" s="6" t="s">
        <v>890</v>
      </c>
      <c r="E188" s="6"/>
      <c r="F188" s="7"/>
      <c r="G188" s="6"/>
      <c r="H188" s="6"/>
      <c r="I188" s="6"/>
      <c r="J188" s="6"/>
      <c r="K188" s="8"/>
    </row>
    <row r="189" spans="1:11">
      <c r="A189" s="9" t="s">
        <v>419</v>
      </c>
      <c r="B189" s="10" t="s">
        <v>420</v>
      </c>
      <c r="C189" s="9" t="s">
        <v>24</v>
      </c>
      <c r="D189" s="9" t="s">
        <v>421</v>
      </c>
      <c r="E189" s="11" t="s">
        <v>43</v>
      </c>
      <c r="F189" s="10">
        <v>4</v>
      </c>
      <c r="G189" s="12">
        <v>13.12</v>
      </c>
      <c r="H189" s="12">
        <v>62.21</v>
      </c>
      <c r="I189" s="12">
        <f t="shared" ref="I189" si="64">G189+H189</f>
        <v>75.33</v>
      </c>
      <c r="J189" s="12">
        <f t="shared" ref="J189" si="65">F189*I189</f>
        <v>301.32</v>
      </c>
      <c r="K189" s="12"/>
    </row>
    <row r="190" spans="1:11" ht="25.5">
      <c r="A190" s="9" t="s">
        <v>422</v>
      </c>
      <c r="B190" s="10" t="s">
        <v>423</v>
      </c>
      <c r="C190" s="9" t="s">
        <v>24</v>
      </c>
      <c r="D190" s="9" t="s">
        <v>424</v>
      </c>
      <c r="E190" s="11" t="s">
        <v>43</v>
      </c>
      <c r="F190" s="10">
        <v>5</v>
      </c>
      <c r="G190" s="12">
        <v>32.1</v>
      </c>
      <c r="H190" s="12">
        <v>131.66999999999999</v>
      </c>
      <c r="I190" s="12">
        <f t="shared" ref="I190:I207" si="66">G190+H190</f>
        <v>163.76999999999998</v>
      </c>
      <c r="J190" s="12">
        <f t="shared" ref="J190:J207" si="67">F190*I190</f>
        <v>818.84999999999991</v>
      </c>
      <c r="K190" s="12"/>
    </row>
    <row r="191" spans="1:11" ht="25.5">
      <c r="A191" s="9" t="s">
        <v>425</v>
      </c>
      <c r="B191" s="10" t="s">
        <v>426</v>
      </c>
      <c r="C191" s="9" t="s">
        <v>24</v>
      </c>
      <c r="D191" s="9" t="s">
        <v>427</v>
      </c>
      <c r="E191" s="11" t="s">
        <v>43</v>
      </c>
      <c r="F191" s="10">
        <v>2</v>
      </c>
      <c r="G191" s="12">
        <v>29.19</v>
      </c>
      <c r="H191" s="12">
        <v>535.70000000000005</v>
      </c>
      <c r="I191" s="12">
        <f t="shared" si="66"/>
        <v>564.8900000000001</v>
      </c>
      <c r="J191" s="12">
        <f t="shared" si="67"/>
        <v>1129.7800000000002</v>
      </c>
      <c r="K191" s="12"/>
    </row>
    <row r="192" spans="1:11">
      <c r="A192" s="9" t="s">
        <v>428</v>
      </c>
      <c r="B192" s="10" t="s">
        <v>429</v>
      </c>
      <c r="C192" s="9" t="s">
        <v>24</v>
      </c>
      <c r="D192" s="9" t="s">
        <v>430</v>
      </c>
      <c r="E192" s="11" t="s">
        <v>43</v>
      </c>
      <c r="F192" s="10">
        <v>4</v>
      </c>
      <c r="G192" s="12">
        <v>26.25</v>
      </c>
      <c r="H192" s="12">
        <v>248.83</v>
      </c>
      <c r="I192" s="12">
        <f t="shared" si="66"/>
        <v>275.08000000000004</v>
      </c>
      <c r="J192" s="12">
        <f t="shared" si="67"/>
        <v>1100.3200000000002</v>
      </c>
      <c r="K192" s="12"/>
    </row>
    <row r="193" spans="1:11" ht="25.5">
      <c r="A193" s="9" t="s">
        <v>431</v>
      </c>
      <c r="B193" s="10" t="s">
        <v>432</v>
      </c>
      <c r="C193" s="9" t="s">
        <v>24</v>
      </c>
      <c r="D193" s="9" t="s">
        <v>433</v>
      </c>
      <c r="E193" s="11" t="s">
        <v>43</v>
      </c>
      <c r="F193" s="10">
        <v>2</v>
      </c>
      <c r="G193" s="12">
        <v>28.6</v>
      </c>
      <c r="H193" s="12">
        <v>130</v>
      </c>
      <c r="I193" s="12">
        <f t="shared" si="66"/>
        <v>158.6</v>
      </c>
      <c r="J193" s="12">
        <f t="shared" si="67"/>
        <v>317.2</v>
      </c>
      <c r="K193" s="12"/>
    </row>
    <row r="194" spans="1:11">
      <c r="A194" s="9" t="s">
        <v>434</v>
      </c>
      <c r="B194" s="10" t="s">
        <v>435</v>
      </c>
      <c r="C194" s="9" t="s">
        <v>24</v>
      </c>
      <c r="D194" s="9" t="s">
        <v>436</v>
      </c>
      <c r="E194" s="11" t="s">
        <v>43</v>
      </c>
      <c r="F194" s="10">
        <v>3</v>
      </c>
      <c r="G194" s="12">
        <v>41.54</v>
      </c>
      <c r="H194" s="12">
        <v>846.58</v>
      </c>
      <c r="I194" s="12">
        <f t="shared" si="66"/>
        <v>888.12</v>
      </c>
      <c r="J194" s="12">
        <f t="shared" si="67"/>
        <v>2664.36</v>
      </c>
      <c r="K194" s="12"/>
    </row>
    <row r="195" spans="1:11" ht="25.5">
      <c r="A195" s="9" t="s">
        <v>437</v>
      </c>
      <c r="B195" s="10" t="s">
        <v>438</v>
      </c>
      <c r="C195" s="9" t="s">
        <v>24</v>
      </c>
      <c r="D195" s="9" t="s">
        <v>439</v>
      </c>
      <c r="E195" s="11" t="s">
        <v>43</v>
      </c>
      <c r="F195" s="10">
        <v>2</v>
      </c>
      <c r="G195" s="12">
        <v>18.239999999999998</v>
      </c>
      <c r="H195" s="12">
        <v>100.96</v>
      </c>
      <c r="I195" s="12">
        <f t="shared" si="66"/>
        <v>119.19999999999999</v>
      </c>
      <c r="J195" s="12">
        <f t="shared" si="67"/>
        <v>238.39999999999998</v>
      </c>
      <c r="K195" s="12"/>
    </row>
    <row r="196" spans="1:11">
      <c r="A196" s="9" t="s">
        <v>440</v>
      </c>
      <c r="B196" s="10" t="s">
        <v>441</v>
      </c>
      <c r="C196" s="9" t="s">
        <v>24</v>
      </c>
      <c r="D196" s="9" t="s">
        <v>442</v>
      </c>
      <c r="E196" s="11" t="s">
        <v>43</v>
      </c>
      <c r="F196" s="10">
        <v>3</v>
      </c>
      <c r="G196" s="12">
        <v>11.66</v>
      </c>
      <c r="H196" s="12">
        <v>103.41</v>
      </c>
      <c r="I196" s="12">
        <f t="shared" si="66"/>
        <v>115.07</v>
      </c>
      <c r="J196" s="12">
        <f t="shared" si="67"/>
        <v>345.21</v>
      </c>
      <c r="K196" s="12"/>
    </row>
    <row r="197" spans="1:11">
      <c r="A197" s="9" t="s">
        <v>443</v>
      </c>
      <c r="B197" s="10" t="s">
        <v>444</v>
      </c>
      <c r="C197" s="9" t="s">
        <v>445</v>
      </c>
      <c r="D197" s="9" t="s">
        <v>446</v>
      </c>
      <c r="E197" s="11" t="s">
        <v>43</v>
      </c>
      <c r="F197" s="10">
        <v>4</v>
      </c>
      <c r="G197" s="12">
        <v>15.18</v>
      </c>
      <c r="H197" s="12">
        <v>52.75</v>
      </c>
      <c r="I197" s="12">
        <f t="shared" si="66"/>
        <v>67.930000000000007</v>
      </c>
      <c r="J197" s="12">
        <f t="shared" si="67"/>
        <v>271.72000000000003</v>
      </c>
      <c r="K197" s="12"/>
    </row>
    <row r="198" spans="1:11" ht="25.5">
      <c r="A198" s="9" t="s">
        <v>447</v>
      </c>
      <c r="B198" s="10" t="s">
        <v>448</v>
      </c>
      <c r="C198" s="9" t="s">
        <v>20</v>
      </c>
      <c r="D198" s="9" t="s">
        <v>449</v>
      </c>
      <c r="E198" s="11" t="s">
        <v>43</v>
      </c>
      <c r="F198" s="10">
        <v>5</v>
      </c>
      <c r="G198" s="12">
        <v>27.71</v>
      </c>
      <c r="H198" s="12">
        <v>415.47</v>
      </c>
      <c r="I198" s="12">
        <f t="shared" si="66"/>
        <v>443.18</v>
      </c>
      <c r="J198" s="12">
        <f t="shared" si="67"/>
        <v>2215.9</v>
      </c>
      <c r="K198" s="12"/>
    </row>
    <row r="199" spans="1:11" ht="25.5">
      <c r="A199" s="9" t="s">
        <v>450</v>
      </c>
      <c r="B199" s="10" t="s">
        <v>451</v>
      </c>
      <c r="C199" s="9" t="s">
        <v>20</v>
      </c>
      <c r="D199" s="9" t="s">
        <v>452</v>
      </c>
      <c r="E199" s="11" t="s">
        <v>43</v>
      </c>
      <c r="F199" s="10">
        <v>2</v>
      </c>
      <c r="G199" s="12">
        <v>32.1</v>
      </c>
      <c r="H199" s="12">
        <v>253.2</v>
      </c>
      <c r="I199" s="12">
        <f t="shared" si="66"/>
        <v>285.3</v>
      </c>
      <c r="J199" s="12">
        <f t="shared" si="67"/>
        <v>570.6</v>
      </c>
      <c r="K199" s="12"/>
    </row>
    <row r="200" spans="1:11" ht="38.25">
      <c r="A200" s="9" t="s">
        <v>453</v>
      </c>
      <c r="B200" s="10" t="s">
        <v>454</v>
      </c>
      <c r="C200" s="9" t="s">
        <v>20</v>
      </c>
      <c r="D200" s="9" t="s">
        <v>455</v>
      </c>
      <c r="E200" s="11" t="s">
        <v>43</v>
      </c>
      <c r="F200" s="10">
        <v>4</v>
      </c>
      <c r="G200" s="12">
        <v>18.07</v>
      </c>
      <c r="H200" s="12">
        <v>26.56</v>
      </c>
      <c r="I200" s="12">
        <f t="shared" si="66"/>
        <v>44.629999999999995</v>
      </c>
      <c r="J200" s="12">
        <f t="shared" si="67"/>
        <v>178.51999999999998</v>
      </c>
      <c r="K200" s="12"/>
    </row>
    <row r="201" spans="1:11" ht="38.25">
      <c r="A201" s="9" t="s">
        <v>456</v>
      </c>
      <c r="B201" s="10" t="s">
        <v>457</v>
      </c>
      <c r="C201" s="9" t="s">
        <v>20</v>
      </c>
      <c r="D201" s="9" t="s">
        <v>458</v>
      </c>
      <c r="E201" s="11" t="s">
        <v>43</v>
      </c>
      <c r="F201" s="10">
        <v>2</v>
      </c>
      <c r="G201" s="12">
        <v>18.07</v>
      </c>
      <c r="H201" s="12">
        <v>22</v>
      </c>
      <c r="I201" s="12">
        <f t="shared" si="66"/>
        <v>40.07</v>
      </c>
      <c r="J201" s="12">
        <f t="shared" si="67"/>
        <v>80.14</v>
      </c>
      <c r="K201" s="12"/>
    </row>
    <row r="202" spans="1:11" ht="25.5">
      <c r="A202" s="9" t="s">
        <v>459</v>
      </c>
      <c r="B202" s="10" t="s">
        <v>460</v>
      </c>
      <c r="C202" s="9" t="s">
        <v>20</v>
      </c>
      <c r="D202" s="9" t="s">
        <v>461</v>
      </c>
      <c r="E202" s="11" t="s">
        <v>43</v>
      </c>
      <c r="F202" s="10">
        <v>2</v>
      </c>
      <c r="G202" s="12">
        <v>14.59</v>
      </c>
      <c r="H202" s="12">
        <v>10.9</v>
      </c>
      <c r="I202" s="12">
        <f t="shared" si="66"/>
        <v>25.490000000000002</v>
      </c>
      <c r="J202" s="12">
        <f t="shared" si="67"/>
        <v>50.980000000000004</v>
      </c>
      <c r="K202" s="12"/>
    </row>
    <row r="203" spans="1:11" ht="25.5">
      <c r="A203" s="9" t="s">
        <v>462</v>
      </c>
      <c r="B203" s="10" t="s">
        <v>463</v>
      </c>
      <c r="C203" s="9" t="s">
        <v>24</v>
      </c>
      <c r="D203" s="9" t="s">
        <v>464</v>
      </c>
      <c r="E203" s="11" t="s">
        <v>125</v>
      </c>
      <c r="F203" s="10">
        <v>8</v>
      </c>
      <c r="G203" s="12">
        <v>61.77</v>
      </c>
      <c r="H203" s="12">
        <v>191</v>
      </c>
      <c r="I203" s="12">
        <f t="shared" si="66"/>
        <v>252.77</v>
      </c>
      <c r="J203" s="12">
        <f t="shared" si="67"/>
        <v>2022.16</v>
      </c>
      <c r="K203" s="12"/>
    </row>
    <row r="204" spans="1:11" ht="25.5">
      <c r="A204" s="9" t="s">
        <v>465</v>
      </c>
      <c r="B204" s="10" t="s">
        <v>466</v>
      </c>
      <c r="C204" s="9" t="s">
        <v>20</v>
      </c>
      <c r="D204" s="9" t="s">
        <v>467</v>
      </c>
      <c r="E204" s="11" t="s">
        <v>43</v>
      </c>
      <c r="F204" s="10">
        <v>1</v>
      </c>
      <c r="G204" s="12">
        <v>20.420000000000002</v>
      </c>
      <c r="H204" s="12">
        <v>186.24</v>
      </c>
      <c r="I204" s="12">
        <f t="shared" si="66"/>
        <v>206.66000000000003</v>
      </c>
      <c r="J204" s="12">
        <f t="shared" si="67"/>
        <v>206.66000000000003</v>
      </c>
      <c r="K204" s="12"/>
    </row>
    <row r="205" spans="1:11">
      <c r="A205" s="9" t="s">
        <v>468</v>
      </c>
      <c r="B205" s="10" t="s">
        <v>469</v>
      </c>
      <c r="C205" s="9" t="s">
        <v>24</v>
      </c>
      <c r="D205" s="9" t="s">
        <v>470</v>
      </c>
      <c r="E205" s="11" t="s">
        <v>43</v>
      </c>
      <c r="F205" s="10">
        <v>2</v>
      </c>
      <c r="G205" s="12">
        <v>9.91</v>
      </c>
      <c r="H205" s="12">
        <v>18.95</v>
      </c>
      <c r="I205" s="12">
        <f t="shared" si="66"/>
        <v>28.86</v>
      </c>
      <c r="J205" s="12">
        <f t="shared" si="67"/>
        <v>57.72</v>
      </c>
      <c r="K205" s="12"/>
    </row>
    <row r="206" spans="1:11">
      <c r="A206" s="9" t="s">
        <v>471</v>
      </c>
      <c r="B206" s="10" t="s">
        <v>472</v>
      </c>
      <c r="C206" s="9" t="s">
        <v>20</v>
      </c>
      <c r="D206" s="9" t="s">
        <v>473</v>
      </c>
      <c r="E206" s="11" t="s">
        <v>43</v>
      </c>
      <c r="F206" s="10">
        <v>2</v>
      </c>
      <c r="G206" s="12">
        <v>218.43</v>
      </c>
      <c r="H206" s="12">
        <v>6495.36</v>
      </c>
      <c r="I206" s="12">
        <f t="shared" si="66"/>
        <v>6713.79</v>
      </c>
      <c r="J206" s="12">
        <f t="shared" si="67"/>
        <v>13427.58</v>
      </c>
      <c r="K206" s="12"/>
    </row>
    <row r="207" spans="1:11" ht="25.5">
      <c r="A207" s="9" t="s">
        <v>474</v>
      </c>
      <c r="B207" s="10" t="s">
        <v>475</v>
      </c>
      <c r="C207" s="9" t="s">
        <v>20</v>
      </c>
      <c r="D207" s="9" t="s">
        <v>476</v>
      </c>
      <c r="E207" s="11" t="s">
        <v>43</v>
      </c>
      <c r="F207" s="10">
        <v>1</v>
      </c>
      <c r="G207" s="12">
        <v>22.96</v>
      </c>
      <c r="H207" s="12">
        <v>158.86000000000001</v>
      </c>
      <c r="I207" s="12">
        <f t="shared" si="66"/>
        <v>181.82000000000002</v>
      </c>
      <c r="J207" s="12">
        <f t="shared" si="67"/>
        <v>181.82000000000002</v>
      </c>
      <c r="K207" s="12"/>
    </row>
    <row r="208" spans="1:11" ht="30.75" customHeight="1">
      <c r="A208" s="6" t="s">
        <v>477</v>
      </c>
      <c r="B208" s="6"/>
      <c r="C208" s="6"/>
      <c r="D208" s="6" t="s">
        <v>1021</v>
      </c>
      <c r="E208" s="6"/>
      <c r="F208" s="7"/>
      <c r="G208" s="6"/>
      <c r="H208" s="6"/>
      <c r="I208" s="6"/>
      <c r="J208" s="6"/>
      <c r="K208" s="8">
        <f>SUM(J210:J221)</f>
        <v>182574.07179999995</v>
      </c>
    </row>
    <row r="209" spans="1:11" ht="25.5">
      <c r="A209" s="6" t="s">
        <v>479</v>
      </c>
      <c r="B209" s="6"/>
      <c r="C209" s="6"/>
      <c r="D209" s="6" t="s">
        <v>480</v>
      </c>
      <c r="E209" s="6"/>
      <c r="F209" s="7"/>
      <c r="G209" s="6"/>
      <c r="H209" s="6"/>
      <c r="I209" s="6"/>
      <c r="J209" s="6"/>
      <c r="K209" s="8"/>
    </row>
    <row r="210" spans="1:11">
      <c r="A210" s="9" t="s">
        <v>481</v>
      </c>
      <c r="B210" s="10" t="s">
        <v>482</v>
      </c>
      <c r="C210" s="9" t="s">
        <v>24</v>
      </c>
      <c r="D210" s="9" t="s">
        <v>483</v>
      </c>
      <c r="E210" s="11" t="s">
        <v>58</v>
      </c>
      <c r="F210" s="10">
        <v>97.11</v>
      </c>
      <c r="G210" s="12">
        <v>25.48</v>
      </c>
      <c r="H210" s="12">
        <v>12.94</v>
      </c>
      <c r="I210" s="12">
        <f t="shared" ref="I210" si="68">G210+H210</f>
        <v>38.42</v>
      </c>
      <c r="J210" s="12">
        <f t="shared" ref="J210" si="69">F210*I210</f>
        <v>3730.9662000000003</v>
      </c>
      <c r="K210" s="12"/>
    </row>
    <row r="211" spans="1:11">
      <c r="A211" s="9" t="s">
        <v>484</v>
      </c>
      <c r="B211" s="10" t="s">
        <v>485</v>
      </c>
      <c r="C211" s="9" t="s">
        <v>24</v>
      </c>
      <c r="D211" s="9" t="s">
        <v>486</v>
      </c>
      <c r="E211" s="11" t="s">
        <v>58</v>
      </c>
      <c r="F211" s="10">
        <v>70.13</v>
      </c>
      <c r="G211" s="12">
        <v>38.22</v>
      </c>
      <c r="H211" s="12">
        <v>19.41</v>
      </c>
      <c r="I211" s="12">
        <f t="shared" ref="I211:I215" si="70">G211+H211</f>
        <v>57.629999999999995</v>
      </c>
      <c r="J211" s="12">
        <f t="shared" ref="J211:J215" si="71">F211*I211</f>
        <v>4041.5918999999994</v>
      </c>
      <c r="K211" s="12"/>
    </row>
    <row r="212" spans="1:11">
      <c r="A212" s="9" t="s">
        <v>487</v>
      </c>
      <c r="B212" s="10" t="s">
        <v>488</v>
      </c>
      <c r="C212" s="9" t="s">
        <v>24</v>
      </c>
      <c r="D212" s="9" t="s">
        <v>489</v>
      </c>
      <c r="E212" s="11" t="s">
        <v>58</v>
      </c>
      <c r="F212" s="10">
        <v>7.63</v>
      </c>
      <c r="G212" s="12">
        <v>159.96</v>
      </c>
      <c r="H212" s="12">
        <v>294.02999999999997</v>
      </c>
      <c r="I212" s="12">
        <f t="shared" si="70"/>
        <v>453.99</v>
      </c>
      <c r="J212" s="12">
        <f t="shared" si="71"/>
        <v>3463.9436999999998</v>
      </c>
      <c r="K212" s="12"/>
    </row>
    <row r="213" spans="1:11">
      <c r="A213" s="9" t="s">
        <v>490</v>
      </c>
      <c r="B213" s="10" t="s">
        <v>491</v>
      </c>
      <c r="C213" s="9" t="s">
        <v>24</v>
      </c>
      <c r="D213" s="9" t="s">
        <v>492</v>
      </c>
      <c r="E213" s="11" t="s">
        <v>43</v>
      </c>
      <c r="F213" s="10">
        <v>8</v>
      </c>
      <c r="G213" s="12">
        <v>229.1</v>
      </c>
      <c r="H213" s="12">
        <v>269.37</v>
      </c>
      <c r="I213" s="12">
        <f t="shared" si="70"/>
        <v>498.47</v>
      </c>
      <c r="J213" s="12">
        <f t="shared" si="71"/>
        <v>3987.76</v>
      </c>
      <c r="K213" s="12"/>
    </row>
    <row r="214" spans="1:11" ht="25.5">
      <c r="A214" s="9" t="s">
        <v>493</v>
      </c>
      <c r="B214" s="10" t="s">
        <v>83</v>
      </c>
      <c r="C214" s="9" t="s">
        <v>24</v>
      </c>
      <c r="D214" s="9" t="s">
        <v>92</v>
      </c>
      <c r="E214" s="11" t="s">
        <v>85</v>
      </c>
      <c r="F214" s="10">
        <v>169</v>
      </c>
      <c r="G214" s="12">
        <v>0.11</v>
      </c>
      <c r="H214" s="12">
        <v>1.24</v>
      </c>
      <c r="I214" s="12">
        <f t="shared" si="70"/>
        <v>1.35</v>
      </c>
      <c r="J214" s="12">
        <f t="shared" si="71"/>
        <v>228.15</v>
      </c>
      <c r="K214" s="12"/>
    </row>
    <row r="215" spans="1:11">
      <c r="A215" s="9" t="s">
        <v>494</v>
      </c>
      <c r="B215" s="10" t="s">
        <v>495</v>
      </c>
      <c r="C215" s="9" t="s">
        <v>20</v>
      </c>
      <c r="D215" s="9" t="s">
        <v>496</v>
      </c>
      <c r="E215" s="11" t="s">
        <v>48</v>
      </c>
      <c r="F215" s="10">
        <v>382</v>
      </c>
      <c r="G215" s="12">
        <v>5.73</v>
      </c>
      <c r="H215" s="12">
        <v>164.24</v>
      </c>
      <c r="I215" s="12">
        <f t="shared" si="70"/>
        <v>169.97</v>
      </c>
      <c r="J215" s="12">
        <f t="shared" si="71"/>
        <v>64928.54</v>
      </c>
      <c r="K215" s="12"/>
    </row>
    <row r="216" spans="1:11" ht="25.5">
      <c r="A216" s="6" t="s">
        <v>497</v>
      </c>
      <c r="B216" s="6"/>
      <c r="C216" s="6"/>
      <c r="D216" s="6" t="s">
        <v>498</v>
      </c>
      <c r="E216" s="6"/>
      <c r="F216" s="7"/>
      <c r="G216" s="6"/>
      <c r="H216" s="6"/>
      <c r="I216" s="6"/>
      <c r="J216" s="6"/>
      <c r="K216" s="8"/>
    </row>
    <row r="217" spans="1:11" ht="63.75">
      <c r="A217" s="9" t="s">
        <v>499</v>
      </c>
      <c r="B217" s="10" t="s">
        <v>500</v>
      </c>
      <c r="C217" s="9" t="s">
        <v>20</v>
      </c>
      <c r="D217" s="9" t="s">
        <v>501</v>
      </c>
      <c r="E217" s="11" t="s">
        <v>48</v>
      </c>
      <c r="F217" s="10">
        <v>620</v>
      </c>
      <c r="G217" s="12">
        <v>30.57</v>
      </c>
      <c r="H217" s="12">
        <v>77.22</v>
      </c>
      <c r="I217" s="12">
        <f t="shared" ref="I217" si="72">G217+H217</f>
        <v>107.78999999999999</v>
      </c>
      <c r="J217" s="12">
        <f t="shared" ref="J217" si="73">F217*I217</f>
        <v>66829.799999999988</v>
      </c>
      <c r="K217" s="12"/>
    </row>
    <row r="218" spans="1:11" ht="63.75">
      <c r="A218" s="9" t="s">
        <v>502</v>
      </c>
      <c r="B218" s="10" t="s">
        <v>503</v>
      </c>
      <c r="C218" s="9" t="s">
        <v>20</v>
      </c>
      <c r="D218" s="9" t="s">
        <v>504</v>
      </c>
      <c r="E218" s="11" t="s">
        <v>392</v>
      </c>
      <c r="F218" s="10">
        <v>21</v>
      </c>
      <c r="G218" s="12">
        <v>229.1</v>
      </c>
      <c r="H218" s="12">
        <v>269.37</v>
      </c>
      <c r="I218" s="12">
        <f t="shared" ref="I218:I221" si="74">G218+H218</f>
        <v>498.47</v>
      </c>
      <c r="J218" s="12">
        <f t="shared" ref="J218:J221" si="75">F218*I218</f>
        <v>10467.870000000001</v>
      </c>
      <c r="K218" s="12"/>
    </row>
    <row r="219" spans="1:11" ht="25.5">
      <c r="A219" s="9" t="s">
        <v>505</v>
      </c>
      <c r="B219" s="10" t="s">
        <v>506</v>
      </c>
      <c r="C219" s="9" t="s">
        <v>24</v>
      </c>
      <c r="D219" s="9" t="s">
        <v>507</v>
      </c>
      <c r="E219" s="11" t="s">
        <v>125</v>
      </c>
      <c r="F219" s="10">
        <v>590</v>
      </c>
      <c r="G219" s="12">
        <v>1.07</v>
      </c>
      <c r="H219" s="12">
        <v>34.35</v>
      </c>
      <c r="I219" s="12">
        <f t="shared" si="74"/>
        <v>35.42</v>
      </c>
      <c r="J219" s="12">
        <f t="shared" si="75"/>
        <v>20897.8</v>
      </c>
      <c r="K219" s="12"/>
    </row>
    <row r="220" spans="1:11" ht="25.5">
      <c r="A220" s="9" t="s">
        <v>508</v>
      </c>
      <c r="B220" s="10" t="s">
        <v>509</v>
      </c>
      <c r="C220" s="9" t="s">
        <v>20</v>
      </c>
      <c r="D220" s="9" t="s">
        <v>510</v>
      </c>
      <c r="E220" s="11" t="s">
        <v>392</v>
      </c>
      <c r="F220" s="10">
        <v>29</v>
      </c>
      <c r="G220" s="12">
        <v>16.100000000000001</v>
      </c>
      <c r="H220" s="12">
        <v>72.75</v>
      </c>
      <c r="I220" s="12">
        <f t="shared" si="74"/>
        <v>88.85</v>
      </c>
      <c r="J220" s="12">
        <f t="shared" si="75"/>
        <v>2576.6499999999996</v>
      </c>
      <c r="K220" s="12"/>
    </row>
    <row r="221" spans="1:11" ht="25.5">
      <c r="A221" s="9" t="s">
        <v>511</v>
      </c>
      <c r="B221" s="10" t="s">
        <v>512</v>
      </c>
      <c r="C221" s="9" t="s">
        <v>20</v>
      </c>
      <c r="D221" s="9" t="s">
        <v>513</v>
      </c>
      <c r="E221" s="11" t="s">
        <v>392</v>
      </c>
      <c r="F221" s="10">
        <v>29</v>
      </c>
      <c r="G221" s="12">
        <v>16.100000000000001</v>
      </c>
      <c r="H221" s="12">
        <v>32.9</v>
      </c>
      <c r="I221" s="12">
        <f t="shared" si="74"/>
        <v>49</v>
      </c>
      <c r="J221" s="12">
        <f t="shared" si="75"/>
        <v>1421</v>
      </c>
      <c r="K221" s="12"/>
    </row>
    <row r="222" spans="1:11" ht="24" customHeight="1">
      <c r="A222" s="6" t="s">
        <v>514</v>
      </c>
      <c r="B222" s="6"/>
      <c r="C222" s="6"/>
      <c r="D222" s="6" t="s">
        <v>515</v>
      </c>
      <c r="E222" s="6"/>
      <c r="F222" s="7"/>
      <c r="G222" s="6"/>
      <c r="H222" s="6"/>
      <c r="I222" s="6"/>
      <c r="J222" s="6"/>
      <c r="K222" s="8">
        <f>SUM(J223:J227)</f>
        <v>395882.80000000005</v>
      </c>
    </row>
    <row r="223" spans="1:11">
      <c r="A223" s="9" t="s">
        <v>516</v>
      </c>
      <c r="B223" s="10" t="s">
        <v>517</v>
      </c>
      <c r="C223" s="9" t="s">
        <v>24</v>
      </c>
      <c r="D223" s="9" t="s">
        <v>518</v>
      </c>
      <c r="E223" s="11" t="s">
        <v>35</v>
      </c>
      <c r="F223" s="10">
        <v>7758</v>
      </c>
      <c r="G223" s="12">
        <v>2.82</v>
      </c>
      <c r="H223" s="12">
        <v>24.72</v>
      </c>
      <c r="I223" s="12">
        <f t="shared" ref="I223" si="76">G223+H223</f>
        <v>27.54</v>
      </c>
      <c r="J223" s="12">
        <f t="shared" ref="J223" si="77">F223*I223</f>
        <v>213655.32</v>
      </c>
      <c r="K223" s="12"/>
    </row>
    <row r="224" spans="1:11" ht="38.25">
      <c r="A224" s="9" t="s">
        <v>512</v>
      </c>
      <c r="B224" s="10" t="s">
        <v>519</v>
      </c>
      <c r="C224" s="9" t="s">
        <v>20</v>
      </c>
      <c r="D224" s="9" t="s">
        <v>520</v>
      </c>
      <c r="E224" s="11" t="s">
        <v>35</v>
      </c>
      <c r="F224" s="10">
        <v>7758</v>
      </c>
      <c r="G224" s="12">
        <v>1.33</v>
      </c>
      <c r="H224" s="12">
        <v>20.21</v>
      </c>
      <c r="I224" s="12">
        <f t="shared" ref="I224:I227" si="78">G224+H224</f>
        <v>21.54</v>
      </c>
      <c r="J224" s="12">
        <f t="shared" ref="J224:J227" si="79">F224*I224</f>
        <v>167107.32</v>
      </c>
      <c r="K224" s="12"/>
    </row>
    <row r="225" spans="1:11">
      <c r="A225" s="9" t="s">
        <v>521</v>
      </c>
      <c r="B225" s="10" t="s">
        <v>522</v>
      </c>
      <c r="C225" s="9" t="s">
        <v>24</v>
      </c>
      <c r="D225" s="9" t="s">
        <v>523</v>
      </c>
      <c r="E225" s="11" t="s">
        <v>35</v>
      </c>
      <c r="F225" s="10">
        <v>7758</v>
      </c>
      <c r="G225" s="12">
        <v>7.0000000000000007E-2</v>
      </c>
      <c r="H225" s="12">
        <v>0.48</v>
      </c>
      <c r="I225" s="12">
        <f t="shared" si="78"/>
        <v>0.55000000000000004</v>
      </c>
      <c r="J225" s="12">
        <f t="shared" si="79"/>
        <v>4266.9000000000005</v>
      </c>
      <c r="K225" s="12"/>
    </row>
    <row r="226" spans="1:11" ht="25.5">
      <c r="A226" s="9" t="s">
        <v>524</v>
      </c>
      <c r="B226" s="10" t="s">
        <v>525</v>
      </c>
      <c r="C226" s="9" t="s">
        <v>24</v>
      </c>
      <c r="D226" s="9" t="s">
        <v>526</v>
      </c>
      <c r="E226" s="11" t="s">
        <v>58</v>
      </c>
      <c r="F226" s="10">
        <v>1550</v>
      </c>
      <c r="G226" s="12">
        <v>3.18</v>
      </c>
      <c r="H226" s="12">
        <v>2.36</v>
      </c>
      <c r="I226" s="12">
        <f t="shared" si="78"/>
        <v>5.54</v>
      </c>
      <c r="J226" s="12">
        <f t="shared" si="79"/>
        <v>8587</v>
      </c>
      <c r="K226" s="12"/>
    </row>
    <row r="227" spans="1:11">
      <c r="A227" s="9" t="s">
        <v>527</v>
      </c>
      <c r="B227" s="10" t="s">
        <v>528</v>
      </c>
      <c r="C227" s="9" t="s">
        <v>37</v>
      </c>
      <c r="D227" s="9" t="s">
        <v>529</v>
      </c>
      <c r="E227" s="11" t="s">
        <v>48</v>
      </c>
      <c r="F227" s="10">
        <v>706</v>
      </c>
      <c r="G227" s="12">
        <v>1.69</v>
      </c>
      <c r="H227" s="12">
        <v>1.52</v>
      </c>
      <c r="I227" s="12">
        <f t="shared" si="78"/>
        <v>3.21</v>
      </c>
      <c r="J227" s="12">
        <f t="shared" si="79"/>
        <v>2266.2599999999998</v>
      </c>
      <c r="K227" s="12"/>
    </row>
    <row r="228" spans="1:11" ht="28.5" customHeight="1">
      <c r="A228" s="6" t="s">
        <v>530</v>
      </c>
      <c r="B228" s="6"/>
      <c r="C228" s="6"/>
      <c r="D228" s="6" t="s">
        <v>531</v>
      </c>
      <c r="E228" s="6"/>
      <c r="F228" s="7"/>
      <c r="G228" s="6"/>
      <c r="H228" s="6"/>
      <c r="I228" s="6"/>
      <c r="J228" s="6"/>
      <c r="K228" s="8">
        <f>SUM(J229:J243)</f>
        <v>4744710</v>
      </c>
    </row>
    <row r="229" spans="1:11" ht="25.5">
      <c r="A229" s="9" t="s">
        <v>532</v>
      </c>
      <c r="B229" s="10" t="s">
        <v>533</v>
      </c>
      <c r="C229" s="9" t="s">
        <v>20</v>
      </c>
      <c r="D229" s="9" t="s">
        <v>534</v>
      </c>
      <c r="E229" s="11" t="s">
        <v>535</v>
      </c>
      <c r="F229" s="10">
        <v>6993</v>
      </c>
      <c r="G229" s="12">
        <v>0</v>
      </c>
      <c r="H229" s="12">
        <v>610.33000000000004</v>
      </c>
      <c r="I229" s="12">
        <f t="shared" ref="I229" si="80">G229+H229</f>
        <v>610.33000000000004</v>
      </c>
      <c r="J229" s="12">
        <f t="shared" ref="J229" si="81">F229*I229</f>
        <v>4268037.6900000004</v>
      </c>
      <c r="K229" s="12"/>
    </row>
    <row r="230" spans="1:11">
      <c r="A230" s="9" t="s">
        <v>536</v>
      </c>
      <c r="B230" s="10" t="s">
        <v>537</v>
      </c>
      <c r="C230" s="9" t="s">
        <v>20</v>
      </c>
      <c r="D230" s="9" t="s">
        <v>538</v>
      </c>
      <c r="E230" s="11" t="s">
        <v>125</v>
      </c>
      <c r="F230" s="10">
        <v>400</v>
      </c>
      <c r="G230" s="12">
        <v>0</v>
      </c>
      <c r="H230" s="12">
        <v>174.09</v>
      </c>
      <c r="I230" s="12">
        <f t="shared" ref="I230:I243" si="82">G230+H230</f>
        <v>174.09</v>
      </c>
      <c r="J230" s="12">
        <f t="shared" ref="J230:J243" si="83">F230*I230</f>
        <v>69636</v>
      </c>
      <c r="K230" s="12"/>
    </row>
    <row r="231" spans="1:11">
      <c r="A231" s="9" t="s">
        <v>539</v>
      </c>
      <c r="B231" s="10" t="s">
        <v>540</v>
      </c>
      <c r="C231" s="9" t="s">
        <v>20</v>
      </c>
      <c r="D231" s="9" t="s">
        <v>541</v>
      </c>
      <c r="E231" s="11" t="s">
        <v>125</v>
      </c>
      <c r="F231" s="10">
        <v>400</v>
      </c>
      <c r="G231" s="12">
        <v>2.77</v>
      </c>
      <c r="H231" s="12">
        <v>2.35</v>
      </c>
      <c r="I231" s="12">
        <f t="shared" si="82"/>
        <v>5.12</v>
      </c>
      <c r="J231" s="12">
        <f t="shared" si="83"/>
        <v>2048</v>
      </c>
      <c r="K231" s="12"/>
    </row>
    <row r="232" spans="1:11" ht="38.25">
      <c r="A232" s="9" t="s">
        <v>542</v>
      </c>
      <c r="B232" s="10" t="s">
        <v>543</v>
      </c>
      <c r="C232" s="9" t="s">
        <v>20</v>
      </c>
      <c r="D232" s="9" t="s">
        <v>544</v>
      </c>
      <c r="E232" s="11" t="s">
        <v>43</v>
      </c>
      <c r="F232" s="10">
        <v>1</v>
      </c>
      <c r="G232" s="12">
        <v>0</v>
      </c>
      <c r="H232" s="12">
        <v>151114.74</v>
      </c>
      <c r="I232" s="12">
        <f t="shared" si="82"/>
        <v>151114.74</v>
      </c>
      <c r="J232" s="12">
        <f t="shared" si="83"/>
        <v>151114.74</v>
      </c>
      <c r="K232" s="12"/>
    </row>
    <row r="233" spans="1:11" ht="25.5">
      <c r="A233" s="9" t="s">
        <v>545</v>
      </c>
      <c r="B233" s="10" t="s">
        <v>546</v>
      </c>
      <c r="C233" s="9" t="s">
        <v>20</v>
      </c>
      <c r="D233" s="9" t="s">
        <v>547</v>
      </c>
      <c r="E233" s="11" t="s">
        <v>43</v>
      </c>
      <c r="F233" s="10">
        <v>10</v>
      </c>
      <c r="G233" s="12">
        <v>16.010000000000002</v>
      </c>
      <c r="H233" s="12">
        <v>26.04</v>
      </c>
      <c r="I233" s="12">
        <f t="shared" si="82"/>
        <v>42.05</v>
      </c>
      <c r="J233" s="12">
        <f t="shared" si="83"/>
        <v>420.5</v>
      </c>
      <c r="K233" s="12"/>
    </row>
    <row r="234" spans="1:11" ht="25.5">
      <c r="A234" s="9" t="s">
        <v>548</v>
      </c>
      <c r="B234" s="10" t="s">
        <v>549</v>
      </c>
      <c r="C234" s="9" t="s">
        <v>20</v>
      </c>
      <c r="D234" s="9" t="s">
        <v>550</v>
      </c>
      <c r="E234" s="11" t="s">
        <v>43</v>
      </c>
      <c r="F234" s="10">
        <v>4</v>
      </c>
      <c r="G234" s="12">
        <v>0</v>
      </c>
      <c r="H234" s="12">
        <v>6013.43</v>
      </c>
      <c r="I234" s="12">
        <f t="shared" si="82"/>
        <v>6013.43</v>
      </c>
      <c r="J234" s="12">
        <f t="shared" si="83"/>
        <v>24053.72</v>
      </c>
      <c r="K234" s="12"/>
    </row>
    <row r="235" spans="1:11">
      <c r="A235" s="9" t="s">
        <v>551</v>
      </c>
      <c r="B235" s="10" t="s">
        <v>546</v>
      </c>
      <c r="C235" s="9" t="s">
        <v>20</v>
      </c>
      <c r="D235" s="9" t="s">
        <v>552</v>
      </c>
      <c r="E235" s="11" t="s">
        <v>43</v>
      </c>
      <c r="F235" s="10">
        <v>4</v>
      </c>
      <c r="G235" s="12">
        <v>16.010000000000002</v>
      </c>
      <c r="H235" s="12">
        <v>26.04</v>
      </c>
      <c r="I235" s="12">
        <f t="shared" si="82"/>
        <v>42.05</v>
      </c>
      <c r="J235" s="12">
        <f t="shared" si="83"/>
        <v>168.2</v>
      </c>
      <c r="K235" s="12"/>
    </row>
    <row r="236" spans="1:11">
      <c r="A236" s="9" t="s">
        <v>553</v>
      </c>
      <c r="B236" s="10" t="s">
        <v>554</v>
      </c>
      <c r="C236" s="9" t="s">
        <v>20</v>
      </c>
      <c r="D236" s="9" t="s">
        <v>555</v>
      </c>
      <c r="E236" s="11" t="s">
        <v>43</v>
      </c>
      <c r="F236" s="10">
        <v>1</v>
      </c>
      <c r="G236" s="12">
        <v>0</v>
      </c>
      <c r="H236" s="12">
        <v>7905.68</v>
      </c>
      <c r="I236" s="12">
        <f t="shared" si="82"/>
        <v>7905.68</v>
      </c>
      <c r="J236" s="12">
        <f t="shared" si="83"/>
        <v>7905.68</v>
      </c>
      <c r="K236" s="12"/>
    </row>
    <row r="237" spans="1:11" ht="25.5">
      <c r="A237" s="9" t="s">
        <v>556</v>
      </c>
      <c r="B237" s="10" t="s">
        <v>546</v>
      </c>
      <c r="C237" s="9" t="s">
        <v>20</v>
      </c>
      <c r="D237" s="9" t="s">
        <v>557</v>
      </c>
      <c r="E237" s="11" t="s">
        <v>43</v>
      </c>
      <c r="F237" s="10">
        <v>3</v>
      </c>
      <c r="G237" s="12">
        <v>16.010000000000002</v>
      </c>
      <c r="H237" s="12">
        <v>26.04</v>
      </c>
      <c r="I237" s="12">
        <f t="shared" si="82"/>
        <v>42.05</v>
      </c>
      <c r="J237" s="12">
        <f t="shared" si="83"/>
        <v>126.14999999999999</v>
      </c>
      <c r="K237" s="12"/>
    </row>
    <row r="238" spans="1:11" ht="38.25">
      <c r="A238" s="9" t="s">
        <v>558</v>
      </c>
      <c r="B238" s="10" t="s">
        <v>559</v>
      </c>
      <c r="C238" s="9" t="s">
        <v>20</v>
      </c>
      <c r="D238" s="9" t="s">
        <v>560</v>
      </c>
      <c r="E238" s="11" t="s">
        <v>43</v>
      </c>
      <c r="F238" s="10">
        <v>1</v>
      </c>
      <c r="G238" s="12">
        <v>0</v>
      </c>
      <c r="H238" s="12">
        <v>7096.63</v>
      </c>
      <c r="I238" s="12">
        <f t="shared" si="82"/>
        <v>7096.63</v>
      </c>
      <c r="J238" s="12">
        <f t="shared" si="83"/>
        <v>7096.63</v>
      </c>
      <c r="K238" s="12"/>
    </row>
    <row r="239" spans="1:11" ht="38.25">
      <c r="A239" s="9" t="s">
        <v>561</v>
      </c>
      <c r="B239" s="10" t="s">
        <v>562</v>
      </c>
      <c r="C239" s="9" t="s">
        <v>20</v>
      </c>
      <c r="D239" s="9" t="s">
        <v>563</v>
      </c>
      <c r="E239" s="11" t="s">
        <v>43</v>
      </c>
      <c r="F239" s="10">
        <v>2</v>
      </c>
      <c r="G239" s="12">
        <v>0</v>
      </c>
      <c r="H239" s="12">
        <v>7010.98</v>
      </c>
      <c r="I239" s="12">
        <f t="shared" si="82"/>
        <v>7010.98</v>
      </c>
      <c r="J239" s="12">
        <f t="shared" si="83"/>
        <v>14021.96</v>
      </c>
      <c r="K239" s="12"/>
    </row>
    <row r="240" spans="1:11" ht="38.25">
      <c r="A240" s="9" t="s">
        <v>564</v>
      </c>
      <c r="B240" s="10" t="s">
        <v>565</v>
      </c>
      <c r="C240" s="9" t="s">
        <v>20</v>
      </c>
      <c r="D240" s="9" t="s">
        <v>566</v>
      </c>
      <c r="E240" s="11" t="s">
        <v>43</v>
      </c>
      <c r="F240" s="10">
        <v>12</v>
      </c>
      <c r="G240" s="12">
        <v>0</v>
      </c>
      <c r="H240" s="12">
        <v>5036.7299999999996</v>
      </c>
      <c r="I240" s="12">
        <f t="shared" si="82"/>
        <v>5036.7299999999996</v>
      </c>
      <c r="J240" s="12">
        <f t="shared" si="83"/>
        <v>60440.759999999995</v>
      </c>
      <c r="K240" s="12"/>
    </row>
    <row r="241" spans="1:11" ht="25.5">
      <c r="A241" s="9" t="s">
        <v>567</v>
      </c>
      <c r="B241" s="10" t="s">
        <v>546</v>
      </c>
      <c r="C241" s="9" t="s">
        <v>20</v>
      </c>
      <c r="D241" s="9" t="s">
        <v>568</v>
      </c>
      <c r="E241" s="11" t="s">
        <v>43</v>
      </c>
      <c r="F241" s="10">
        <v>12</v>
      </c>
      <c r="G241" s="12">
        <v>16.010000000000002</v>
      </c>
      <c r="H241" s="12">
        <v>26.04</v>
      </c>
      <c r="I241" s="12">
        <f t="shared" si="82"/>
        <v>42.05</v>
      </c>
      <c r="J241" s="12">
        <f t="shared" si="83"/>
        <v>504.59999999999997</v>
      </c>
      <c r="K241" s="12"/>
    </row>
    <row r="242" spans="1:11" ht="38.25">
      <c r="A242" s="9" t="s">
        <v>569</v>
      </c>
      <c r="B242" s="10" t="s">
        <v>570</v>
      </c>
      <c r="C242" s="9" t="s">
        <v>20</v>
      </c>
      <c r="D242" s="9" t="s">
        <v>571</v>
      </c>
      <c r="E242" s="11" t="s">
        <v>43</v>
      </c>
      <c r="F242" s="10">
        <v>1</v>
      </c>
      <c r="G242" s="12">
        <v>0</v>
      </c>
      <c r="H242" s="12">
        <v>75569</v>
      </c>
      <c r="I242" s="12">
        <f t="shared" si="82"/>
        <v>75569</v>
      </c>
      <c r="J242" s="12">
        <f t="shared" si="83"/>
        <v>75569</v>
      </c>
      <c r="K242" s="12"/>
    </row>
    <row r="243" spans="1:11" ht="25.5">
      <c r="A243" s="9" t="s">
        <v>572</v>
      </c>
      <c r="B243" s="10" t="s">
        <v>573</v>
      </c>
      <c r="C243" s="9" t="s">
        <v>20</v>
      </c>
      <c r="D243" s="9" t="s">
        <v>574</v>
      </c>
      <c r="E243" s="11" t="s">
        <v>535</v>
      </c>
      <c r="F243" s="10">
        <v>6993</v>
      </c>
      <c r="G243" s="12">
        <v>1.61</v>
      </c>
      <c r="H243" s="12">
        <v>7.48</v>
      </c>
      <c r="I243" s="12">
        <f t="shared" si="82"/>
        <v>9.09</v>
      </c>
      <c r="J243" s="12">
        <f t="shared" si="83"/>
        <v>63566.37</v>
      </c>
      <c r="K243" s="12"/>
    </row>
    <row r="244" spans="1:11" ht="24" customHeight="1">
      <c r="A244" s="6" t="s">
        <v>575</v>
      </c>
      <c r="B244" s="6"/>
      <c r="C244" s="6"/>
      <c r="D244" s="6" t="s">
        <v>576</v>
      </c>
      <c r="E244" s="6"/>
      <c r="F244" s="7"/>
      <c r="G244" s="6"/>
      <c r="H244" s="6"/>
      <c r="I244" s="6"/>
      <c r="J244" s="6"/>
      <c r="K244" s="8">
        <f>SUM(J245:J247)</f>
        <v>135773.54</v>
      </c>
    </row>
    <row r="245" spans="1:11" ht="38.25">
      <c r="A245" s="9" t="s">
        <v>577</v>
      </c>
      <c r="B245" s="10" t="s">
        <v>578</v>
      </c>
      <c r="C245" s="9" t="s">
        <v>24</v>
      </c>
      <c r="D245" s="9" t="s">
        <v>579</v>
      </c>
      <c r="E245" s="11" t="s">
        <v>125</v>
      </c>
      <c r="F245" s="10">
        <v>175</v>
      </c>
      <c r="G245" s="12">
        <v>22.85</v>
      </c>
      <c r="H245" s="12">
        <v>35.58</v>
      </c>
      <c r="I245" s="12">
        <f t="shared" ref="I245" si="84">G245+H245</f>
        <v>58.43</v>
      </c>
      <c r="J245" s="12">
        <f t="shared" ref="J245" si="85">F245*I245</f>
        <v>10225.25</v>
      </c>
      <c r="K245" s="12"/>
    </row>
    <row r="246" spans="1:11" ht="51">
      <c r="A246" s="9" t="s">
        <v>580</v>
      </c>
      <c r="B246" s="10" t="s">
        <v>581</v>
      </c>
      <c r="C246" s="9" t="s">
        <v>24</v>
      </c>
      <c r="D246" s="9" t="s">
        <v>582</v>
      </c>
      <c r="E246" s="11" t="s">
        <v>35</v>
      </c>
      <c r="F246" s="10">
        <v>900</v>
      </c>
      <c r="G246" s="12">
        <v>20.82</v>
      </c>
      <c r="H246" s="12">
        <v>118.63</v>
      </c>
      <c r="I246" s="12">
        <f t="shared" ref="I246:I247" si="86">G246+H246</f>
        <v>139.44999999999999</v>
      </c>
      <c r="J246" s="12">
        <f t="shared" ref="J246:J247" si="87">F246*I246</f>
        <v>125504.99999999999</v>
      </c>
      <c r="K246" s="12"/>
    </row>
    <row r="247" spans="1:11" ht="25.5">
      <c r="A247" s="9" t="s">
        <v>583</v>
      </c>
      <c r="B247" s="10" t="s">
        <v>584</v>
      </c>
      <c r="C247" s="9" t="s">
        <v>24</v>
      </c>
      <c r="D247" s="9" t="s">
        <v>585</v>
      </c>
      <c r="E247" s="11" t="s">
        <v>35</v>
      </c>
      <c r="F247" s="10">
        <v>1</v>
      </c>
      <c r="G247" s="12">
        <v>23.14</v>
      </c>
      <c r="H247" s="12">
        <v>20.149999999999999</v>
      </c>
      <c r="I247" s="12">
        <f t="shared" si="86"/>
        <v>43.29</v>
      </c>
      <c r="J247" s="12">
        <f t="shared" si="87"/>
        <v>43.29</v>
      </c>
      <c r="K247" s="12"/>
    </row>
    <row r="248" spans="1:11" ht="28.5" customHeight="1">
      <c r="A248" s="6" t="s">
        <v>586</v>
      </c>
      <c r="B248" s="6"/>
      <c r="C248" s="6"/>
      <c r="D248" s="6" t="s">
        <v>891</v>
      </c>
      <c r="E248" s="6"/>
      <c r="F248" s="7"/>
      <c r="G248" s="6"/>
      <c r="H248" s="6"/>
      <c r="I248" s="6"/>
      <c r="J248" s="6"/>
      <c r="K248" s="8">
        <f>SUM(J250:J308)</f>
        <v>69092.926900000006</v>
      </c>
    </row>
    <row r="249" spans="1:11" ht="24" customHeight="1">
      <c r="A249" s="6" t="s">
        <v>587</v>
      </c>
      <c r="B249" s="6"/>
      <c r="C249" s="6"/>
      <c r="D249" s="6" t="s">
        <v>899</v>
      </c>
      <c r="E249" s="6"/>
      <c r="F249" s="7"/>
      <c r="G249" s="6"/>
      <c r="H249" s="6"/>
      <c r="I249" s="6"/>
      <c r="J249" s="6"/>
      <c r="K249" s="8"/>
    </row>
    <row r="250" spans="1:11" ht="25.5">
      <c r="A250" s="9" t="s">
        <v>588</v>
      </c>
      <c r="B250" s="10" t="s">
        <v>589</v>
      </c>
      <c r="C250" s="9" t="s">
        <v>24</v>
      </c>
      <c r="D250" s="9" t="s">
        <v>590</v>
      </c>
      <c r="E250" s="11" t="s">
        <v>35</v>
      </c>
      <c r="F250" s="10">
        <v>88</v>
      </c>
      <c r="G250" s="12">
        <v>0.11</v>
      </c>
      <c r="H250" s="12">
        <v>0.48</v>
      </c>
      <c r="I250" s="12">
        <f t="shared" ref="I250" si="88">G250+H250</f>
        <v>0.59</v>
      </c>
      <c r="J250" s="12">
        <f t="shared" ref="J250" si="89">F250*I250</f>
        <v>51.919999999999995</v>
      </c>
      <c r="K250" s="12"/>
    </row>
    <row r="251" spans="1:11">
      <c r="A251" s="9" t="s">
        <v>591</v>
      </c>
      <c r="B251" s="10" t="s">
        <v>592</v>
      </c>
      <c r="C251" s="9" t="s">
        <v>24</v>
      </c>
      <c r="D251" s="9" t="s">
        <v>593</v>
      </c>
      <c r="E251" s="11" t="s">
        <v>58</v>
      </c>
      <c r="F251" s="10">
        <v>2.2200000000000002</v>
      </c>
      <c r="G251" s="12">
        <v>0.42</v>
      </c>
      <c r="H251" s="12">
        <v>2.29</v>
      </c>
      <c r="I251" s="12">
        <f t="shared" ref="I251" si="90">G251+H251</f>
        <v>2.71</v>
      </c>
      <c r="J251" s="12">
        <f t="shared" ref="J251" si="91">F251*I251</f>
        <v>6.0162000000000004</v>
      </c>
      <c r="K251" s="12"/>
    </row>
    <row r="252" spans="1:11" ht="24" customHeight="1">
      <c r="A252" s="6" t="s">
        <v>594</v>
      </c>
      <c r="B252" s="6"/>
      <c r="C252" s="6"/>
      <c r="D252" s="6" t="s">
        <v>901</v>
      </c>
      <c r="E252" s="6"/>
      <c r="F252" s="7"/>
      <c r="G252" s="6"/>
      <c r="H252" s="6"/>
      <c r="I252" s="6"/>
      <c r="J252" s="6"/>
      <c r="K252" s="8"/>
    </row>
    <row r="253" spans="1:11" ht="38.25">
      <c r="A253" s="9" t="s">
        <v>595</v>
      </c>
      <c r="B253" s="10" t="s">
        <v>596</v>
      </c>
      <c r="C253" s="9" t="s">
        <v>20</v>
      </c>
      <c r="D253" s="9" t="s">
        <v>597</v>
      </c>
      <c r="E253" s="11" t="s">
        <v>58</v>
      </c>
      <c r="F253" s="10">
        <v>2.67</v>
      </c>
      <c r="G253" s="12">
        <v>708.73</v>
      </c>
      <c r="H253" s="12">
        <v>1869.38</v>
      </c>
      <c r="I253" s="12">
        <f t="shared" ref="I253" si="92">G253+H253</f>
        <v>2578.11</v>
      </c>
      <c r="J253" s="12">
        <f t="shared" ref="J253" si="93">F253*I253</f>
        <v>6883.5537000000004</v>
      </c>
      <c r="K253" s="12"/>
    </row>
    <row r="254" spans="1:11" ht="38.25">
      <c r="A254" s="9" t="s">
        <v>598</v>
      </c>
      <c r="B254" s="10" t="s">
        <v>599</v>
      </c>
      <c r="C254" s="9" t="s">
        <v>37</v>
      </c>
      <c r="D254" s="9" t="s">
        <v>600</v>
      </c>
      <c r="E254" s="11" t="s">
        <v>35</v>
      </c>
      <c r="F254" s="10">
        <v>25.4</v>
      </c>
      <c r="G254" s="12">
        <v>34.89</v>
      </c>
      <c r="H254" s="12">
        <v>92.91</v>
      </c>
      <c r="I254" s="12">
        <f t="shared" ref="I254:I258" si="94">G254+H254</f>
        <v>127.8</v>
      </c>
      <c r="J254" s="12">
        <f t="shared" ref="J254:J258" si="95">F254*I254</f>
        <v>3246.12</v>
      </c>
      <c r="K254" s="12"/>
    </row>
    <row r="255" spans="1:11" ht="38.25">
      <c r="A255" s="9" t="s">
        <v>601</v>
      </c>
      <c r="B255" s="10" t="s">
        <v>602</v>
      </c>
      <c r="C255" s="9" t="s">
        <v>24</v>
      </c>
      <c r="D255" s="9" t="s">
        <v>603</v>
      </c>
      <c r="E255" s="11" t="s">
        <v>35</v>
      </c>
      <c r="F255" s="10">
        <v>18.5</v>
      </c>
      <c r="G255" s="12">
        <v>9.2200000000000006</v>
      </c>
      <c r="H255" s="12">
        <v>69.72</v>
      </c>
      <c r="I255" s="12">
        <f t="shared" si="94"/>
        <v>78.94</v>
      </c>
      <c r="J255" s="12">
        <f t="shared" si="95"/>
        <v>1460.3899999999999</v>
      </c>
      <c r="K255" s="12"/>
    </row>
    <row r="256" spans="1:11" ht="25.5">
      <c r="A256" s="9" t="s">
        <v>604</v>
      </c>
      <c r="B256" s="10" t="s">
        <v>605</v>
      </c>
      <c r="C256" s="9" t="s">
        <v>24</v>
      </c>
      <c r="D256" s="9" t="s">
        <v>606</v>
      </c>
      <c r="E256" s="11" t="s">
        <v>58</v>
      </c>
      <c r="F256" s="10">
        <v>4.4000000000000004</v>
      </c>
      <c r="G256" s="12">
        <v>3.31</v>
      </c>
      <c r="H256" s="12">
        <v>97.5</v>
      </c>
      <c r="I256" s="12">
        <f t="shared" si="94"/>
        <v>100.81</v>
      </c>
      <c r="J256" s="12">
        <f t="shared" si="95"/>
        <v>443.56400000000002</v>
      </c>
      <c r="K256" s="12"/>
    </row>
    <row r="257" spans="1:11" ht="38.25">
      <c r="A257" s="9" t="s">
        <v>604</v>
      </c>
      <c r="B257" s="10" t="s">
        <v>607</v>
      </c>
      <c r="C257" s="9" t="s">
        <v>24</v>
      </c>
      <c r="D257" s="9" t="s">
        <v>608</v>
      </c>
      <c r="E257" s="11" t="s">
        <v>35</v>
      </c>
      <c r="F257" s="10">
        <v>63</v>
      </c>
      <c r="G257" s="12">
        <v>13.02</v>
      </c>
      <c r="H257" s="12">
        <v>87.65</v>
      </c>
      <c r="I257" s="12">
        <f t="shared" si="94"/>
        <v>100.67</v>
      </c>
      <c r="J257" s="12">
        <f t="shared" si="95"/>
        <v>6342.21</v>
      </c>
      <c r="K257" s="12"/>
    </row>
    <row r="258" spans="1:11" ht="51">
      <c r="A258" s="9" t="s">
        <v>609</v>
      </c>
      <c r="B258" s="10" t="s">
        <v>610</v>
      </c>
      <c r="C258" s="9" t="s">
        <v>20</v>
      </c>
      <c r="D258" s="9" t="s">
        <v>611</v>
      </c>
      <c r="E258" s="11" t="s">
        <v>48</v>
      </c>
      <c r="F258" s="10">
        <v>12</v>
      </c>
      <c r="G258" s="12">
        <v>12.97</v>
      </c>
      <c r="H258" s="12">
        <v>52.87</v>
      </c>
      <c r="I258" s="12">
        <f t="shared" si="94"/>
        <v>65.84</v>
      </c>
      <c r="J258" s="12">
        <f t="shared" si="95"/>
        <v>790.08</v>
      </c>
      <c r="K258" s="12"/>
    </row>
    <row r="259" spans="1:11" ht="24" customHeight="1">
      <c r="A259" s="6" t="s">
        <v>612</v>
      </c>
      <c r="B259" s="6"/>
      <c r="C259" s="6"/>
      <c r="D259" s="6" t="s">
        <v>897</v>
      </c>
      <c r="E259" s="6"/>
      <c r="F259" s="7"/>
      <c r="G259" s="6"/>
      <c r="H259" s="6"/>
      <c r="I259" s="6"/>
      <c r="J259" s="6"/>
      <c r="K259" s="8"/>
    </row>
    <row r="260" spans="1:11" ht="51">
      <c r="A260" s="9" t="s">
        <v>613</v>
      </c>
      <c r="B260" s="10" t="s">
        <v>614</v>
      </c>
      <c r="C260" s="9" t="s">
        <v>24</v>
      </c>
      <c r="D260" s="9" t="s">
        <v>615</v>
      </c>
      <c r="E260" s="11" t="s">
        <v>35</v>
      </c>
      <c r="F260" s="10">
        <v>46.6</v>
      </c>
      <c r="G260" s="12">
        <v>23.93</v>
      </c>
      <c r="H260" s="12">
        <v>52.3</v>
      </c>
      <c r="I260" s="12">
        <f t="shared" ref="I260" si="96">G260+H260</f>
        <v>76.22999999999999</v>
      </c>
      <c r="J260" s="12">
        <f t="shared" ref="J260" si="97">F260*I260</f>
        <v>3552.3179999999998</v>
      </c>
      <c r="K260" s="12"/>
    </row>
    <row r="261" spans="1:11" ht="24" customHeight="1">
      <c r="A261" s="6" t="s">
        <v>616</v>
      </c>
      <c r="B261" s="6"/>
      <c r="C261" s="6"/>
      <c r="D261" s="6" t="s">
        <v>896</v>
      </c>
      <c r="E261" s="6"/>
      <c r="F261" s="7"/>
      <c r="G261" s="6"/>
      <c r="H261" s="6"/>
      <c r="I261" s="6"/>
      <c r="J261" s="6"/>
      <c r="K261" s="8"/>
    </row>
    <row r="262" spans="1:11" ht="38.25">
      <c r="A262" s="9" t="s">
        <v>617</v>
      </c>
      <c r="B262" s="10" t="s">
        <v>618</v>
      </c>
      <c r="C262" s="9" t="s">
        <v>24</v>
      </c>
      <c r="D262" s="9" t="s">
        <v>619</v>
      </c>
      <c r="E262" s="11" t="s">
        <v>35</v>
      </c>
      <c r="F262" s="10">
        <v>69</v>
      </c>
      <c r="G262" s="12">
        <v>1.51</v>
      </c>
      <c r="H262" s="12">
        <v>2.09</v>
      </c>
      <c r="I262" s="12">
        <f t="shared" ref="I262" si="98">G262+H262</f>
        <v>3.5999999999999996</v>
      </c>
      <c r="J262" s="12">
        <f t="shared" ref="J262" si="99">F262*I262</f>
        <v>248.39999999999998</v>
      </c>
      <c r="K262" s="12"/>
    </row>
    <row r="263" spans="1:11" ht="63.75">
      <c r="A263" s="9" t="s">
        <v>620</v>
      </c>
      <c r="B263" s="10" t="s">
        <v>621</v>
      </c>
      <c r="C263" s="9" t="s">
        <v>24</v>
      </c>
      <c r="D263" s="9" t="s">
        <v>622</v>
      </c>
      <c r="E263" s="11" t="s">
        <v>35</v>
      </c>
      <c r="F263" s="10">
        <v>69</v>
      </c>
      <c r="G263" s="12">
        <v>12.91</v>
      </c>
      <c r="H263" s="12">
        <v>19.18</v>
      </c>
      <c r="I263" s="12">
        <f t="shared" ref="I263:I265" si="100">G263+H263</f>
        <v>32.090000000000003</v>
      </c>
      <c r="J263" s="12">
        <f t="shared" ref="J263:J265" si="101">F263*I263</f>
        <v>2214.21</v>
      </c>
      <c r="K263" s="12"/>
    </row>
    <row r="264" spans="1:11" ht="51">
      <c r="A264" s="9" t="s">
        <v>623</v>
      </c>
      <c r="B264" s="10" t="s">
        <v>624</v>
      </c>
      <c r="C264" s="9" t="s">
        <v>24</v>
      </c>
      <c r="D264" s="9" t="s">
        <v>625</v>
      </c>
      <c r="E264" s="11" t="s">
        <v>35</v>
      </c>
      <c r="F264" s="10">
        <v>53.7</v>
      </c>
      <c r="G264" s="12">
        <v>3.09</v>
      </c>
      <c r="H264" s="12">
        <v>2.8</v>
      </c>
      <c r="I264" s="12">
        <f t="shared" si="100"/>
        <v>5.89</v>
      </c>
      <c r="J264" s="12">
        <f t="shared" si="101"/>
        <v>316.29300000000001</v>
      </c>
      <c r="K264" s="12"/>
    </row>
    <row r="265" spans="1:11" ht="38.25">
      <c r="A265" s="9" t="s">
        <v>626</v>
      </c>
      <c r="B265" s="10" t="s">
        <v>627</v>
      </c>
      <c r="C265" s="9" t="s">
        <v>24</v>
      </c>
      <c r="D265" s="9" t="s">
        <v>628</v>
      </c>
      <c r="E265" s="11" t="s">
        <v>35</v>
      </c>
      <c r="F265" s="10">
        <v>53.7</v>
      </c>
      <c r="G265" s="12">
        <v>15.83</v>
      </c>
      <c r="H265" s="12">
        <v>20.329999999999998</v>
      </c>
      <c r="I265" s="12">
        <f t="shared" si="100"/>
        <v>36.159999999999997</v>
      </c>
      <c r="J265" s="12">
        <f t="shared" si="101"/>
        <v>1941.7919999999999</v>
      </c>
      <c r="K265" s="12"/>
    </row>
    <row r="266" spans="1:11" ht="24" customHeight="1">
      <c r="A266" s="6" t="s">
        <v>629</v>
      </c>
      <c r="B266" s="6"/>
      <c r="C266" s="6"/>
      <c r="D266" s="6" t="s">
        <v>895</v>
      </c>
      <c r="E266" s="6"/>
      <c r="F266" s="7"/>
      <c r="G266" s="6"/>
      <c r="H266" s="6"/>
      <c r="I266" s="6"/>
      <c r="J266" s="6"/>
      <c r="K266" s="8"/>
    </row>
    <row r="267" spans="1:11">
      <c r="A267" s="9" t="s">
        <v>630</v>
      </c>
      <c r="B267" s="10" t="s">
        <v>631</v>
      </c>
      <c r="C267" s="9" t="s">
        <v>24</v>
      </c>
      <c r="D267" s="9" t="s">
        <v>632</v>
      </c>
      <c r="E267" s="11" t="s">
        <v>35</v>
      </c>
      <c r="F267" s="10">
        <v>123</v>
      </c>
      <c r="G267" s="12">
        <v>0.79</v>
      </c>
      <c r="H267" s="12">
        <v>1.35</v>
      </c>
      <c r="I267" s="12">
        <f t="shared" ref="I267:I268" si="102">G267+H267</f>
        <v>2.14</v>
      </c>
      <c r="J267" s="12">
        <f t="shared" ref="J267:J268" si="103">F267*I267</f>
        <v>263.22000000000003</v>
      </c>
      <c r="K267" s="12"/>
    </row>
    <row r="268" spans="1:11" ht="25.5">
      <c r="A268" s="9" t="s">
        <v>633</v>
      </c>
      <c r="B268" s="10" t="s">
        <v>634</v>
      </c>
      <c r="C268" s="9" t="s">
        <v>24</v>
      </c>
      <c r="D268" s="9" t="s">
        <v>635</v>
      </c>
      <c r="E268" s="11" t="s">
        <v>35</v>
      </c>
      <c r="F268" s="10">
        <v>123</v>
      </c>
      <c r="G268" s="12">
        <v>3.89</v>
      </c>
      <c r="H268" s="12">
        <v>10.56</v>
      </c>
      <c r="I268" s="12">
        <f t="shared" si="102"/>
        <v>14.450000000000001</v>
      </c>
      <c r="J268" s="12">
        <f t="shared" si="103"/>
        <v>1777.3500000000001</v>
      </c>
      <c r="K268" s="12"/>
    </row>
    <row r="269" spans="1:11" ht="24" customHeight="1">
      <c r="A269" s="6" t="s">
        <v>636</v>
      </c>
      <c r="B269" s="6"/>
      <c r="C269" s="6"/>
      <c r="D269" s="6" t="s">
        <v>892</v>
      </c>
      <c r="E269" s="6"/>
      <c r="F269" s="7"/>
      <c r="G269" s="6"/>
      <c r="H269" s="6"/>
      <c r="I269" s="6"/>
      <c r="J269" s="6"/>
      <c r="K269" s="8"/>
    </row>
    <row r="270" spans="1:11" ht="38.25">
      <c r="A270" s="9" t="s">
        <v>637</v>
      </c>
      <c r="B270" s="10" t="s">
        <v>638</v>
      </c>
      <c r="C270" s="9" t="s">
        <v>24</v>
      </c>
      <c r="D270" s="9" t="s">
        <v>639</v>
      </c>
      <c r="E270" s="11" t="s">
        <v>35</v>
      </c>
      <c r="F270" s="10">
        <v>2.1</v>
      </c>
      <c r="G270" s="12">
        <v>8.65</v>
      </c>
      <c r="H270" s="12">
        <v>567.77</v>
      </c>
      <c r="I270" s="12">
        <f t="shared" ref="I270:I272" si="104">G270+H270</f>
        <v>576.41999999999996</v>
      </c>
      <c r="J270" s="12">
        <f t="shared" ref="J270:J272" si="105">F270*I270</f>
        <v>1210.482</v>
      </c>
      <c r="K270" s="12"/>
    </row>
    <row r="271" spans="1:11" ht="38.25">
      <c r="A271" s="9" t="s">
        <v>640</v>
      </c>
      <c r="B271" s="10" t="s">
        <v>641</v>
      </c>
      <c r="C271" s="9" t="s">
        <v>24</v>
      </c>
      <c r="D271" s="9" t="s">
        <v>642</v>
      </c>
      <c r="E271" s="11" t="s">
        <v>43</v>
      </c>
      <c r="F271" s="10">
        <v>1</v>
      </c>
      <c r="G271" s="12">
        <v>20.32</v>
      </c>
      <c r="H271" s="12">
        <v>72.010000000000005</v>
      </c>
      <c r="I271" s="12">
        <f t="shared" si="104"/>
        <v>92.330000000000013</v>
      </c>
      <c r="J271" s="12">
        <f t="shared" si="105"/>
        <v>92.330000000000013</v>
      </c>
      <c r="K271" s="12"/>
    </row>
    <row r="272" spans="1:11" ht="25.5">
      <c r="A272" s="9" t="s">
        <v>643</v>
      </c>
      <c r="B272" s="10" t="s">
        <v>644</v>
      </c>
      <c r="C272" s="9" t="s">
        <v>37</v>
      </c>
      <c r="D272" s="9" t="s">
        <v>645</v>
      </c>
      <c r="E272" s="11" t="s">
        <v>35</v>
      </c>
      <c r="F272" s="10">
        <v>3.3</v>
      </c>
      <c r="G272" s="12">
        <v>28.7</v>
      </c>
      <c r="H272" s="12">
        <v>350.72</v>
      </c>
      <c r="I272" s="12">
        <f t="shared" si="104"/>
        <v>379.42</v>
      </c>
      <c r="J272" s="12">
        <f t="shared" si="105"/>
        <v>1252.086</v>
      </c>
      <c r="K272" s="12"/>
    </row>
    <row r="273" spans="1:11" ht="24" customHeight="1">
      <c r="A273" s="6" t="s">
        <v>646</v>
      </c>
      <c r="B273" s="6"/>
      <c r="C273" s="6"/>
      <c r="D273" s="6" t="s">
        <v>261</v>
      </c>
      <c r="E273" s="6"/>
      <c r="F273" s="7"/>
      <c r="G273" s="6"/>
      <c r="H273" s="6"/>
      <c r="I273" s="6"/>
      <c r="J273" s="6"/>
      <c r="K273" s="8"/>
    </row>
    <row r="274" spans="1:11" ht="25.5">
      <c r="A274" s="9" t="s">
        <v>647</v>
      </c>
      <c r="B274" s="10" t="s">
        <v>648</v>
      </c>
      <c r="C274" s="9" t="s">
        <v>24</v>
      </c>
      <c r="D274" s="9" t="s">
        <v>649</v>
      </c>
      <c r="E274" s="11" t="s">
        <v>35</v>
      </c>
      <c r="F274" s="10">
        <v>9.3000000000000007</v>
      </c>
      <c r="G274" s="12">
        <v>5.08</v>
      </c>
      <c r="H274" s="12">
        <v>6.58</v>
      </c>
      <c r="I274" s="12">
        <f t="shared" ref="I274:I275" si="106">G274+H274</f>
        <v>11.66</v>
      </c>
      <c r="J274" s="12">
        <f t="shared" ref="J274:J275" si="107">F274*I274</f>
        <v>108.43800000000002</v>
      </c>
      <c r="K274" s="12"/>
    </row>
    <row r="275" spans="1:11" ht="25.5">
      <c r="A275" s="9" t="s">
        <v>650</v>
      </c>
      <c r="B275" s="10" t="s">
        <v>651</v>
      </c>
      <c r="C275" s="9" t="s">
        <v>24</v>
      </c>
      <c r="D275" s="9" t="s">
        <v>652</v>
      </c>
      <c r="E275" s="11" t="s">
        <v>35</v>
      </c>
      <c r="F275" s="10">
        <v>25.4</v>
      </c>
      <c r="G275" s="12">
        <v>21.36</v>
      </c>
      <c r="H275" s="12">
        <v>25.01</v>
      </c>
      <c r="I275" s="12">
        <f t="shared" si="106"/>
        <v>46.370000000000005</v>
      </c>
      <c r="J275" s="12">
        <f t="shared" si="107"/>
        <v>1177.798</v>
      </c>
      <c r="K275" s="12"/>
    </row>
    <row r="276" spans="1:11" ht="24" customHeight="1">
      <c r="A276" s="6" t="s">
        <v>653</v>
      </c>
      <c r="B276" s="6"/>
      <c r="C276" s="6"/>
      <c r="D276" s="6" t="s">
        <v>654</v>
      </c>
      <c r="E276" s="6"/>
      <c r="F276" s="7"/>
      <c r="G276" s="6"/>
      <c r="H276" s="6"/>
      <c r="I276" s="6"/>
      <c r="J276" s="6"/>
      <c r="K276" s="8"/>
    </row>
    <row r="277" spans="1:11" ht="25.5">
      <c r="A277" s="9" t="s">
        <v>655</v>
      </c>
      <c r="B277" s="10" t="s">
        <v>656</v>
      </c>
      <c r="C277" s="9" t="s">
        <v>24</v>
      </c>
      <c r="D277" s="9" t="s">
        <v>657</v>
      </c>
      <c r="E277" s="11" t="s">
        <v>35</v>
      </c>
      <c r="F277" s="10">
        <v>62.5</v>
      </c>
      <c r="G277" s="12">
        <v>25.17</v>
      </c>
      <c r="H277" s="12">
        <v>115.25</v>
      </c>
      <c r="I277" s="12">
        <f t="shared" ref="I277:I278" si="108">G277+H277</f>
        <v>140.42000000000002</v>
      </c>
      <c r="J277" s="12">
        <f t="shared" ref="J277:J278" si="109">F277*I277</f>
        <v>8776.2500000000018</v>
      </c>
      <c r="K277" s="12"/>
    </row>
    <row r="278" spans="1:11" ht="38.25">
      <c r="A278" s="9" t="s">
        <v>658</v>
      </c>
      <c r="B278" s="10" t="s">
        <v>578</v>
      </c>
      <c r="C278" s="9" t="s">
        <v>24</v>
      </c>
      <c r="D278" s="9" t="s">
        <v>579</v>
      </c>
      <c r="E278" s="11" t="s">
        <v>125</v>
      </c>
      <c r="F278" s="10">
        <v>8</v>
      </c>
      <c r="G278" s="12">
        <v>22.85</v>
      </c>
      <c r="H278" s="12">
        <v>35.58</v>
      </c>
      <c r="I278" s="12">
        <f t="shared" si="108"/>
        <v>58.43</v>
      </c>
      <c r="J278" s="12">
        <f t="shared" si="109"/>
        <v>467.44</v>
      </c>
      <c r="K278" s="12"/>
    </row>
    <row r="279" spans="1:11" ht="25.5">
      <c r="A279" s="9" t="s">
        <v>658</v>
      </c>
      <c r="B279" s="10" t="s">
        <v>659</v>
      </c>
      <c r="C279" s="9" t="s">
        <v>20</v>
      </c>
      <c r="D279" s="9" t="s">
        <v>660</v>
      </c>
      <c r="E279" s="11" t="s">
        <v>58</v>
      </c>
      <c r="F279" s="10">
        <v>1.55</v>
      </c>
      <c r="G279" s="12">
        <v>791.43</v>
      </c>
      <c r="H279" s="12">
        <v>2154.77</v>
      </c>
      <c r="I279" s="12">
        <f t="shared" ref="I279:I280" si="110">G279+H279</f>
        <v>2946.2</v>
      </c>
      <c r="J279" s="12">
        <f t="shared" ref="J279:J280" si="111">F279*I279</f>
        <v>4566.6099999999997</v>
      </c>
      <c r="K279" s="12"/>
    </row>
    <row r="280" spans="1:11" ht="25.5">
      <c r="A280" s="9" t="s">
        <v>661</v>
      </c>
      <c r="B280" s="10" t="s">
        <v>662</v>
      </c>
      <c r="C280" s="9" t="s">
        <v>37</v>
      </c>
      <c r="D280" s="9" t="s">
        <v>663</v>
      </c>
      <c r="E280" s="11" t="s">
        <v>35</v>
      </c>
      <c r="F280" s="10">
        <v>6.3</v>
      </c>
      <c r="G280" s="12">
        <v>28.59</v>
      </c>
      <c r="H280" s="12">
        <v>343.23</v>
      </c>
      <c r="I280" s="12">
        <f t="shared" si="110"/>
        <v>371.82</v>
      </c>
      <c r="J280" s="12">
        <f t="shared" si="111"/>
        <v>2342.4659999999999</v>
      </c>
      <c r="K280" s="12"/>
    </row>
    <row r="281" spans="1:11" ht="24" customHeight="1">
      <c r="A281" s="6" t="s">
        <v>664</v>
      </c>
      <c r="B281" s="6"/>
      <c r="C281" s="6"/>
      <c r="D281" s="6" t="s">
        <v>900</v>
      </c>
      <c r="E281" s="6"/>
      <c r="F281" s="7"/>
      <c r="G281" s="6"/>
      <c r="H281" s="6"/>
      <c r="I281" s="6"/>
      <c r="J281" s="6"/>
      <c r="K281" s="8"/>
    </row>
    <row r="282" spans="1:11" ht="25.5">
      <c r="A282" s="9" t="s">
        <v>665</v>
      </c>
      <c r="B282" s="10" t="s">
        <v>666</v>
      </c>
      <c r="C282" s="9" t="s">
        <v>37</v>
      </c>
      <c r="D282" s="9" t="s">
        <v>667</v>
      </c>
      <c r="E282" s="11" t="s">
        <v>392</v>
      </c>
      <c r="F282" s="10">
        <v>4</v>
      </c>
      <c r="G282" s="12">
        <v>14.37</v>
      </c>
      <c r="H282" s="12">
        <v>48.6</v>
      </c>
      <c r="I282" s="12">
        <f t="shared" ref="I282" si="112">G282+H282</f>
        <v>62.97</v>
      </c>
      <c r="J282" s="12">
        <f t="shared" ref="J282" si="113">F282*I282</f>
        <v>251.88</v>
      </c>
      <c r="K282" s="12"/>
    </row>
    <row r="283" spans="1:11" ht="38.25">
      <c r="A283" s="9" t="s">
        <v>668</v>
      </c>
      <c r="B283" s="10" t="s">
        <v>669</v>
      </c>
      <c r="C283" s="9" t="s">
        <v>24</v>
      </c>
      <c r="D283" s="9" t="s">
        <v>670</v>
      </c>
      <c r="E283" s="11" t="s">
        <v>125</v>
      </c>
      <c r="F283" s="10">
        <v>26</v>
      </c>
      <c r="G283" s="12">
        <v>15.71</v>
      </c>
      <c r="H283" s="12">
        <v>21.96</v>
      </c>
      <c r="I283" s="12">
        <f t="shared" ref="I283:I285" si="114">G283+H283</f>
        <v>37.67</v>
      </c>
      <c r="J283" s="12">
        <f t="shared" ref="J283:J285" si="115">F283*I283</f>
        <v>979.42000000000007</v>
      </c>
      <c r="K283" s="12"/>
    </row>
    <row r="284" spans="1:11" ht="38.25">
      <c r="A284" s="9" t="s">
        <v>671</v>
      </c>
      <c r="B284" s="10" t="s">
        <v>672</v>
      </c>
      <c r="C284" s="9" t="s">
        <v>24</v>
      </c>
      <c r="D284" s="9" t="s">
        <v>673</v>
      </c>
      <c r="E284" s="11" t="s">
        <v>125</v>
      </c>
      <c r="F284" s="10">
        <v>20</v>
      </c>
      <c r="G284" s="12">
        <v>8.41</v>
      </c>
      <c r="H284" s="12">
        <v>8.31</v>
      </c>
      <c r="I284" s="12">
        <f t="shared" si="114"/>
        <v>16.72</v>
      </c>
      <c r="J284" s="12">
        <f t="shared" si="115"/>
        <v>334.4</v>
      </c>
      <c r="K284" s="12"/>
    </row>
    <row r="285" spans="1:11">
      <c r="A285" s="9" t="s">
        <v>674</v>
      </c>
      <c r="B285" s="10" t="s">
        <v>675</v>
      </c>
      <c r="C285" s="9" t="s">
        <v>24</v>
      </c>
      <c r="D285" s="9" t="s">
        <v>676</v>
      </c>
      <c r="E285" s="11" t="s">
        <v>43</v>
      </c>
      <c r="F285" s="10">
        <v>1</v>
      </c>
      <c r="G285" s="12">
        <v>42.31</v>
      </c>
      <c r="H285" s="12">
        <v>55.73</v>
      </c>
      <c r="I285" s="12">
        <f t="shared" si="114"/>
        <v>98.039999999999992</v>
      </c>
      <c r="J285" s="12">
        <f t="shared" si="115"/>
        <v>98.039999999999992</v>
      </c>
      <c r="K285" s="12"/>
    </row>
    <row r="286" spans="1:11" ht="24" customHeight="1">
      <c r="A286" s="6" t="s">
        <v>677</v>
      </c>
      <c r="B286" s="6"/>
      <c r="C286" s="6"/>
      <c r="D286" s="6" t="s">
        <v>478</v>
      </c>
      <c r="E286" s="6"/>
      <c r="F286" s="7"/>
      <c r="G286" s="6"/>
      <c r="H286" s="6"/>
      <c r="I286" s="6"/>
      <c r="J286" s="6"/>
      <c r="K286" s="8"/>
    </row>
    <row r="287" spans="1:11">
      <c r="A287" s="9" t="s">
        <v>678</v>
      </c>
      <c r="B287" s="10" t="s">
        <v>491</v>
      </c>
      <c r="C287" s="9" t="s">
        <v>24</v>
      </c>
      <c r="D287" s="9" t="s">
        <v>492</v>
      </c>
      <c r="E287" s="11" t="s">
        <v>43</v>
      </c>
      <c r="F287" s="10">
        <v>3</v>
      </c>
      <c r="G287" s="12">
        <v>229.1</v>
      </c>
      <c r="H287" s="12">
        <v>269.37</v>
      </c>
      <c r="I287" s="12">
        <f t="shared" ref="I287" si="116">G287+H287</f>
        <v>498.47</v>
      </c>
      <c r="J287" s="12">
        <f t="shared" ref="J287" si="117">F287*I287</f>
        <v>1495.41</v>
      </c>
      <c r="K287" s="12"/>
    </row>
    <row r="288" spans="1:11" ht="38.25">
      <c r="A288" s="9" t="s">
        <v>679</v>
      </c>
      <c r="B288" s="10" t="s">
        <v>680</v>
      </c>
      <c r="C288" s="9" t="s">
        <v>20</v>
      </c>
      <c r="D288" s="9" t="s">
        <v>681</v>
      </c>
      <c r="E288" s="11" t="s">
        <v>48</v>
      </c>
      <c r="F288" s="10">
        <v>18</v>
      </c>
      <c r="G288" s="12">
        <v>85.95</v>
      </c>
      <c r="H288" s="12">
        <v>67.010000000000005</v>
      </c>
      <c r="I288" s="12">
        <f t="shared" ref="I288:I308" si="118">G288+H288</f>
        <v>152.96</v>
      </c>
      <c r="J288" s="12">
        <f t="shared" ref="J288:J308" si="119">F288*I288</f>
        <v>2753.28</v>
      </c>
      <c r="K288" s="12"/>
    </row>
    <row r="289" spans="1:11" ht="38.25">
      <c r="A289" s="9" t="s">
        <v>682</v>
      </c>
      <c r="B289" s="10" t="s">
        <v>683</v>
      </c>
      <c r="C289" s="9" t="s">
        <v>20</v>
      </c>
      <c r="D289" s="9" t="s">
        <v>684</v>
      </c>
      <c r="E289" s="11" t="s">
        <v>685</v>
      </c>
      <c r="F289" s="10">
        <v>15</v>
      </c>
      <c r="G289" s="12">
        <v>28.03</v>
      </c>
      <c r="H289" s="12">
        <v>30.02</v>
      </c>
      <c r="I289" s="12">
        <f t="shared" si="118"/>
        <v>58.05</v>
      </c>
      <c r="J289" s="12">
        <f t="shared" si="119"/>
        <v>870.75</v>
      </c>
      <c r="K289" s="12"/>
    </row>
    <row r="290" spans="1:11" ht="25.5">
      <c r="A290" s="9" t="s">
        <v>686</v>
      </c>
      <c r="B290" s="10" t="s">
        <v>687</v>
      </c>
      <c r="C290" s="9" t="s">
        <v>20</v>
      </c>
      <c r="D290" s="9" t="s">
        <v>688</v>
      </c>
      <c r="E290" s="11" t="s">
        <v>685</v>
      </c>
      <c r="F290" s="10">
        <v>4</v>
      </c>
      <c r="G290" s="12">
        <v>7.82</v>
      </c>
      <c r="H290" s="12">
        <v>16.37</v>
      </c>
      <c r="I290" s="12">
        <f t="shared" si="118"/>
        <v>24.19</v>
      </c>
      <c r="J290" s="12">
        <f t="shared" si="119"/>
        <v>96.76</v>
      </c>
      <c r="K290" s="12"/>
    </row>
    <row r="291" spans="1:11" ht="38.25">
      <c r="A291" s="9" t="s">
        <v>689</v>
      </c>
      <c r="B291" s="10" t="s">
        <v>690</v>
      </c>
      <c r="C291" s="9" t="s">
        <v>24</v>
      </c>
      <c r="D291" s="9" t="s">
        <v>691</v>
      </c>
      <c r="E291" s="11" t="s">
        <v>43</v>
      </c>
      <c r="F291" s="10">
        <v>12</v>
      </c>
      <c r="G291" s="12">
        <v>15.99</v>
      </c>
      <c r="H291" s="12">
        <v>21.42</v>
      </c>
      <c r="I291" s="12">
        <f t="shared" si="118"/>
        <v>37.410000000000004</v>
      </c>
      <c r="J291" s="12">
        <f t="shared" si="119"/>
        <v>448.92000000000007</v>
      </c>
      <c r="K291" s="12"/>
    </row>
    <row r="292" spans="1:11" ht="25.5">
      <c r="A292" s="9" t="s">
        <v>692</v>
      </c>
      <c r="B292" s="10" t="s">
        <v>693</v>
      </c>
      <c r="C292" s="9" t="s">
        <v>694</v>
      </c>
      <c r="D292" s="9" t="s">
        <v>695</v>
      </c>
      <c r="E292" s="11" t="s">
        <v>125</v>
      </c>
      <c r="F292" s="10">
        <v>20</v>
      </c>
      <c r="G292" s="12">
        <v>8.7100000000000009</v>
      </c>
      <c r="H292" s="12">
        <v>7.1799999999999988</v>
      </c>
      <c r="I292" s="12">
        <f t="shared" si="118"/>
        <v>15.89</v>
      </c>
      <c r="J292" s="12">
        <f t="shared" si="119"/>
        <v>317.8</v>
      </c>
      <c r="K292" s="12"/>
    </row>
    <row r="293" spans="1:11" ht="38.25">
      <c r="A293" s="9" t="s">
        <v>696</v>
      </c>
      <c r="B293" s="10" t="s">
        <v>697</v>
      </c>
      <c r="C293" s="9" t="s">
        <v>24</v>
      </c>
      <c r="D293" s="9" t="s">
        <v>698</v>
      </c>
      <c r="E293" s="11" t="s">
        <v>43</v>
      </c>
      <c r="F293" s="10">
        <v>3</v>
      </c>
      <c r="G293" s="12">
        <v>11.49</v>
      </c>
      <c r="H293" s="12">
        <v>19.34</v>
      </c>
      <c r="I293" s="12">
        <f t="shared" si="118"/>
        <v>30.83</v>
      </c>
      <c r="J293" s="12">
        <f t="shared" si="119"/>
        <v>92.49</v>
      </c>
      <c r="K293" s="12"/>
    </row>
    <row r="294" spans="1:11" ht="25.5">
      <c r="A294" s="9" t="s">
        <v>699</v>
      </c>
      <c r="B294" s="10" t="s">
        <v>700</v>
      </c>
      <c r="C294" s="9" t="s">
        <v>694</v>
      </c>
      <c r="D294" s="9" t="s">
        <v>701</v>
      </c>
      <c r="E294" s="11" t="s">
        <v>43</v>
      </c>
      <c r="F294" s="10">
        <v>1</v>
      </c>
      <c r="G294" s="12">
        <v>14.53</v>
      </c>
      <c r="H294" s="12">
        <v>26.87</v>
      </c>
      <c r="I294" s="12">
        <f t="shared" si="118"/>
        <v>41.4</v>
      </c>
      <c r="J294" s="12">
        <f t="shared" si="119"/>
        <v>41.4</v>
      </c>
      <c r="K294" s="12"/>
    </row>
    <row r="295" spans="1:11" ht="38.25">
      <c r="A295" s="9" t="s">
        <v>702</v>
      </c>
      <c r="B295" s="10" t="s">
        <v>703</v>
      </c>
      <c r="C295" s="9" t="s">
        <v>24</v>
      </c>
      <c r="D295" s="9" t="s">
        <v>704</v>
      </c>
      <c r="E295" s="11" t="s">
        <v>125</v>
      </c>
      <c r="F295" s="10">
        <v>40</v>
      </c>
      <c r="G295" s="12">
        <v>0.77</v>
      </c>
      <c r="H295" s="12">
        <v>1.44</v>
      </c>
      <c r="I295" s="12">
        <f t="shared" si="118"/>
        <v>2.21</v>
      </c>
      <c r="J295" s="12">
        <f t="shared" si="119"/>
        <v>88.4</v>
      </c>
      <c r="K295" s="12"/>
    </row>
    <row r="296" spans="1:11" ht="38.25">
      <c r="A296" s="9" t="s">
        <v>705</v>
      </c>
      <c r="B296" s="10" t="s">
        <v>706</v>
      </c>
      <c r="C296" s="9" t="s">
        <v>24</v>
      </c>
      <c r="D296" s="9" t="s">
        <v>707</v>
      </c>
      <c r="E296" s="11" t="s">
        <v>125</v>
      </c>
      <c r="F296" s="10">
        <v>50</v>
      </c>
      <c r="G296" s="12">
        <v>0.95</v>
      </c>
      <c r="H296" s="12">
        <v>2.29</v>
      </c>
      <c r="I296" s="12">
        <f t="shared" si="118"/>
        <v>3.24</v>
      </c>
      <c r="J296" s="12">
        <f t="shared" si="119"/>
        <v>162</v>
      </c>
      <c r="K296" s="12"/>
    </row>
    <row r="297" spans="1:11" ht="38.25">
      <c r="A297" s="9" t="s">
        <v>708</v>
      </c>
      <c r="B297" s="10" t="s">
        <v>709</v>
      </c>
      <c r="C297" s="9" t="s">
        <v>24</v>
      </c>
      <c r="D297" s="9" t="s">
        <v>710</v>
      </c>
      <c r="E297" s="11" t="s">
        <v>125</v>
      </c>
      <c r="F297" s="10">
        <v>40</v>
      </c>
      <c r="G297" s="12">
        <v>1.66</v>
      </c>
      <c r="H297" s="12">
        <v>5.37</v>
      </c>
      <c r="I297" s="12">
        <f t="shared" si="118"/>
        <v>7.03</v>
      </c>
      <c r="J297" s="12">
        <f t="shared" si="119"/>
        <v>281.2</v>
      </c>
      <c r="K297" s="12"/>
    </row>
    <row r="298" spans="1:11" ht="25.5">
      <c r="A298" s="9" t="s">
        <v>711</v>
      </c>
      <c r="B298" s="10" t="s">
        <v>712</v>
      </c>
      <c r="C298" s="9" t="s">
        <v>24</v>
      </c>
      <c r="D298" s="9" t="s">
        <v>713</v>
      </c>
      <c r="E298" s="11" t="s">
        <v>125</v>
      </c>
      <c r="F298" s="10">
        <v>700</v>
      </c>
      <c r="G298" s="12">
        <v>0.41</v>
      </c>
      <c r="H298" s="12">
        <v>11.74</v>
      </c>
      <c r="I298" s="12">
        <f t="shared" si="118"/>
        <v>12.15</v>
      </c>
      <c r="J298" s="12">
        <f t="shared" si="119"/>
        <v>8505</v>
      </c>
      <c r="K298" s="12"/>
    </row>
    <row r="299" spans="1:11" ht="76.5">
      <c r="A299" s="9" t="s">
        <v>714</v>
      </c>
      <c r="B299" s="10" t="s">
        <v>715</v>
      </c>
      <c r="C299" s="9" t="s">
        <v>20</v>
      </c>
      <c r="D299" s="9" t="s">
        <v>716</v>
      </c>
      <c r="E299" s="11" t="s">
        <v>48</v>
      </c>
      <c r="F299" s="10">
        <v>10</v>
      </c>
      <c r="G299" s="12">
        <v>1.92</v>
      </c>
      <c r="H299" s="12">
        <v>5.47</v>
      </c>
      <c r="I299" s="12">
        <f t="shared" si="118"/>
        <v>7.39</v>
      </c>
      <c r="J299" s="12">
        <f t="shared" si="119"/>
        <v>73.899999999999991</v>
      </c>
      <c r="K299" s="12"/>
    </row>
    <row r="300" spans="1:11" ht="25.5">
      <c r="A300" s="9" t="s">
        <v>717</v>
      </c>
      <c r="B300" s="10" t="s">
        <v>718</v>
      </c>
      <c r="C300" s="9" t="s">
        <v>24</v>
      </c>
      <c r="D300" s="9" t="s">
        <v>719</v>
      </c>
      <c r="E300" s="11" t="s">
        <v>43</v>
      </c>
      <c r="F300" s="10">
        <v>1</v>
      </c>
      <c r="G300" s="12">
        <v>1.54</v>
      </c>
      <c r="H300" s="12">
        <v>9.2100000000000009</v>
      </c>
      <c r="I300" s="12">
        <f t="shared" si="118"/>
        <v>10.75</v>
      </c>
      <c r="J300" s="12">
        <f t="shared" si="119"/>
        <v>10.75</v>
      </c>
      <c r="K300" s="12"/>
    </row>
    <row r="301" spans="1:11" ht="25.5">
      <c r="A301" s="9" t="s">
        <v>720</v>
      </c>
      <c r="B301" s="10" t="s">
        <v>721</v>
      </c>
      <c r="C301" s="9" t="s">
        <v>24</v>
      </c>
      <c r="D301" s="9" t="s">
        <v>722</v>
      </c>
      <c r="E301" s="11" t="s">
        <v>43</v>
      </c>
      <c r="F301" s="10">
        <v>1</v>
      </c>
      <c r="G301" s="12">
        <v>2.11</v>
      </c>
      <c r="H301" s="12">
        <v>9.68</v>
      </c>
      <c r="I301" s="12">
        <f t="shared" si="118"/>
        <v>11.79</v>
      </c>
      <c r="J301" s="12">
        <f t="shared" si="119"/>
        <v>11.79</v>
      </c>
      <c r="K301" s="12"/>
    </row>
    <row r="302" spans="1:11" ht="25.5">
      <c r="A302" s="9" t="s">
        <v>723</v>
      </c>
      <c r="B302" s="10" t="s">
        <v>724</v>
      </c>
      <c r="C302" s="9" t="s">
        <v>37</v>
      </c>
      <c r="D302" s="9" t="s">
        <v>725</v>
      </c>
      <c r="E302" s="11" t="s">
        <v>392</v>
      </c>
      <c r="F302" s="10">
        <v>2</v>
      </c>
      <c r="G302" s="12">
        <v>30.91</v>
      </c>
      <c r="H302" s="12">
        <v>88.35</v>
      </c>
      <c r="I302" s="12">
        <f t="shared" si="118"/>
        <v>119.25999999999999</v>
      </c>
      <c r="J302" s="12">
        <f t="shared" si="119"/>
        <v>238.51999999999998</v>
      </c>
      <c r="K302" s="12"/>
    </row>
    <row r="303" spans="1:11">
      <c r="A303" s="9" t="s">
        <v>726</v>
      </c>
      <c r="B303" s="10" t="s">
        <v>727</v>
      </c>
      <c r="C303" s="9" t="s">
        <v>37</v>
      </c>
      <c r="D303" s="9" t="s">
        <v>728</v>
      </c>
      <c r="E303" s="11" t="s">
        <v>392</v>
      </c>
      <c r="F303" s="10">
        <v>1</v>
      </c>
      <c r="G303" s="12">
        <v>18.54</v>
      </c>
      <c r="H303" s="12">
        <v>416.21</v>
      </c>
      <c r="I303" s="12">
        <f t="shared" si="118"/>
        <v>434.75</v>
      </c>
      <c r="J303" s="12">
        <f t="shared" si="119"/>
        <v>434.75</v>
      </c>
      <c r="K303" s="12"/>
    </row>
    <row r="304" spans="1:11" ht="25.5">
      <c r="A304" s="9" t="s">
        <v>729</v>
      </c>
      <c r="B304" s="10" t="s">
        <v>730</v>
      </c>
      <c r="C304" s="9" t="s">
        <v>731</v>
      </c>
      <c r="D304" s="9" t="s">
        <v>732</v>
      </c>
      <c r="E304" s="11" t="s">
        <v>32</v>
      </c>
      <c r="F304" s="10">
        <v>1</v>
      </c>
      <c r="G304" s="12">
        <v>26.42</v>
      </c>
      <c r="H304" s="12">
        <v>115.27</v>
      </c>
      <c r="I304" s="12">
        <f t="shared" si="118"/>
        <v>141.69</v>
      </c>
      <c r="J304" s="12">
        <f t="shared" si="119"/>
        <v>141.69</v>
      </c>
      <c r="K304" s="12"/>
    </row>
    <row r="305" spans="1:11" ht="25.5">
      <c r="A305" s="9" t="s">
        <v>733</v>
      </c>
      <c r="B305" s="10" t="s">
        <v>734</v>
      </c>
      <c r="C305" s="9" t="s">
        <v>20</v>
      </c>
      <c r="D305" s="9" t="s">
        <v>735</v>
      </c>
      <c r="E305" s="11" t="s">
        <v>392</v>
      </c>
      <c r="F305" s="10">
        <v>1</v>
      </c>
      <c r="G305" s="12">
        <v>14.89</v>
      </c>
      <c r="H305" s="12">
        <v>25.79</v>
      </c>
      <c r="I305" s="12">
        <f t="shared" si="118"/>
        <v>40.68</v>
      </c>
      <c r="J305" s="12">
        <f t="shared" si="119"/>
        <v>40.68</v>
      </c>
      <c r="K305" s="12"/>
    </row>
    <row r="306" spans="1:11" ht="25.5">
      <c r="A306" s="9" t="s">
        <v>736</v>
      </c>
      <c r="B306" s="10" t="s">
        <v>737</v>
      </c>
      <c r="C306" s="9" t="s">
        <v>20</v>
      </c>
      <c r="D306" s="9" t="s">
        <v>738</v>
      </c>
      <c r="E306" s="11" t="s">
        <v>392</v>
      </c>
      <c r="F306" s="10">
        <v>4</v>
      </c>
      <c r="G306" s="12">
        <v>18.309999999999999</v>
      </c>
      <c r="H306" s="12">
        <v>23.05</v>
      </c>
      <c r="I306" s="12">
        <f t="shared" si="118"/>
        <v>41.36</v>
      </c>
      <c r="J306" s="12">
        <f t="shared" si="119"/>
        <v>165.44</v>
      </c>
      <c r="K306" s="12"/>
    </row>
    <row r="307" spans="1:11" ht="89.25">
      <c r="A307" s="9" t="s">
        <v>739</v>
      </c>
      <c r="B307" s="10" t="s">
        <v>740</v>
      </c>
      <c r="C307" s="9" t="s">
        <v>20</v>
      </c>
      <c r="D307" s="9" t="s">
        <v>741</v>
      </c>
      <c r="E307" s="11" t="s">
        <v>392</v>
      </c>
      <c r="F307" s="10">
        <v>4</v>
      </c>
      <c r="G307" s="12">
        <v>31.66</v>
      </c>
      <c r="H307" s="12">
        <v>209.35</v>
      </c>
      <c r="I307" s="12">
        <f t="shared" si="118"/>
        <v>241.01</v>
      </c>
      <c r="J307" s="12">
        <f t="shared" si="119"/>
        <v>964.04</v>
      </c>
      <c r="K307" s="12"/>
    </row>
    <row r="308" spans="1:11" ht="38.25">
      <c r="A308" s="9" t="s">
        <v>742</v>
      </c>
      <c r="B308" s="10" t="s">
        <v>743</v>
      </c>
      <c r="C308" s="9" t="s">
        <v>744</v>
      </c>
      <c r="D308" s="9" t="s">
        <v>745</v>
      </c>
      <c r="E308" s="11" t="s">
        <v>746</v>
      </c>
      <c r="F308" s="10">
        <v>1</v>
      </c>
      <c r="G308" s="12">
        <v>96.66</v>
      </c>
      <c r="H308" s="12">
        <v>566.22</v>
      </c>
      <c r="I308" s="12">
        <f t="shared" si="118"/>
        <v>662.88</v>
      </c>
      <c r="J308" s="12">
        <f t="shared" si="119"/>
        <v>662.88</v>
      </c>
      <c r="K308" s="12"/>
    </row>
    <row r="309" spans="1:11" ht="27" customHeight="1">
      <c r="A309" s="6" t="s">
        <v>747</v>
      </c>
      <c r="B309" s="6" t="s">
        <v>1022</v>
      </c>
      <c r="C309" s="6"/>
      <c r="D309" s="6" t="s">
        <v>748</v>
      </c>
      <c r="E309" s="6"/>
      <c r="F309" s="7"/>
      <c r="G309" s="6"/>
      <c r="H309" s="6"/>
      <c r="I309" s="6"/>
      <c r="J309" s="6"/>
      <c r="K309" s="8">
        <f>SUM(J311:J372)</f>
        <v>64287.702999999994</v>
      </c>
    </row>
    <row r="310" spans="1:11" ht="24" customHeight="1">
      <c r="A310" s="6" t="s">
        <v>749</v>
      </c>
      <c r="B310" s="6"/>
      <c r="C310" s="6"/>
      <c r="D310" s="6" t="s">
        <v>899</v>
      </c>
      <c r="E310" s="6"/>
      <c r="F310" s="7"/>
      <c r="G310" s="6"/>
      <c r="H310" s="6"/>
      <c r="I310" s="6"/>
      <c r="J310" s="6"/>
      <c r="K310" s="8"/>
    </row>
    <row r="311" spans="1:11" ht="63.75">
      <c r="A311" s="9" t="s">
        <v>750</v>
      </c>
      <c r="B311" s="10" t="s">
        <v>751</v>
      </c>
      <c r="C311" s="9" t="s">
        <v>24</v>
      </c>
      <c r="D311" s="9" t="s">
        <v>752</v>
      </c>
      <c r="E311" s="11" t="s">
        <v>58</v>
      </c>
      <c r="F311" s="10">
        <v>230</v>
      </c>
      <c r="G311" s="12">
        <v>4.72</v>
      </c>
      <c r="H311" s="12">
        <v>8.86</v>
      </c>
      <c r="I311" s="12">
        <f t="shared" ref="I311" si="120">G311+H311</f>
        <v>13.579999999999998</v>
      </c>
      <c r="J311" s="12">
        <f t="shared" ref="J311" si="121">F311*I311</f>
        <v>3123.3999999999996</v>
      </c>
      <c r="K311" s="12"/>
    </row>
    <row r="312" spans="1:11" ht="51">
      <c r="A312" s="9" t="s">
        <v>753</v>
      </c>
      <c r="B312" s="10" t="s">
        <v>754</v>
      </c>
      <c r="C312" s="9" t="s">
        <v>24</v>
      </c>
      <c r="D312" s="9" t="s">
        <v>755</v>
      </c>
      <c r="E312" s="11" t="s">
        <v>58</v>
      </c>
      <c r="F312" s="10">
        <v>177</v>
      </c>
      <c r="G312" s="12">
        <v>6.72</v>
      </c>
      <c r="H312" s="12">
        <v>12.25</v>
      </c>
      <c r="I312" s="12">
        <f t="shared" ref="I312:I313" si="122">G312+H312</f>
        <v>18.97</v>
      </c>
      <c r="J312" s="12">
        <f t="shared" ref="J312:J313" si="123">F312*I312</f>
        <v>3357.6899999999996</v>
      </c>
      <c r="K312" s="12"/>
    </row>
    <row r="313" spans="1:11" ht="25.5">
      <c r="A313" s="9" t="s">
        <v>756</v>
      </c>
      <c r="B313" s="10" t="s">
        <v>757</v>
      </c>
      <c r="C313" s="9" t="s">
        <v>24</v>
      </c>
      <c r="D313" s="9" t="s">
        <v>758</v>
      </c>
      <c r="E313" s="11" t="s">
        <v>35</v>
      </c>
      <c r="F313" s="10">
        <v>228</v>
      </c>
      <c r="G313" s="12">
        <v>0.05</v>
      </c>
      <c r="H313" s="12">
        <v>0.37</v>
      </c>
      <c r="I313" s="12">
        <f t="shared" si="122"/>
        <v>0.42</v>
      </c>
      <c r="J313" s="12">
        <f t="shared" si="123"/>
        <v>95.759999999999991</v>
      </c>
      <c r="K313" s="12"/>
    </row>
    <row r="314" spans="1:11" ht="24" customHeight="1">
      <c r="A314" s="6" t="s">
        <v>759</v>
      </c>
      <c r="B314" s="6"/>
      <c r="C314" s="6"/>
      <c r="D314" s="6" t="s">
        <v>902</v>
      </c>
      <c r="E314" s="6"/>
      <c r="F314" s="7"/>
      <c r="G314" s="6"/>
      <c r="H314" s="6"/>
      <c r="I314" s="6"/>
      <c r="J314" s="6"/>
      <c r="K314" s="8"/>
    </row>
    <row r="315" spans="1:11" ht="51">
      <c r="A315" s="9" t="s">
        <v>760</v>
      </c>
      <c r="B315" s="10" t="s">
        <v>610</v>
      </c>
      <c r="C315" s="9" t="s">
        <v>20</v>
      </c>
      <c r="D315" s="9" t="s">
        <v>611</v>
      </c>
      <c r="E315" s="11" t="s">
        <v>48</v>
      </c>
      <c r="F315" s="10">
        <v>6</v>
      </c>
      <c r="G315" s="12">
        <v>12.97</v>
      </c>
      <c r="H315" s="12">
        <v>52.87</v>
      </c>
      <c r="I315" s="12">
        <f t="shared" ref="I315" si="124">G315+H315</f>
        <v>65.84</v>
      </c>
      <c r="J315" s="12">
        <f t="shared" ref="J315" si="125">F315*I315</f>
        <v>395.04</v>
      </c>
      <c r="K315" s="12"/>
    </row>
    <row r="316" spans="1:11" ht="38.25">
      <c r="A316" s="9" t="s">
        <v>761</v>
      </c>
      <c r="B316" s="10" t="s">
        <v>596</v>
      </c>
      <c r="C316" s="9" t="s">
        <v>20</v>
      </c>
      <c r="D316" s="9" t="s">
        <v>762</v>
      </c>
      <c r="E316" s="11" t="s">
        <v>58</v>
      </c>
      <c r="F316" s="10">
        <v>1.7</v>
      </c>
      <c r="G316" s="12">
        <v>708.73</v>
      </c>
      <c r="H316" s="12">
        <v>1869.38</v>
      </c>
      <c r="I316" s="12">
        <f t="shared" ref="I316:I317" si="126">G316+H316</f>
        <v>2578.11</v>
      </c>
      <c r="J316" s="12">
        <f t="shared" ref="J316:J317" si="127">F316*I316</f>
        <v>4382.7870000000003</v>
      </c>
      <c r="K316" s="12"/>
    </row>
    <row r="317" spans="1:11" ht="38.25">
      <c r="A317" s="9" t="s">
        <v>763</v>
      </c>
      <c r="B317" s="10" t="s">
        <v>764</v>
      </c>
      <c r="C317" s="9" t="s">
        <v>24</v>
      </c>
      <c r="D317" s="9" t="s">
        <v>765</v>
      </c>
      <c r="E317" s="11" t="s">
        <v>35</v>
      </c>
      <c r="F317" s="10">
        <v>4.9000000000000004</v>
      </c>
      <c r="G317" s="12">
        <v>23.27</v>
      </c>
      <c r="H317" s="12">
        <v>80.94</v>
      </c>
      <c r="I317" s="12">
        <f t="shared" si="126"/>
        <v>104.21</v>
      </c>
      <c r="J317" s="12">
        <f t="shared" si="127"/>
        <v>510.62900000000002</v>
      </c>
      <c r="K317" s="12"/>
    </row>
    <row r="318" spans="1:11" ht="24" customHeight="1">
      <c r="A318" s="6" t="s">
        <v>766</v>
      </c>
      <c r="B318" s="6"/>
      <c r="C318" s="6"/>
      <c r="D318" s="6" t="s">
        <v>898</v>
      </c>
      <c r="E318" s="6"/>
      <c r="F318" s="7"/>
      <c r="G318" s="6"/>
      <c r="H318" s="6"/>
      <c r="I318" s="6"/>
      <c r="J318" s="6"/>
      <c r="K318" s="8"/>
    </row>
    <row r="319" spans="1:11" ht="38.25">
      <c r="A319" s="9" t="s">
        <v>767</v>
      </c>
      <c r="B319" s="10" t="s">
        <v>768</v>
      </c>
      <c r="C319" s="9" t="s">
        <v>24</v>
      </c>
      <c r="D319" s="9" t="s">
        <v>769</v>
      </c>
      <c r="E319" s="11" t="s">
        <v>35</v>
      </c>
      <c r="F319" s="10">
        <v>13</v>
      </c>
      <c r="G319" s="12">
        <v>2.9</v>
      </c>
      <c r="H319" s="12">
        <v>16.82</v>
      </c>
      <c r="I319" s="12">
        <f t="shared" ref="I319" si="128">G319+H319</f>
        <v>19.72</v>
      </c>
      <c r="J319" s="12">
        <f t="shared" ref="J319" si="129">F319*I319</f>
        <v>256.36</v>
      </c>
      <c r="K319" s="12"/>
    </row>
    <row r="320" spans="1:11" ht="51">
      <c r="A320" s="9" t="s">
        <v>770</v>
      </c>
      <c r="B320" s="10" t="s">
        <v>771</v>
      </c>
      <c r="C320" s="9" t="s">
        <v>24</v>
      </c>
      <c r="D320" s="9" t="s">
        <v>772</v>
      </c>
      <c r="E320" s="11" t="s">
        <v>35</v>
      </c>
      <c r="F320" s="10">
        <v>13</v>
      </c>
      <c r="G320" s="12">
        <v>4.43</v>
      </c>
      <c r="H320" s="12">
        <v>36.6</v>
      </c>
      <c r="I320" s="12">
        <f t="shared" ref="I320" si="130">G320+H320</f>
        <v>41.03</v>
      </c>
      <c r="J320" s="12">
        <f t="shared" ref="J320" si="131">F320*I320</f>
        <v>533.39</v>
      </c>
      <c r="K320" s="12"/>
    </row>
    <row r="321" spans="1:11" ht="24" customHeight="1">
      <c r="A321" s="6" t="s">
        <v>773</v>
      </c>
      <c r="B321" s="6"/>
      <c r="C321" s="6"/>
      <c r="D321" s="6" t="s">
        <v>897</v>
      </c>
      <c r="E321" s="6"/>
      <c r="F321" s="7"/>
      <c r="G321" s="6"/>
      <c r="H321" s="6"/>
      <c r="I321" s="6"/>
      <c r="J321" s="6"/>
      <c r="K321" s="8"/>
    </row>
    <row r="322" spans="1:11" ht="51">
      <c r="A322" s="9" t="s">
        <v>774</v>
      </c>
      <c r="B322" s="10" t="s">
        <v>614</v>
      </c>
      <c r="C322" s="9" t="s">
        <v>24</v>
      </c>
      <c r="D322" s="9" t="s">
        <v>615</v>
      </c>
      <c r="E322" s="11" t="s">
        <v>35</v>
      </c>
      <c r="F322" s="10">
        <v>19</v>
      </c>
      <c r="G322" s="12">
        <v>23.93</v>
      </c>
      <c r="H322" s="12">
        <v>52.3</v>
      </c>
      <c r="I322" s="12">
        <f t="shared" ref="I322" si="132">G322+H322</f>
        <v>76.22999999999999</v>
      </c>
      <c r="J322" s="12">
        <f t="shared" ref="J322" si="133">F322*I322</f>
        <v>1448.37</v>
      </c>
      <c r="K322" s="12"/>
    </row>
    <row r="323" spans="1:11" ht="24" customHeight="1">
      <c r="A323" s="6" t="s">
        <v>775</v>
      </c>
      <c r="B323" s="6"/>
      <c r="C323" s="6"/>
      <c r="D323" s="6" t="s">
        <v>896</v>
      </c>
      <c r="E323" s="6"/>
      <c r="F323" s="7"/>
      <c r="G323" s="6"/>
      <c r="H323" s="6"/>
      <c r="I323" s="6"/>
      <c r="J323" s="6"/>
      <c r="K323" s="8"/>
    </row>
    <row r="324" spans="1:11" ht="38.25">
      <c r="A324" s="9" t="s">
        <v>776</v>
      </c>
      <c r="B324" s="10" t="s">
        <v>618</v>
      </c>
      <c r="C324" s="9" t="s">
        <v>24</v>
      </c>
      <c r="D324" s="9" t="s">
        <v>619</v>
      </c>
      <c r="E324" s="11" t="s">
        <v>35</v>
      </c>
      <c r="F324" s="10">
        <v>25</v>
      </c>
      <c r="G324" s="12">
        <v>1.51</v>
      </c>
      <c r="H324" s="12">
        <v>2.09</v>
      </c>
      <c r="I324" s="12">
        <f t="shared" ref="I324" si="134">G324+H324</f>
        <v>3.5999999999999996</v>
      </c>
      <c r="J324" s="12">
        <f t="shared" ref="J324" si="135">F324*I324</f>
        <v>89.999999999999986</v>
      </c>
      <c r="K324" s="12"/>
    </row>
    <row r="325" spans="1:11" ht="63.75">
      <c r="A325" s="9" t="s">
        <v>777</v>
      </c>
      <c r="B325" s="10" t="s">
        <v>621</v>
      </c>
      <c r="C325" s="9" t="s">
        <v>24</v>
      </c>
      <c r="D325" s="9" t="s">
        <v>622</v>
      </c>
      <c r="E325" s="11" t="s">
        <v>35</v>
      </c>
      <c r="F325" s="10">
        <v>25</v>
      </c>
      <c r="G325" s="12">
        <v>12.91</v>
      </c>
      <c r="H325" s="12">
        <v>19.18</v>
      </c>
      <c r="I325" s="12">
        <f t="shared" ref="I325:I327" si="136">G325+H325</f>
        <v>32.090000000000003</v>
      </c>
      <c r="J325" s="12">
        <f t="shared" ref="J325:J327" si="137">F325*I325</f>
        <v>802.25000000000011</v>
      </c>
      <c r="K325" s="12"/>
    </row>
    <row r="326" spans="1:11" ht="51">
      <c r="A326" s="9" t="s">
        <v>778</v>
      </c>
      <c r="B326" s="10" t="s">
        <v>624</v>
      </c>
      <c r="C326" s="9" t="s">
        <v>24</v>
      </c>
      <c r="D326" s="9" t="s">
        <v>625</v>
      </c>
      <c r="E326" s="11" t="s">
        <v>35</v>
      </c>
      <c r="F326" s="10">
        <v>25</v>
      </c>
      <c r="G326" s="12">
        <v>3.09</v>
      </c>
      <c r="H326" s="12">
        <v>2.8</v>
      </c>
      <c r="I326" s="12">
        <f t="shared" si="136"/>
        <v>5.89</v>
      </c>
      <c r="J326" s="12">
        <f t="shared" si="137"/>
        <v>147.25</v>
      </c>
      <c r="K326" s="12"/>
    </row>
    <row r="327" spans="1:11" ht="38.25">
      <c r="A327" s="9" t="s">
        <v>779</v>
      </c>
      <c r="B327" s="10" t="s">
        <v>627</v>
      </c>
      <c r="C327" s="9" t="s">
        <v>24</v>
      </c>
      <c r="D327" s="9" t="s">
        <v>628</v>
      </c>
      <c r="E327" s="11" t="s">
        <v>35</v>
      </c>
      <c r="F327" s="10">
        <v>25</v>
      </c>
      <c r="G327" s="12">
        <v>15.83</v>
      </c>
      <c r="H327" s="12">
        <v>20.329999999999998</v>
      </c>
      <c r="I327" s="12">
        <f t="shared" si="136"/>
        <v>36.159999999999997</v>
      </c>
      <c r="J327" s="12">
        <f t="shared" si="137"/>
        <v>903.99999999999989</v>
      </c>
      <c r="K327" s="12"/>
    </row>
    <row r="328" spans="1:11" ht="24" customHeight="1">
      <c r="A328" s="6" t="s">
        <v>780</v>
      </c>
      <c r="B328" s="6"/>
      <c r="C328" s="6"/>
      <c r="D328" s="6" t="s">
        <v>261</v>
      </c>
      <c r="E328" s="6"/>
      <c r="F328" s="7"/>
      <c r="G328" s="6"/>
      <c r="H328" s="6"/>
      <c r="I328" s="6"/>
      <c r="J328" s="6"/>
      <c r="K328" s="8"/>
    </row>
    <row r="329" spans="1:11" ht="25.5">
      <c r="A329" s="9" t="s">
        <v>781</v>
      </c>
      <c r="B329" s="10" t="s">
        <v>648</v>
      </c>
      <c r="C329" s="9" t="s">
        <v>24</v>
      </c>
      <c r="D329" s="9" t="s">
        <v>649</v>
      </c>
      <c r="E329" s="11" t="s">
        <v>35</v>
      </c>
      <c r="F329" s="10">
        <v>6.5</v>
      </c>
      <c r="G329" s="12">
        <v>5.08</v>
      </c>
      <c r="H329" s="12">
        <v>6.58</v>
      </c>
      <c r="I329" s="12">
        <f t="shared" ref="I329" si="138">G329+H329</f>
        <v>11.66</v>
      </c>
      <c r="J329" s="12">
        <f t="shared" ref="J329" si="139">F329*I329</f>
        <v>75.790000000000006</v>
      </c>
      <c r="K329" s="12"/>
    </row>
    <row r="330" spans="1:11" ht="24" customHeight="1">
      <c r="A330" s="6" t="s">
        <v>782</v>
      </c>
      <c r="B330" s="6"/>
      <c r="C330" s="6"/>
      <c r="D330" s="6" t="s">
        <v>895</v>
      </c>
      <c r="E330" s="6"/>
      <c r="F330" s="7"/>
      <c r="G330" s="6"/>
      <c r="H330" s="6"/>
      <c r="I330" s="6"/>
      <c r="J330" s="6"/>
      <c r="K330" s="8"/>
    </row>
    <row r="331" spans="1:11" ht="25.5">
      <c r="A331" s="9" t="s">
        <v>783</v>
      </c>
      <c r="B331" s="10" t="s">
        <v>631</v>
      </c>
      <c r="C331" s="9" t="s">
        <v>24</v>
      </c>
      <c r="D331" s="9" t="s">
        <v>784</v>
      </c>
      <c r="E331" s="11" t="s">
        <v>35</v>
      </c>
      <c r="F331" s="10">
        <v>50</v>
      </c>
      <c r="G331" s="12">
        <v>0.79</v>
      </c>
      <c r="H331" s="12">
        <v>1.35</v>
      </c>
      <c r="I331" s="12">
        <f t="shared" ref="I331:I332" si="140">G331+H331</f>
        <v>2.14</v>
      </c>
      <c r="J331" s="12">
        <f t="shared" ref="J331:J332" si="141">F331*I331</f>
        <v>107</v>
      </c>
      <c r="K331" s="12"/>
    </row>
    <row r="332" spans="1:11" ht="25.5">
      <c r="A332" s="9" t="s">
        <v>785</v>
      </c>
      <c r="B332" s="10" t="s">
        <v>634</v>
      </c>
      <c r="C332" s="9" t="s">
        <v>24</v>
      </c>
      <c r="D332" s="9" t="s">
        <v>786</v>
      </c>
      <c r="E332" s="11" t="s">
        <v>35</v>
      </c>
      <c r="F332" s="10">
        <v>50</v>
      </c>
      <c r="G332" s="12">
        <v>3.89</v>
      </c>
      <c r="H332" s="12">
        <v>10.56</v>
      </c>
      <c r="I332" s="12">
        <f t="shared" si="140"/>
        <v>14.450000000000001</v>
      </c>
      <c r="J332" s="12">
        <f t="shared" si="141"/>
        <v>722.5</v>
      </c>
      <c r="K332" s="12"/>
    </row>
    <row r="333" spans="1:11" ht="24" customHeight="1">
      <c r="A333" s="6" t="s">
        <v>787</v>
      </c>
      <c r="B333" s="6"/>
      <c r="C333" s="6"/>
      <c r="D333" s="6" t="s">
        <v>894</v>
      </c>
      <c r="E333" s="6"/>
      <c r="F333" s="7"/>
      <c r="G333" s="6"/>
      <c r="H333" s="6"/>
      <c r="I333" s="6"/>
      <c r="J333" s="6"/>
      <c r="K333" s="8"/>
    </row>
    <row r="334" spans="1:11" ht="38.25">
      <c r="A334" s="9" t="s">
        <v>788</v>
      </c>
      <c r="B334" s="10" t="s">
        <v>789</v>
      </c>
      <c r="C334" s="9" t="s">
        <v>24</v>
      </c>
      <c r="D334" s="9" t="s">
        <v>790</v>
      </c>
      <c r="E334" s="11" t="s">
        <v>125</v>
      </c>
      <c r="F334" s="10">
        <v>10</v>
      </c>
      <c r="G334" s="12">
        <v>4.88</v>
      </c>
      <c r="H334" s="12">
        <v>3.95</v>
      </c>
      <c r="I334" s="12">
        <f t="shared" ref="I334" si="142">G334+H334</f>
        <v>8.83</v>
      </c>
      <c r="J334" s="12">
        <f t="shared" ref="J334" si="143">F334*I334</f>
        <v>88.3</v>
      </c>
      <c r="K334" s="12"/>
    </row>
    <row r="335" spans="1:11" ht="25.5">
      <c r="A335" s="9" t="s">
        <v>791</v>
      </c>
      <c r="B335" s="10" t="s">
        <v>792</v>
      </c>
      <c r="C335" s="9" t="s">
        <v>793</v>
      </c>
      <c r="D335" s="9" t="s">
        <v>794</v>
      </c>
      <c r="E335" s="11" t="s">
        <v>125</v>
      </c>
      <c r="F335" s="10">
        <v>10</v>
      </c>
      <c r="G335" s="12">
        <v>48.71</v>
      </c>
      <c r="H335" s="12">
        <v>184.58</v>
      </c>
      <c r="I335" s="12">
        <f t="shared" ref="I335:I340" si="144">G335+H335</f>
        <v>233.29000000000002</v>
      </c>
      <c r="J335" s="12">
        <f t="shared" ref="J335:J340" si="145">F335*I335</f>
        <v>2332.9</v>
      </c>
      <c r="K335" s="12"/>
    </row>
    <row r="336" spans="1:11" ht="25.5">
      <c r="A336" s="9" t="s">
        <v>795</v>
      </c>
      <c r="B336" s="10" t="s">
        <v>334</v>
      </c>
      <c r="C336" s="9" t="s">
        <v>20</v>
      </c>
      <c r="D336" s="9" t="s">
        <v>335</v>
      </c>
      <c r="E336" s="11" t="s">
        <v>125</v>
      </c>
      <c r="F336" s="10">
        <v>580</v>
      </c>
      <c r="G336" s="12">
        <v>0.56999999999999995</v>
      </c>
      <c r="H336" s="12">
        <v>10.52</v>
      </c>
      <c r="I336" s="12">
        <f t="shared" si="144"/>
        <v>11.09</v>
      </c>
      <c r="J336" s="12">
        <f t="shared" si="145"/>
        <v>6432.2</v>
      </c>
      <c r="K336" s="12"/>
    </row>
    <row r="337" spans="1:11" ht="25.5">
      <c r="A337" s="9" t="s">
        <v>796</v>
      </c>
      <c r="B337" s="10" t="s">
        <v>193</v>
      </c>
      <c r="C337" s="9" t="s">
        <v>24</v>
      </c>
      <c r="D337" s="9" t="s">
        <v>797</v>
      </c>
      <c r="E337" s="11" t="s">
        <v>58</v>
      </c>
      <c r="F337" s="10">
        <v>51</v>
      </c>
      <c r="G337" s="12">
        <v>0</v>
      </c>
      <c r="H337" s="12">
        <v>70.349999999999994</v>
      </c>
      <c r="I337" s="12">
        <f t="shared" si="144"/>
        <v>70.349999999999994</v>
      </c>
      <c r="J337" s="12">
        <f t="shared" si="145"/>
        <v>3587.85</v>
      </c>
      <c r="K337" s="12"/>
    </row>
    <row r="338" spans="1:11">
      <c r="A338" s="9" t="s">
        <v>798</v>
      </c>
      <c r="B338" s="10" t="s">
        <v>799</v>
      </c>
      <c r="C338" s="9" t="s">
        <v>37</v>
      </c>
      <c r="D338" s="9" t="s">
        <v>800</v>
      </c>
      <c r="E338" s="11" t="s">
        <v>392</v>
      </c>
      <c r="F338" s="10">
        <v>1</v>
      </c>
      <c r="G338" s="12">
        <v>33.049999999999997</v>
      </c>
      <c r="H338" s="12">
        <v>347.22</v>
      </c>
      <c r="I338" s="12">
        <f t="shared" si="144"/>
        <v>380.27000000000004</v>
      </c>
      <c r="J338" s="12">
        <f t="shared" si="145"/>
        <v>380.27000000000004</v>
      </c>
      <c r="K338" s="12"/>
    </row>
    <row r="339" spans="1:11" ht="25.5">
      <c r="A339" s="9" t="s">
        <v>801</v>
      </c>
      <c r="B339" s="10" t="s">
        <v>802</v>
      </c>
      <c r="C339" s="9" t="s">
        <v>793</v>
      </c>
      <c r="D339" s="9" t="s">
        <v>803</v>
      </c>
      <c r="E339" s="11" t="s">
        <v>125</v>
      </c>
      <c r="F339" s="10">
        <v>6</v>
      </c>
      <c r="G339" s="12">
        <v>39.85</v>
      </c>
      <c r="H339" s="12">
        <v>161.35</v>
      </c>
      <c r="I339" s="12">
        <f t="shared" si="144"/>
        <v>201.2</v>
      </c>
      <c r="J339" s="12">
        <f t="shared" si="145"/>
        <v>1207.1999999999998</v>
      </c>
      <c r="K339" s="12"/>
    </row>
    <row r="340" spans="1:11" ht="38.25">
      <c r="A340" s="9" t="s">
        <v>804</v>
      </c>
      <c r="B340" s="10" t="s">
        <v>805</v>
      </c>
      <c r="C340" s="9" t="s">
        <v>20</v>
      </c>
      <c r="D340" s="9" t="s">
        <v>806</v>
      </c>
      <c r="E340" s="11" t="s">
        <v>43</v>
      </c>
      <c r="F340" s="10">
        <v>1</v>
      </c>
      <c r="G340" s="12">
        <v>15.43</v>
      </c>
      <c r="H340" s="12">
        <v>1079.23</v>
      </c>
      <c r="I340" s="12">
        <f t="shared" si="144"/>
        <v>1094.6600000000001</v>
      </c>
      <c r="J340" s="12">
        <f t="shared" si="145"/>
        <v>1094.6600000000001</v>
      </c>
      <c r="K340" s="12"/>
    </row>
    <row r="341" spans="1:11" ht="24" customHeight="1">
      <c r="A341" s="6" t="s">
        <v>807</v>
      </c>
      <c r="B341" s="6"/>
      <c r="C341" s="6"/>
      <c r="D341" s="6" t="s">
        <v>478</v>
      </c>
      <c r="E341" s="6"/>
      <c r="F341" s="7"/>
      <c r="G341" s="6"/>
      <c r="H341" s="6"/>
      <c r="I341" s="6"/>
      <c r="J341" s="6"/>
      <c r="K341" s="8"/>
    </row>
    <row r="342" spans="1:11" ht="51">
      <c r="A342" s="9" t="s">
        <v>808</v>
      </c>
      <c r="B342" s="10" t="s">
        <v>809</v>
      </c>
      <c r="C342" s="9" t="s">
        <v>20</v>
      </c>
      <c r="D342" s="9" t="s">
        <v>810</v>
      </c>
      <c r="E342" s="11" t="s">
        <v>392</v>
      </c>
      <c r="F342" s="10">
        <v>1</v>
      </c>
      <c r="G342" s="12">
        <v>254.64</v>
      </c>
      <c r="H342" s="12">
        <v>3776.41</v>
      </c>
      <c r="I342" s="12">
        <f t="shared" ref="I342" si="146">G342+H342</f>
        <v>4031.0499999999997</v>
      </c>
      <c r="J342" s="12">
        <f t="shared" ref="J342" si="147">F342*I342</f>
        <v>4031.0499999999997</v>
      </c>
      <c r="K342" s="12"/>
    </row>
    <row r="343" spans="1:11">
      <c r="A343" s="9" t="s">
        <v>811</v>
      </c>
      <c r="B343" s="10" t="s">
        <v>812</v>
      </c>
      <c r="C343" s="9" t="s">
        <v>744</v>
      </c>
      <c r="D343" s="9" t="s">
        <v>813</v>
      </c>
      <c r="E343" s="11" t="s">
        <v>814</v>
      </c>
      <c r="F343" s="10">
        <v>330</v>
      </c>
      <c r="G343" s="12">
        <v>10.59</v>
      </c>
      <c r="H343" s="12">
        <v>18.440000000000001</v>
      </c>
      <c r="I343" s="12">
        <f t="shared" ref="I343:I368" si="148">G343+H343</f>
        <v>29.03</v>
      </c>
      <c r="J343" s="12">
        <f t="shared" ref="J343:J368" si="149">F343*I343</f>
        <v>9579.9</v>
      </c>
      <c r="K343" s="12"/>
    </row>
    <row r="344" spans="1:11">
      <c r="A344" s="9" t="s">
        <v>815</v>
      </c>
      <c r="B344" s="10" t="s">
        <v>816</v>
      </c>
      <c r="C344" s="9" t="s">
        <v>68</v>
      </c>
      <c r="D344" s="9" t="s">
        <v>817</v>
      </c>
      <c r="E344" s="11" t="s">
        <v>392</v>
      </c>
      <c r="F344" s="10">
        <v>7</v>
      </c>
      <c r="G344" s="12">
        <v>7.71</v>
      </c>
      <c r="H344" s="12">
        <v>20.37</v>
      </c>
      <c r="I344" s="12">
        <f t="shared" si="148"/>
        <v>28.080000000000002</v>
      </c>
      <c r="J344" s="12">
        <f t="shared" si="149"/>
        <v>196.56</v>
      </c>
      <c r="K344" s="12"/>
    </row>
    <row r="345" spans="1:11" ht="25.5">
      <c r="A345" s="9" t="s">
        <v>818</v>
      </c>
      <c r="B345" s="10" t="s">
        <v>819</v>
      </c>
      <c r="C345" s="9" t="s">
        <v>20</v>
      </c>
      <c r="D345" s="9" t="s">
        <v>820</v>
      </c>
      <c r="E345" s="11" t="s">
        <v>392</v>
      </c>
      <c r="F345" s="10">
        <v>7</v>
      </c>
      <c r="G345" s="12">
        <v>4.9400000000000004</v>
      </c>
      <c r="H345" s="12">
        <v>21.88</v>
      </c>
      <c r="I345" s="12">
        <f t="shared" si="148"/>
        <v>26.82</v>
      </c>
      <c r="J345" s="12">
        <f t="shared" si="149"/>
        <v>187.74</v>
      </c>
      <c r="K345" s="12"/>
    </row>
    <row r="346" spans="1:11" ht="25.5">
      <c r="A346" s="9" t="s">
        <v>821</v>
      </c>
      <c r="B346" s="10" t="s">
        <v>509</v>
      </c>
      <c r="C346" s="9" t="s">
        <v>20</v>
      </c>
      <c r="D346" s="9" t="s">
        <v>510</v>
      </c>
      <c r="E346" s="11" t="s">
        <v>392</v>
      </c>
      <c r="F346" s="10">
        <v>1</v>
      </c>
      <c r="G346" s="12">
        <v>16.100000000000001</v>
      </c>
      <c r="H346" s="12">
        <v>72.75</v>
      </c>
      <c r="I346" s="12">
        <f t="shared" si="148"/>
        <v>88.85</v>
      </c>
      <c r="J346" s="12">
        <f t="shared" si="149"/>
        <v>88.85</v>
      </c>
      <c r="K346" s="12"/>
    </row>
    <row r="347" spans="1:11" ht="25.5">
      <c r="A347" s="9" t="s">
        <v>822</v>
      </c>
      <c r="B347" s="10" t="s">
        <v>823</v>
      </c>
      <c r="C347" s="9" t="s">
        <v>20</v>
      </c>
      <c r="D347" s="9" t="s">
        <v>824</v>
      </c>
      <c r="E347" s="11" t="s">
        <v>392</v>
      </c>
      <c r="F347" s="10">
        <v>4</v>
      </c>
      <c r="G347" s="12">
        <v>4.9400000000000004</v>
      </c>
      <c r="H347" s="12">
        <v>33.770000000000003</v>
      </c>
      <c r="I347" s="12">
        <f t="shared" si="148"/>
        <v>38.71</v>
      </c>
      <c r="J347" s="12">
        <f t="shared" si="149"/>
        <v>154.84</v>
      </c>
      <c r="K347" s="12"/>
    </row>
    <row r="348" spans="1:11">
      <c r="A348" s="9" t="s">
        <v>825</v>
      </c>
      <c r="B348" s="10" t="s">
        <v>826</v>
      </c>
      <c r="C348" s="9" t="s">
        <v>20</v>
      </c>
      <c r="D348" s="9" t="s">
        <v>827</v>
      </c>
      <c r="E348" s="11" t="s">
        <v>392</v>
      </c>
      <c r="F348" s="10">
        <v>4</v>
      </c>
      <c r="G348" s="12">
        <v>4.9400000000000004</v>
      </c>
      <c r="H348" s="12">
        <v>46.64</v>
      </c>
      <c r="I348" s="12">
        <f t="shared" si="148"/>
        <v>51.58</v>
      </c>
      <c r="J348" s="12">
        <f t="shared" si="149"/>
        <v>206.32</v>
      </c>
      <c r="K348" s="12"/>
    </row>
    <row r="349" spans="1:11" ht="51">
      <c r="A349" s="9" t="s">
        <v>828</v>
      </c>
      <c r="B349" s="10" t="s">
        <v>829</v>
      </c>
      <c r="C349" s="9" t="s">
        <v>20</v>
      </c>
      <c r="D349" s="9" t="s">
        <v>830</v>
      </c>
      <c r="E349" s="11" t="s">
        <v>392</v>
      </c>
      <c r="F349" s="10">
        <v>1</v>
      </c>
      <c r="G349" s="12">
        <v>35.42</v>
      </c>
      <c r="H349" s="12">
        <v>427.01</v>
      </c>
      <c r="I349" s="12">
        <f t="shared" si="148"/>
        <v>462.43</v>
      </c>
      <c r="J349" s="12">
        <f t="shared" si="149"/>
        <v>462.43</v>
      </c>
      <c r="K349" s="12"/>
    </row>
    <row r="350" spans="1:11" ht="25.5">
      <c r="A350" s="9" t="s">
        <v>831</v>
      </c>
      <c r="B350" s="10" t="s">
        <v>832</v>
      </c>
      <c r="C350" s="9" t="s">
        <v>20</v>
      </c>
      <c r="D350" s="9" t="s">
        <v>833</v>
      </c>
      <c r="E350" s="11" t="s">
        <v>43</v>
      </c>
      <c r="F350" s="10">
        <v>4</v>
      </c>
      <c r="G350" s="12">
        <v>9.66</v>
      </c>
      <c r="H350" s="12">
        <v>87.32</v>
      </c>
      <c r="I350" s="12">
        <f t="shared" si="148"/>
        <v>96.97999999999999</v>
      </c>
      <c r="J350" s="12">
        <f t="shared" si="149"/>
        <v>387.91999999999996</v>
      </c>
      <c r="K350" s="12"/>
    </row>
    <row r="351" spans="1:11">
      <c r="A351" s="9" t="s">
        <v>834</v>
      </c>
      <c r="B351" s="10" t="s">
        <v>835</v>
      </c>
      <c r="C351" s="9" t="s">
        <v>836</v>
      </c>
      <c r="D351" s="9" t="s">
        <v>837</v>
      </c>
      <c r="E351" s="11" t="s">
        <v>43</v>
      </c>
      <c r="F351" s="10">
        <v>1</v>
      </c>
      <c r="G351" s="12">
        <v>49.51</v>
      </c>
      <c r="H351" s="12">
        <v>57.09</v>
      </c>
      <c r="I351" s="12">
        <f t="shared" si="148"/>
        <v>106.6</v>
      </c>
      <c r="J351" s="12">
        <f t="shared" si="149"/>
        <v>106.6</v>
      </c>
      <c r="K351" s="12"/>
    </row>
    <row r="352" spans="1:11" ht="25.5">
      <c r="A352" s="9" t="s">
        <v>838</v>
      </c>
      <c r="B352" s="10" t="s">
        <v>839</v>
      </c>
      <c r="C352" s="9" t="s">
        <v>24</v>
      </c>
      <c r="D352" s="9" t="s">
        <v>840</v>
      </c>
      <c r="E352" s="11" t="s">
        <v>43</v>
      </c>
      <c r="F352" s="10">
        <v>1</v>
      </c>
      <c r="G352" s="12">
        <v>8.7799999999999994</v>
      </c>
      <c r="H352" s="12">
        <v>62.07</v>
      </c>
      <c r="I352" s="12">
        <f t="shared" si="148"/>
        <v>70.849999999999994</v>
      </c>
      <c r="J352" s="12">
        <f t="shared" si="149"/>
        <v>70.849999999999994</v>
      </c>
      <c r="K352" s="12"/>
    </row>
    <row r="353" spans="1:11" ht="25.5">
      <c r="A353" s="9" t="s">
        <v>841</v>
      </c>
      <c r="B353" s="10" t="s">
        <v>718</v>
      </c>
      <c r="C353" s="9" t="s">
        <v>24</v>
      </c>
      <c r="D353" s="9" t="s">
        <v>719</v>
      </c>
      <c r="E353" s="11" t="s">
        <v>43</v>
      </c>
      <c r="F353" s="10">
        <v>1</v>
      </c>
      <c r="G353" s="12">
        <v>1.54</v>
      </c>
      <c r="H353" s="12">
        <v>9.2100000000000009</v>
      </c>
      <c r="I353" s="12">
        <f t="shared" si="148"/>
        <v>10.75</v>
      </c>
      <c r="J353" s="12">
        <f t="shared" si="149"/>
        <v>10.75</v>
      </c>
      <c r="K353" s="12"/>
    </row>
    <row r="354" spans="1:11" ht="25.5">
      <c r="A354" s="9" t="s">
        <v>842</v>
      </c>
      <c r="B354" s="10" t="s">
        <v>721</v>
      </c>
      <c r="C354" s="9" t="s">
        <v>24</v>
      </c>
      <c r="D354" s="9" t="s">
        <v>722</v>
      </c>
      <c r="E354" s="11" t="s">
        <v>43</v>
      </c>
      <c r="F354" s="10">
        <v>1</v>
      </c>
      <c r="G354" s="12">
        <v>2.11</v>
      </c>
      <c r="H354" s="12">
        <v>9.68</v>
      </c>
      <c r="I354" s="12">
        <f t="shared" si="148"/>
        <v>11.79</v>
      </c>
      <c r="J354" s="12">
        <f t="shared" si="149"/>
        <v>11.79</v>
      </c>
      <c r="K354" s="12"/>
    </row>
    <row r="355" spans="1:11" ht="38.25">
      <c r="A355" s="9" t="s">
        <v>843</v>
      </c>
      <c r="B355" s="10" t="s">
        <v>844</v>
      </c>
      <c r="C355" s="9" t="s">
        <v>20</v>
      </c>
      <c r="D355" s="9" t="s">
        <v>845</v>
      </c>
      <c r="E355" s="11" t="s">
        <v>685</v>
      </c>
      <c r="F355" s="10">
        <v>13</v>
      </c>
      <c r="G355" s="12">
        <v>3.2</v>
      </c>
      <c r="H355" s="12">
        <v>6.94</v>
      </c>
      <c r="I355" s="12">
        <f t="shared" si="148"/>
        <v>10.14</v>
      </c>
      <c r="J355" s="12">
        <f t="shared" si="149"/>
        <v>131.82</v>
      </c>
      <c r="K355" s="12"/>
    </row>
    <row r="356" spans="1:11" ht="38.25">
      <c r="A356" s="9" t="s">
        <v>846</v>
      </c>
      <c r="B356" s="10" t="s">
        <v>703</v>
      </c>
      <c r="C356" s="9" t="s">
        <v>24</v>
      </c>
      <c r="D356" s="9" t="s">
        <v>704</v>
      </c>
      <c r="E356" s="11" t="s">
        <v>125</v>
      </c>
      <c r="F356" s="10">
        <v>0</v>
      </c>
      <c r="G356" s="12">
        <v>0.77</v>
      </c>
      <c r="H356" s="12">
        <v>1.44</v>
      </c>
      <c r="I356" s="12">
        <f t="shared" si="148"/>
        <v>2.21</v>
      </c>
      <c r="J356" s="12">
        <f t="shared" si="149"/>
        <v>0</v>
      </c>
      <c r="K356" s="12"/>
    </row>
    <row r="357" spans="1:11" ht="38.25">
      <c r="A357" s="9" t="s">
        <v>847</v>
      </c>
      <c r="B357" s="10" t="s">
        <v>706</v>
      </c>
      <c r="C357" s="9" t="s">
        <v>24</v>
      </c>
      <c r="D357" s="9" t="s">
        <v>707</v>
      </c>
      <c r="E357" s="11" t="s">
        <v>125</v>
      </c>
      <c r="F357" s="10">
        <v>0</v>
      </c>
      <c r="G357" s="12">
        <v>0.95</v>
      </c>
      <c r="H357" s="12">
        <v>2.29</v>
      </c>
      <c r="I357" s="12">
        <f t="shared" si="148"/>
        <v>3.24</v>
      </c>
      <c r="J357" s="12">
        <f t="shared" si="149"/>
        <v>0</v>
      </c>
      <c r="K357" s="12"/>
    </row>
    <row r="358" spans="1:11" ht="38.25">
      <c r="A358" s="9" t="s">
        <v>848</v>
      </c>
      <c r="B358" s="10" t="s">
        <v>849</v>
      </c>
      <c r="C358" s="9" t="s">
        <v>20</v>
      </c>
      <c r="D358" s="9" t="s">
        <v>850</v>
      </c>
      <c r="E358" s="11" t="s">
        <v>685</v>
      </c>
      <c r="F358" s="10">
        <v>3</v>
      </c>
      <c r="G358" s="12">
        <v>3.2</v>
      </c>
      <c r="H358" s="12">
        <v>9.36</v>
      </c>
      <c r="I358" s="12">
        <f t="shared" si="148"/>
        <v>12.559999999999999</v>
      </c>
      <c r="J358" s="12">
        <f t="shared" si="149"/>
        <v>37.679999999999993</v>
      </c>
      <c r="K358" s="12"/>
    </row>
    <row r="359" spans="1:11" ht="25.5">
      <c r="A359" s="9" t="s">
        <v>851</v>
      </c>
      <c r="B359" s="10" t="s">
        <v>712</v>
      </c>
      <c r="C359" s="9" t="s">
        <v>24</v>
      </c>
      <c r="D359" s="9" t="s">
        <v>713</v>
      </c>
      <c r="E359" s="11" t="s">
        <v>125</v>
      </c>
      <c r="F359" s="10">
        <v>13</v>
      </c>
      <c r="G359" s="12">
        <v>0.41</v>
      </c>
      <c r="H359" s="12">
        <v>11.74</v>
      </c>
      <c r="I359" s="12">
        <f t="shared" si="148"/>
        <v>12.15</v>
      </c>
      <c r="J359" s="12">
        <f t="shared" si="149"/>
        <v>157.95000000000002</v>
      </c>
      <c r="K359" s="12"/>
    </row>
    <row r="360" spans="1:11" ht="25.5">
      <c r="A360" s="9" t="s">
        <v>852</v>
      </c>
      <c r="B360" s="10" t="s">
        <v>853</v>
      </c>
      <c r="C360" s="9" t="s">
        <v>20</v>
      </c>
      <c r="D360" s="9" t="s">
        <v>738</v>
      </c>
      <c r="E360" s="11" t="s">
        <v>43</v>
      </c>
      <c r="F360" s="10">
        <v>3</v>
      </c>
      <c r="G360" s="12">
        <v>16.100000000000001</v>
      </c>
      <c r="H360" s="12">
        <v>20.64</v>
      </c>
      <c r="I360" s="12">
        <f t="shared" si="148"/>
        <v>36.74</v>
      </c>
      <c r="J360" s="12">
        <f t="shared" si="149"/>
        <v>110.22</v>
      </c>
      <c r="K360" s="12"/>
    </row>
    <row r="361" spans="1:11" ht="25.5">
      <c r="A361" s="9" t="s">
        <v>854</v>
      </c>
      <c r="B361" s="10" t="s">
        <v>855</v>
      </c>
      <c r="C361" s="9" t="s">
        <v>20</v>
      </c>
      <c r="D361" s="9" t="s">
        <v>856</v>
      </c>
      <c r="E361" s="11" t="s">
        <v>43</v>
      </c>
      <c r="F361" s="10">
        <v>1</v>
      </c>
      <c r="G361" s="12">
        <v>16.100000000000001</v>
      </c>
      <c r="H361" s="12">
        <v>29.2</v>
      </c>
      <c r="I361" s="12">
        <f t="shared" si="148"/>
        <v>45.3</v>
      </c>
      <c r="J361" s="12">
        <f t="shared" si="149"/>
        <v>45.3</v>
      </c>
      <c r="K361" s="12"/>
    </row>
    <row r="362" spans="1:11" ht="51">
      <c r="A362" s="9" t="s">
        <v>857</v>
      </c>
      <c r="B362" s="10" t="s">
        <v>858</v>
      </c>
      <c r="C362" s="9" t="s">
        <v>20</v>
      </c>
      <c r="D362" s="9" t="s">
        <v>859</v>
      </c>
      <c r="E362" s="11" t="s">
        <v>43</v>
      </c>
      <c r="F362" s="10">
        <v>6</v>
      </c>
      <c r="G362" s="12">
        <v>9.67</v>
      </c>
      <c r="H362" s="12">
        <v>27.57</v>
      </c>
      <c r="I362" s="12">
        <f t="shared" si="148"/>
        <v>37.24</v>
      </c>
      <c r="J362" s="12">
        <f t="shared" si="149"/>
        <v>223.44</v>
      </c>
      <c r="K362" s="12"/>
    </row>
    <row r="363" spans="1:11" ht="38.25">
      <c r="A363" s="9" t="s">
        <v>860</v>
      </c>
      <c r="B363" s="10" t="s">
        <v>861</v>
      </c>
      <c r="C363" s="9" t="s">
        <v>20</v>
      </c>
      <c r="D363" s="9" t="s">
        <v>862</v>
      </c>
      <c r="E363" s="11" t="s">
        <v>32</v>
      </c>
      <c r="F363" s="10">
        <v>1</v>
      </c>
      <c r="G363" s="12">
        <v>9.67</v>
      </c>
      <c r="H363" s="12">
        <v>30.5</v>
      </c>
      <c r="I363" s="12">
        <f t="shared" si="148"/>
        <v>40.17</v>
      </c>
      <c r="J363" s="12">
        <f t="shared" si="149"/>
        <v>40.17</v>
      </c>
      <c r="K363" s="12"/>
    </row>
    <row r="364" spans="1:11" ht="25.5">
      <c r="A364" s="9" t="s">
        <v>863</v>
      </c>
      <c r="B364" s="10" t="s">
        <v>512</v>
      </c>
      <c r="C364" s="9" t="s">
        <v>20</v>
      </c>
      <c r="D364" s="9" t="s">
        <v>513</v>
      </c>
      <c r="E364" s="11" t="s">
        <v>392</v>
      </c>
      <c r="F364" s="10">
        <v>1</v>
      </c>
      <c r="G364" s="12">
        <v>16.100000000000001</v>
      </c>
      <c r="H364" s="12">
        <v>32.9</v>
      </c>
      <c r="I364" s="12">
        <f t="shared" si="148"/>
        <v>49</v>
      </c>
      <c r="J364" s="12">
        <f t="shared" si="149"/>
        <v>49</v>
      </c>
      <c r="K364" s="12"/>
    </row>
    <row r="365" spans="1:11" ht="89.25">
      <c r="A365" s="9" t="s">
        <v>864</v>
      </c>
      <c r="B365" s="10" t="s">
        <v>865</v>
      </c>
      <c r="C365" s="9" t="s">
        <v>20</v>
      </c>
      <c r="D365" s="9" t="s">
        <v>866</v>
      </c>
      <c r="E365" s="11" t="s">
        <v>43</v>
      </c>
      <c r="F365" s="10">
        <v>1</v>
      </c>
      <c r="G365" s="12">
        <v>64.44</v>
      </c>
      <c r="H365" s="12">
        <v>1272.3900000000001</v>
      </c>
      <c r="I365" s="12">
        <f t="shared" si="148"/>
        <v>1336.8300000000002</v>
      </c>
      <c r="J365" s="12">
        <f t="shared" si="149"/>
        <v>1336.8300000000002</v>
      </c>
      <c r="K365" s="12"/>
    </row>
    <row r="366" spans="1:11">
      <c r="A366" s="9" t="s">
        <v>867</v>
      </c>
      <c r="B366" s="10" t="s">
        <v>868</v>
      </c>
      <c r="C366" s="9" t="s">
        <v>24</v>
      </c>
      <c r="D366" s="9" t="s">
        <v>869</v>
      </c>
      <c r="E366" s="11" t="s">
        <v>43</v>
      </c>
      <c r="F366" s="10">
        <v>1</v>
      </c>
      <c r="G366" s="12">
        <v>218.43</v>
      </c>
      <c r="H366" s="12">
        <v>6115.1</v>
      </c>
      <c r="I366" s="12">
        <f t="shared" si="148"/>
        <v>6333.5300000000007</v>
      </c>
      <c r="J366" s="12">
        <f t="shared" si="149"/>
        <v>6333.5300000000007</v>
      </c>
      <c r="K366" s="12"/>
    </row>
    <row r="367" spans="1:11" ht="89.25">
      <c r="A367" s="9" t="s">
        <v>870</v>
      </c>
      <c r="B367" s="10" t="s">
        <v>740</v>
      </c>
      <c r="C367" s="9" t="s">
        <v>20</v>
      </c>
      <c r="D367" s="9" t="s">
        <v>741</v>
      </c>
      <c r="E367" s="11" t="s">
        <v>392</v>
      </c>
      <c r="F367" s="10">
        <v>1</v>
      </c>
      <c r="G367" s="12">
        <v>31.66</v>
      </c>
      <c r="H367" s="12">
        <v>209.35</v>
      </c>
      <c r="I367" s="12">
        <f t="shared" si="148"/>
        <v>241.01</v>
      </c>
      <c r="J367" s="12">
        <f t="shared" si="149"/>
        <v>241.01</v>
      </c>
      <c r="K367" s="12"/>
    </row>
    <row r="368" spans="1:11" ht="38.25">
      <c r="A368" s="9" t="s">
        <v>871</v>
      </c>
      <c r="B368" s="10" t="s">
        <v>872</v>
      </c>
      <c r="C368" s="9" t="s">
        <v>20</v>
      </c>
      <c r="D368" s="9" t="s">
        <v>873</v>
      </c>
      <c r="E368" s="11" t="s">
        <v>43</v>
      </c>
      <c r="F368" s="10">
        <v>5</v>
      </c>
      <c r="G368" s="12">
        <v>78.61</v>
      </c>
      <c r="H368" s="12">
        <v>1147.92</v>
      </c>
      <c r="I368" s="12">
        <f t="shared" si="148"/>
        <v>1226.53</v>
      </c>
      <c r="J368" s="12">
        <f t="shared" si="149"/>
        <v>6132.65</v>
      </c>
      <c r="K368" s="12"/>
    </row>
    <row r="369" spans="1:11" ht="24" customHeight="1">
      <c r="A369" s="6" t="s">
        <v>874</v>
      </c>
      <c r="B369" s="6"/>
      <c r="C369" s="6"/>
      <c r="D369" s="6" t="s">
        <v>892</v>
      </c>
      <c r="E369" s="6"/>
      <c r="F369" s="7"/>
      <c r="G369" s="6"/>
      <c r="H369" s="6"/>
      <c r="I369" s="6"/>
      <c r="J369" s="6"/>
      <c r="K369" s="8"/>
    </row>
    <row r="370" spans="1:11" ht="38.25">
      <c r="A370" s="9" t="s">
        <v>875</v>
      </c>
      <c r="B370" s="10" t="s">
        <v>638</v>
      </c>
      <c r="C370" s="9" t="s">
        <v>24</v>
      </c>
      <c r="D370" s="9" t="s">
        <v>639</v>
      </c>
      <c r="E370" s="11" t="s">
        <v>35</v>
      </c>
      <c r="F370" s="10">
        <v>2</v>
      </c>
      <c r="G370" s="12">
        <v>8.65</v>
      </c>
      <c r="H370" s="12">
        <v>567.77</v>
      </c>
      <c r="I370" s="12">
        <f t="shared" ref="I370" si="150">G370+H370</f>
        <v>576.41999999999996</v>
      </c>
      <c r="J370" s="12">
        <f t="shared" ref="J370" si="151">F370*I370</f>
        <v>1152.8399999999999</v>
      </c>
      <c r="K370" s="12"/>
    </row>
    <row r="371" spans="1:11" ht="38.25">
      <c r="A371" s="9" t="s">
        <v>876</v>
      </c>
      <c r="B371" s="10" t="s">
        <v>877</v>
      </c>
      <c r="C371" s="9" t="s">
        <v>24</v>
      </c>
      <c r="D371" s="9" t="s">
        <v>878</v>
      </c>
      <c r="E371" s="11" t="s">
        <v>43</v>
      </c>
      <c r="F371" s="10">
        <v>1</v>
      </c>
      <c r="G371" s="12">
        <v>20.32</v>
      </c>
      <c r="H371" s="12">
        <v>103.98</v>
      </c>
      <c r="I371" s="12">
        <f t="shared" ref="I371:I372" si="152">G371+H371</f>
        <v>124.30000000000001</v>
      </c>
      <c r="J371" s="12">
        <f t="shared" ref="J371:J372" si="153">F371*I371</f>
        <v>124.30000000000001</v>
      </c>
      <c r="K371" s="12"/>
    </row>
    <row r="372" spans="1:11">
      <c r="A372" s="9" t="s">
        <v>879</v>
      </c>
      <c r="B372" s="10" t="s">
        <v>880</v>
      </c>
      <c r="C372" s="9" t="s">
        <v>68</v>
      </c>
      <c r="D372" s="9" t="s">
        <v>881</v>
      </c>
      <c r="E372" s="11" t="s">
        <v>35</v>
      </c>
      <c r="F372" s="10">
        <v>0.7</v>
      </c>
      <c r="G372" s="12">
        <v>52.25</v>
      </c>
      <c r="H372" s="12">
        <v>804.56</v>
      </c>
      <c r="I372" s="12">
        <f t="shared" si="152"/>
        <v>856.81</v>
      </c>
      <c r="J372" s="12">
        <f t="shared" si="153"/>
        <v>599.76699999999994</v>
      </c>
      <c r="K372" s="12"/>
    </row>
    <row r="373" spans="1:11" ht="24" customHeight="1">
      <c r="A373" s="6" t="s">
        <v>882</v>
      </c>
      <c r="B373" s="6"/>
      <c r="C373" s="6"/>
      <c r="D373" s="6" t="s">
        <v>893</v>
      </c>
      <c r="E373" s="6"/>
      <c r="F373" s="7"/>
      <c r="G373" s="6"/>
      <c r="H373" s="6"/>
      <c r="I373" s="6"/>
      <c r="J373" s="6"/>
      <c r="K373" s="8">
        <f>J374</f>
        <v>45172.920000000006</v>
      </c>
    </row>
    <row r="374" spans="1:11">
      <c r="A374" s="9" t="s">
        <v>883</v>
      </c>
      <c r="B374" s="10" t="s">
        <v>884</v>
      </c>
      <c r="C374" s="9" t="s">
        <v>24</v>
      </c>
      <c r="D374" s="9" t="s">
        <v>885</v>
      </c>
      <c r="E374" s="11" t="s">
        <v>35</v>
      </c>
      <c r="F374" s="10">
        <v>15108</v>
      </c>
      <c r="G374" s="12">
        <v>1.77</v>
      </c>
      <c r="H374" s="12">
        <v>1.22</v>
      </c>
      <c r="I374" s="12">
        <f t="shared" ref="I374" si="154">G374+H374</f>
        <v>2.99</v>
      </c>
      <c r="J374" s="12">
        <f t="shared" ref="J374" si="155">F374*I374</f>
        <v>45172.920000000006</v>
      </c>
      <c r="K374" s="12"/>
    </row>
    <row r="375" spans="1:11">
      <c r="A375" s="62" t="s">
        <v>13</v>
      </c>
      <c r="B375" s="63"/>
      <c r="C375" s="63"/>
      <c r="D375" s="63"/>
      <c r="E375" s="63"/>
      <c r="F375" s="63"/>
      <c r="G375" s="63"/>
      <c r="H375" s="63"/>
      <c r="I375" s="63"/>
      <c r="J375" s="63"/>
      <c r="K375" s="19">
        <f>SUM(K6:K374)</f>
        <v>7746997.3732000003</v>
      </c>
    </row>
    <row r="376" spans="1:11" s="1" customFormat="1" ht="15" thickBot="1">
      <c r="A376" s="17"/>
      <c r="B376" s="18"/>
      <c r="C376" s="18"/>
      <c r="D376" s="18"/>
      <c r="E376" s="18"/>
      <c r="F376" s="18"/>
      <c r="G376" s="18"/>
      <c r="H376" s="18"/>
      <c r="I376" s="18"/>
      <c r="J376" s="18"/>
      <c r="K376" s="20"/>
    </row>
    <row r="377" spans="1:11" s="1" customFormat="1">
      <c r="A377" s="64" t="s">
        <v>977</v>
      </c>
      <c r="B377" s="65"/>
      <c r="C377" s="65"/>
      <c r="D377" s="65"/>
      <c r="E377" s="66"/>
      <c r="F377" s="18"/>
      <c r="G377" s="18"/>
      <c r="H377" s="18"/>
      <c r="I377" s="18"/>
      <c r="J377" s="18"/>
      <c r="K377" s="20"/>
    </row>
    <row r="378" spans="1:11" s="1" customFormat="1">
      <c r="A378" s="67"/>
      <c r="B378" s="68"/>
      <c r="C378" s="68"/>
      <c r="D378" s="68"/>
      <c r="E378" s="69"/>
      <c r="F378" s="18"/>
      <c r="G378" s="18"/>
      <c r="H378" s="18"/>
      <c r="I378" s="18"/>
      <c r="J378" s="18"/>
      <c r="K378" s="20"/>
    </row>
    <row r="379" spans="1:11" s="1" customFormat="1">
      <c r="A379" s="30" t="s">
        <v>978</v>
      </c>
      <c r="B379" s="22"/>
      <c r="C379" s="21" t="s">
        <v>979</v>
      </c>
      <c r="D379" s="23" t="s">
        <v>980</v>
      </c>
      <c r="E379" s="31" t="s">
        <v>981</v>
      </c>
      <c r="F379" s="18"/>
      <c r="G379" s="18"/>
      <c r="H379" s="18"/>
      <c r="I379" s="18"/>
      <c r="J379" s="18"/>
      <c r="K379" s="20"/>
    </row>
    <row r="380" spans="1:11" s="1" customFormat="1">
      <c r="A380" s="70" t="s">
        <v>982</v>
      </c>
      <c r="B380" s="71"/>
      <c r="C380" s="72"/>
      <c r="D380" s="23" t="s">
        <v>983</v>
      </c>
      <c r="E380" s="32">
        <f>SUM(E381:E384)</f>
        <v>3.86</v>
      </c>
      <c r="F380" s="18"/>
      <c r="G380" s="18"/>
      <c r="H380" s="18"/>
      <c r="I380" s="18"/>
      <c r="J380" s="18"/>
      <c r="K380" s="20"/>
    </row>
    <row r="381" spans="1:11" s="1" customFormat="1" ht="25.5">
      <c r="A381" s="33">
        <v>1</v>
      </c>
      <c r="B381" s="25"/>
      <c r="C381" s="24" t="s">
        <v>984</v>
      </c>
      <c r="D381" s="26" t="s">
        <v>985</v>
      </c>
      <c r="E381" s="34">
        <v>3</v>
      </c>
      <c r="F381" s="18"/>
      <c r="G381" s="18"/>
      <c r="H381" s="18"/>
      <c r="I381" s="18"/>
      <c r="J381" s="18"/>
      <c r="K381" s="20"/>
    </row>
    <row r="382" spans="1:11" s="1" customFormat="1">
      <c r="A382" s="33">
        <v>2</v>
      </c>
      <c r="B382" s="25"/>
      <c r="C382" s="24" t="s">
        <v>986</v>
      </c>
      <c r="D382" s="26" t="s">
        <v>987</v>
      </c>
      <c r="E382" s="34">
        <v>0.36</v>
      </c>
      <c r="F382" s="18"/>
      <c r="G382" s="18"/>
      <c r="H382" s="18"/>
      <c r="I382" s="18"/>
      <c r="J382" s="18"/>
      <c r="K382" s="20"/>
    </row>
    <row r="383" spans="1:11" s="1" customFormat="1" ht="25.5">
      <c r="A383" s="33">
        <v>3</v>
      </c>
      <c r="B383" s="25"/>
      <c r="C383" s="24" t="s">
        <v>988</v>
      </c>
      <c r="D383" s="26" t="s">
        <v>989</v>
      </c>
      <c r="E383" s="34">
        <v>0.28999999999999998</v>
      </c>
      <c r="F383" s="18"/>
      <c r="G383" s="18"/>
      <c r="H383" s="18"/>
      <c r="I383" s="18"/>
      <c r="J383" s="18"/>
      <c r="K383" s="20"/>
    </row>
    <row r="384" spans="1:11" s="1" customFormat="1">
      <c r="A384" s="33">
        <v>4</v>
      </c>
      <c r="B384" s="25"/>
      <c r="C384" s="24" t="s">
        <v>990</v>
      </c>
      <c r="D384" s="26" t="s">
        <v>991</v>
      </c>
      <c r="E384" s="34">
        <v>0.21</v>
      </c>
      <c r="F384" s="18"/>
      <c r="G384" s="18"/>
      <c r="H384" s="18"/>
      <c r="I384" s="18"/>
      <c r="J384" s="18"/>
      <c r="K384" s="20"/>
    </row>
    <row r="385" spans="1:11" s="1" customFormat="1">
      <c r="A385" s="70" t="s">
        <v>982</v>
      </c>
      <c r="B385" s="71"/>
      <c r="C385" s="72"/>
      <c r="D385" s="23" t="s">
        <v>992</v>
      </c>
      <c r="E385" s="32">
        <f>E386</f>
        <v>0.5</v>
      </c>
      <c r="F385" s="18"/>
      <c r="G385" s="18"/>
      <c r="H385" s="18"/>
      <c r="I385" s="18"/>
      <c r="J385" s="18"/>
      <c r="K385" s="20"/>
    </row>
    <row r="386" spans="1:11" s="1" customFormat="1" ht="25.5">
      <c r="A386" s="33">
        <v>5</v>
      </c>
      <c r="B386" s="25"/>
      <c r="C386" s="24" t="s">
        <v>993</v>
      </c>
      <c r="D386" s="26" t="s">
        <v>994</v>
      </c>
      <c r="E386" s="34">
        <v>0.5</v>
      </c>
      <c r="F386" s="18"/>
      <c r="G386" s="18"/>
      <c r="H386" s="18"/>
      <c r="I386" s="18"/>
      <c r="J386" s="18"/>
      <c r="K386" s="20"/>
    </row>
    <row r="387" spans="1:11" s="1" customFormat="1">
      <c r="A387" s="70" t="s">
        <v>995</v>
      </c>
      <c r="B387" s="71"/>
      <c r="C387" s="72"/>
      <c r="D387" s="23" t="s">
        <v>996</v>
      </c>
      <c r="E387" s="32">
        <f>E388</f>
        <v>6.5</v>
      </c>
      <c r="F387" s="18"/>
      <c r="G387" s="18"/>
      <c r="H387" s="18"/>
      <c r="I387" s="18"/>
      <c r="J387" s="18"/>
      <c r="K387" s="20"/>
    </row>
    <row r="388" spans="1:11" s="1" customFormat="1">
      <c r="A388" s="33">
        <v>6</v>
      </c>
      <c r="B388" s="25"/>
      <c r="C388" s="24" t="s">
        <v>997</v>
      </c>
      <c r="D388" s="26" t="s">
        <v>998</v>
      </c>
      <c r="E388" s="34">
        <v>6.5</v>
      </c>
      <c r="F388" s="18"/>
      <c r="G388" s="18"/>
      <c r="H388" s="18"/>
      <c r="I388" s="18"/>
      <c r="J388" s="18"/>
      <c r="K388" s="20"/>
    </row>
    <row r="389" spans="1:11" s="1" customFormat="1">
      <c r="A389" s="70" t="s">
        <v>999</v>
      </c>
      <c r="B389" s="71"/>
      <c r="C389" s="72"/>
      <c r="D389" s="27" t="s">
        <v>1000</v>
      </c>
      <c r="E389" s="32">
        <f>SUM(E390:E393)</f>
        <v>9.15</v>
      </c>
      <c r="F389" s="18"/>
      <c r="G389" s="18"/>
      <c r="H389" s="18"/>
      <c r="I389" s="18"/>
      <c r="J389" s="18"/>
      <c r="K389" s="20"/>
    </row>
    <row r="390" spans="1:11" s="1" customFormat="1">
      <c r="A390" s="33">
        <v>7</v>
      </c>
      <c r="B390" s="25"/>
      <c r="C390" s="24" t="s">
        <v>1001</v>
      </c>
      <c r="D390" s="88" t="s">
        <v>1002</v>
      </c>
      <c r="E390" s="34">
        <v>3</v>
      </c>
      <c r="F390" s="18"/>
      <c r="G390" s="18"/>
      <c r="H390" s="18"/>
      <c r="I390" s="18"/>
      <c r="J390" s="18"/>
      <c r="K390" s="20"/>
    </row>
    <row r="391" spans="1:11" s="1" customFormat="1">
      <c r="A391" s="33">
        <v>8</v>
      </c>
      <c r="B391" s="25"/>
      <c r="C391" s="24" t="s">
        <v>1003</v>
      </c>
      <c r="D391" s="89"/>
      <c r="E391" s="34">
        <v>0.65</v>
      </c>
      <c r="F391" s="18"/>
      <c r="G391" s="18"/>
      <c r="H391" s="18"/>
      <c r="I391" s="18"/>
      <c r="J391" s="18"/>
      <c r="K391" s="20"/>
    </row>
    <row r="392" spans="1:11" s="1" customFormat="1">
      <c r="A392" s="33">
        <v>9</v>
      </c>
      <c r="B392" s="25"/>
      <c r="C392" s="24" t="s">
        <v>1004</v>
      </c>
      <c r="D392" s="89"/>
      <c r="E392" s="34">
        <v>3.5</v>
      </c>
      <c r="F392" s="18"/>
      <c r="G392" s="18"/>
      <c r="H392" s="18"/>
      <c r="I392" s="18"/>
      <c r="J392" s="18"/>
      <c r="K392" s="20"/>
    </row>
    <row r="393" spans="1:11" s="1" customFormat="1">
      <c r="A393" s="33">
        <v>10</v>
      </c>
      <c r="B393" s="25"/>
      <c r="C393" s="24" t="s">
        <v>1005</v>
      </c>
      <c r="D393" s="90"/>
      <c r="E393" s="34">
        <v>2</v>
      </c>
      <c r="F393" s="18"/>
      <c r="G393" s="18"/>
      <c r="H393" s="18"/>
      <c r="I393" s="18"/>
      <c r="J393" s="18"/>
      <c r="K393" s="20"/>
    </row>
    <row r="394" spans="1:11" s="1" customFormat="1">
      <c r="A394" s="33"/>
      <c r="B394" s="25"/>
      <c r="C394" s="28" t="s">
        <v>1006</v>
      </c>
      <c r="D394" s="29"/>
      <c r="E394" s="35">
        <f>(((1+E380/100)*(1+E385/100)*(1+E387/100))/(1-E389/100))-1</f>
        <v>0.22359883874518394</v>
      </c>
      <c r="F394" s="18"/>
      <c r="G394" s="18"/>
      <c r="H394" s="18"/>
      <c r="I394" s="18"/>
      <c r="J394" s="18"/>
      <c r="K394" s="20"/>
    </row>
    <row r="395" spans="1:11" s="1" customFormat="1" ht="15" thickBot="1">
      <c r="A395" s="91" t="s">
        <v>1007</v>
      </c>
      <c r="B395" s="92"/>
      <c r="C395" s="92"/>
      <c r="D395" s="93"/>
      <c r="E395" s="37"/>
      <c r="F395" s="18"/>
      <c r="G395" s="18"/>
      <c r="H395" s="18"/>
      <c r="I395" s="18"/>
      <c r="J395" s="18"/>
      <c r="K395" s="20"/>
    </row>
    <row r="396" spans="1:11" s="1" customFormat="1" ht="15" thickBot="1">
      <c r="A396" s="17"/>
      <c r="B396" s="18"/>
      <c r="C396" s="18"/>
      <c r="D396" s="18"/>
      <c r="E396" s="18"/>
      <c r="F396" s="18"/>
      <c r="G396" s="18"/>
      <c r="H396" s="18"/>
      <c r="I396" s="18"/>
      <c r="J396" s="18"/>
      <c r="K396" s="13"/>
    </row>
    <row r="397" spans="1:11" s="1" customFormat="1">
      <c r="A397" s="64" t="s">
        <v>1008</v>
      </c>
      <c r="B397" s="65"/>
      <c r="C397" s="65"/>
      <c r="D397" s="65"/>
      <c r="E397" s="66"/>
      <c r="F397" s="18"/>
      <c r="G397" s="18"/>
      <c r="H397" s="18"/>
      <c r="I397" s="18"/>
      <c r="J397" s="18"/>
      <c r="K397" s="13"/>
    </row>
    <row r="398" spans="1:11" s="1" customFormat="1">
      <c r="A398" s="67"/>
      <c r="B398" s="68"/>
      <c r="C398" s="68"/>
      <c r="D398" s="68"/>
      <c r="E398" s="69"/>
      <c r="F398" s="18"/>
      <c r="G398" s="18"/>
      <c r="H398" s="18"/>
      <c r="I398" s="18"/>
      <c r="J398" s="18"/>
      <c r="K398" s="13"/>
    </row>
    <row r="399" spans="1:11" s="1" customFormat="1">
      <c r="A399" s="30" t="s">
        <v>978</v>
      </c>
      <c r="B399" s="22"/>
      <c r="C399" s="21" t="s">
        <v>979</v>
      </c>
      <c r="D399" s="23" t="s">
        <v>980</v>
      </c>
      <c r="E399" s="31" t="s">
        <v>981</v>
      </c>
      <c r="F399" s="18"/>
      <c r="G399" s="18"/>
      <c r="H399" s="18"/>
      <c r="I399" s="18"/>
      <c r="J399" s="18"/>
      <c r="K399" s="13"/>
    </row>
    <row r="400" spans="1:11" s="1" customFormat="1">
      <c r="A400" s="70" t="s">
        <v>982</v>
      </c>
      <c r="B400" s="71"/>
      <c r="C400" s="72"/>
      <c r="D400" s="23" t="s">
        <v>983</v>
      </c>
      <c r="E400" s="32">
        <f>SUM(E401:E404)</f>
        <v>4.33</v>
      </c>
      <c r="F400" s="18"/>
      <c r="G400" s="18"/>
      <c r="H400" s="18"/>
      <c r="I400" s="18"/>
      <c r="J400" s="18"/>
      <c r="K400" s="13"/>
    </row>
    <row r="401" spans="1:11" s="1" customFormat="1" ht="25.5">
      <c r="A401" s="33">
        <v>1</v>
      </c>
      <c r="B401" s="25"/>
      <c r="C401" s="24" t="s">
        <v>984</v>
      </c>
      <c r="D401" s="26" t="s">
        <v>985</v>
      </c>
      <c r="E401" s="34">
        <v>3.45</v>
      </c>
      <c r="F401" s="18"/>
      <c r="G401" s="18"/>
      <c r="H401" s="18"/>
      <c r="I401" s="18"/>
      <c r="J401" s="18"/>
      <c r="K401" s="13"/>
    </row>
    <row r="402" spans="1:11" s="1" customFormat="1">
      <c r="A402" s="33">
        <v>2</v>
      </c>
      <c r="B402" s="25"/>
      <c r="C402" s="24" t="s">
        <v>986</v>
      </c>
      <c r="D402" s="26" t="s">
        <v>987</v>
      </c>
      <c r="E402" s="34">
        <v>0.24</v>
      </c>
      <c r="F402" s="18"/>
      <c r="G402" s="18"/>
      <c r="H402" s="18"/>
      <c r="I402" s="18"/>
      <c r="J402" s="18"/>
      <c r="K402" s="13"/>
    </row>
    <row r="403" spans="1:11" s="1" customFormat="1" ht="25.5">
      <c r="A403" s="33">
        <v>3</v>
      </c>
      <c r="B403" s="25"/>
      <c r="C403" s="24" t="s">
        <v>988</v>
      </c>
      <c r="D403" s="26" t="s">
        <v>989</v>
      </c>
      <c r="E403" s="34">
        <v>0.43</v>
      </c>
      <c r="F403" s="18"/>
      <c r="G403" s="18"/>
      <c r="H403" s="18"/>
      <c r="I403" s="18"/>
      <c r="J403" s="18"/>
      <c r="K403" s="13"/>
    </row>
    <row r="404" spans="1:11" s="1" customFormat="1">
      <c r="A404" s="33">
        <v>4</v>
      </c>
      <c r="B404" s="25"/>
      <c r="C404" s="24" t="s">
        <v>990</v>
      </c>
      <c r="D404" s="26" t="s">
        <v>991</v>
      </c>
      <c r="E404" s="34">
        <v>0.21</v>
      </c>
      <c r="F404" s="18"/>
      <c r="G404" s="18"/>
      <c r="H404" s="18"/>
      <c r="I404" s="18"/>
      <c r="J404" s="18"/>
      <c r="K404" s="13"/>
    </row>
    <row r="405" spans="1:11" s="1" customFormat="1">
      <c r="A405" s="70" t="s">
        <v>982</v>
      </c>
      <c r="B405" s="71"/>
      <c r="C405" s="72"/>
      <c r="D405" s="23" t="s">
        <v>992</v>
      </c>
      <c r="E405" s="32">
        <f>E406</f>
        <v>1</v>
      </c>
      <c r="F405" s="18"/>
      <c r="G405" s="18"/>
      <c r="H405" s="18"/>
      <c r="I405" s="18"/>
      <c r="J405" s="18"/>
      <c r="K405" s="13"/>
    </row>
    <row r="406" spans="1:11" s="1" customFormat="1" ht="25.5">
      <c r="A406" s="33">
        <v>5</v>
      </c>
      <c r="B406" s="25"/>
      <c r="C406" s="24" t="s">
        <v>993</v>
      </c>
      <c r="D406" s="26" t="s">
        <v>994</v>
      </c>
      <c r="E406" s="34">
        <v>1</v>
      </c>
      <c r="F406" s="18"/>
      <c r="G406" s="18"/>
      <c r="H406" s="18"/>
      <c r="I406" s="18"/>
      <c r="J406" s="18"/>
      <c r="K406" s="13"/>
    </row>
    <row r="407" spans="1:11" s="1" customFormat="1">
      <c r="A407" s="70" t="s">
        <v>995</v>
      </c>
      <c r="B407" s="71"/>
      <c r="C407" s="72"/>
      <c r="D407" s="23" t="s">
        <v>996</v>
      </c>
      <c r="E407" s="32">
        <f>E408</f>
        <v>4.0999999999999996</v>
      </c>
      <c r="F407" s="18"/>
      <c r="G407" s="18"/>
      <c r="H407" s="18"/>
      <c r="I407" s="18"/>
      <c r="J407" s="18"/>
      <c r="K407" s="13"/>
    </row>
    <row r="408" spans="1:11" s="1" customFormat="1">
      <c r="A408" s="33">
        <v>6</v>
      </c>
      <c r="B408" s="25"/>
      <c r="C408" s="24" t="s">
        <v>997</v>
      </c>
      <c r="D408" s="26" t="s">
        <v>998</v>
      </c>
      <c r="E408" s="34">
        <v>4.0999999999999996</v>
      </c>
      <c r="F408" s="18"/>
      <c r="G408" s="18"/>
      <c r="H408" s="18"/>
      <c r="I408" s="18"/>
      <c r="J408" s="18"/>
      <c r="K408" s="13"/>
    </row>
    <row r="409" spans="1:11" s="1" customFormat="1">
      <c r="A409" s="70" t="s">
        <v>999</v>
      </c>
      <c r="B409" s="71"/>
      <c r="C409" s="72"/>
      <c r="D409" s="27" t="s">
        <v>1000</v>
      </c>
      <c r="E409" s="32">
        <f>SUM(E410:E413)</f>
        <v>5.65</v>
      </c>
      <c r="F409" s="18"/>
      <c r="G409" s="18"/>
      <c r="H409" s="18"/>
      <c r="I409" s="18"/>
      <c r="J409" s="18"/>
      <c r="K409" s="13"/>
    </row>
    <row r="410" spans="1:11" s="1" customFormat="1">
      <c r="A410" s="33">
        <v>7</v>
      </c>
      <c r="B410" s="25"/>
      <c r="C410" s="24" t="s">
        <v>1001</v>
      </c>
      <c r="D410" s="88" t="s">
        <v>1002</v>
      </c>
      <c r="E410" s="34">
        <v>3</v>
      </c>
      <c r="F410" s="18"/>
      <c r="G410" s="18"/>
      <c r="H410" s="18"/>
      <c r="I410" s="18"/>
      <c r="J410" s="18"/>
      <c r="K410" s="13"/>
    </row>
    <row r="411" spans="1:11" s="1" customFormat="1">
      <c r="A411" s="33">
        <v>8</v>
      </c>
      <c r="B411" s="25"/>
      <c r="C411" s="24" t="s">
        <v>1003</v>
      </c>
      <c r="D411" s="89"/>
      <c r="E411" s="34">
        <v>0.65</v>
      </c>
      <c r="F411" s="18"/>
      <c r="G411" s="18"/>
      <c r="H411" s="18"/>
      <c r="I411" s="18"/>
      <c r="J411" s="18"/>
      <c r="K411" s="13"/>
    </row>
    <row r="412" spans="1:11" s="1" customFormat="1">
      <c r="A412" s="33">
        <v>9</v>
      </c>
      <c r="B412" s="25"/>
      <c r="C412" s="24" t="s">
        <v>1004</v>
      </c>
      <c r="D412" s="89"/>
      <c r="E412" s="34">
        <v>0</v>
      </c>
      <c r="F412" s="18"/>
      <c r="G412" s="18"/>
      <c r="H412" s="18"/>
      <c r="I412" s="18"/>
      <c r="J412" s="18"/>
      <c r="K412" s="13"/>
    </row>
    <row r="413" spans="1:11" s="1" customFormat="1">
      <c r="A413" s="33">
        <v>10</v>
      </c>
      <c r="B413" s="25"/>
      <c r="C413" s="24" t="s">
        <v>1005</v>
      </c>
      <c r="D413" s="90"/>
      <c r="E413" s="34">
        <v>2</v>
      </c>
      <c r="F413" s="18"/>
      <c r="G413" s="18"/>
      <c r="H413" s="18"/>
      <c r="I413" s="18"/>
      <c r="J413" s="18"/>
      <c r="K413" s="13"/>
    </row>
    <row r="414" spans="1:11" s="1" customFormat="1">
      <c r="A414" s="33"/>
      <c r="B414" s="25"/>
      <c r="C414" s="28" t="s">
        <v>1006</v>
      </c>
      <c r="D414" s="29"/>
      <c r="E414" s="35">
        <f>(((1+E400/100)*(1+E405/100)*(1+E407/100))/(1-E409/100))-1</f>
        <v>0.16262432750397426</v>
      </c>
      <c r="F414" s="18"/>
      <c r="G414" s="18"/>
      <c r="H414" s="18"/>
      <c r="I414" s="18"/>
      <c r="J414" s="18"/>
      <c r="K414" s="13"/>
    </row>
    <row r="415" spans="1:11" s="1" customFormat="1">
      <c r="A415" s="94" t="s">
        <v>1007</v>
      </c>
      <c r="B415" s="95"/>
      <c r="C415" s="95"/>
      <c r="D415" s="96"/>
      <c r="E415" s="36"/>
      <c r="F415" s="18"/>
      <c r="G415" s="18"/>
      <c r="H415" s="18"/>
      <c r="I415" s="18"/>
      <c r="J415" s="18"/>
      <c r="K415" s="13"/>
    </row>
    <row r="416" spans="1:11" s="1" customFormat="1">
      <c r="A416" s="97" t="s">
        <v>1009</v>
      </c>
      <c r="B416" s="98"/>
      <c r="C416" s="98"/>
      <c r="D416" s="98"/>
      <c r="E416" s="99"/>
      <c r="F416" s="18"/>
      <c r="G416" s="18"/>
      <c r="H416" s="18"/>
      <c r="I416" s="18"/>
      <c r="J416" s="18"/>
      <c r="K416" s="13"/>
    </row>
    <row r="417" spans="1:11" s="1" customFormat="1" ht="15" thickBot="1">
      <c r="A417" s="100"/>
      <c r="B417" s="101"/>
      <c r="C417" s="101"/>
      <c r="D417" s="101"/>
      <c r="E417" s="102"/>
      <c r="F417" s="18"/>
      <c r="G417" s="18"/>
      <c r="H417" s="18"/>
      <c r="I417" s="18"/>
      <c r="J417" s="18"/>
      <c r="K417" s="13"/>
    </row>
    <row r="418" spans="1:11" s="1" customFormat="1">
      <c r="A418" s="17"/>
      <c r="B418" s="18"/>
      <c r="C418" s="18"/>
      <c r="D418" s="18"/>
      <c r="E418" s="18"/>
      <c r="F418" s="18"/>
      <c r="G418" s="18"/>
      <c r="H418" s="18"/>
      <c r="I418" s="18"/>
      <c r="J418" s="18"/>
      <c r="K418" s="13"/>
    </row>
    <row r="419" spans="1:11" ht="60" customHeight="1">
      <c r="A419" s="103" t="s">
        <v>1010</v>
      </c>
      <c r="B419" s="75"/>
      <c r="C419" s="75"/>
      <c r="D419" s="75"/>
      <c r="E419" s="75"/>
      <c r="F419" s="75"/>
      <c r="G419" s="75"/>
      <c r="H419" s="75"/>
      <c r="I419" s="75"/>
      <c r="J419" s="75"/>
      <c r="K419" s="75"/>
    </row>
    <row r="420" spans="1:11" ht="69.95" customHeight="1">
      <c r="A420" s="74" t="s">
        <v>886</v>
      </c>
      <c r="B420" s="75"/>
      <c r="C420" s="75"/>
      <c r="D420" s="75"/>
      <c r="E420" s="75"/>
      <c r="F420" s="75"/>
      <c r="G420" s="75"/>
      <c r="H420" s="75"/>
      <c r="I420" s="75"/>
      <c r="J420" s="75"/>
      <c r="K420" s="75"/>
    </row>
    <row r="430" spans="1:11" ht="15">
      <c r="I430" s="76"/>
      <c r="J430" s="76"/>
    </row>
    <row r="431" spans="1:11" ht="100.5" customHeight="1">
      <c r="I431" s="73"/>
      <c r="J431" s="73"/>
    </row>
  </sheetData>
  <mergeCells count="32">
    <mergeCell ref="A400:C400"/>
    <mergeCell ref="A405:C405"/>
    <mergeCell ref="A407:C407"/>
    <mergeCell ref="A409:C409"/>
    <mergeCell ref="J1:K1"/>
    <mergeCell ref="J2:K2"/>
    <mergeCell ref="E2:I2"/>
    <mergeCell ref="A3:K3"/>
    <mergeCell ref="A4:A5"/>
    <mergeCell ref="B4:B5"/>
    <mergeCell ref="C4:C5"/>
    <mergeCell ref="D4:D5"/>
    <mergeCell ref="E4:E5"/>
    <mergeCell ref="F4:F5"/>
    <mergeCell ref="G4:I4"/>
    <mergeCell ref="J4:K4"/>
    <mergeCell ref="A375:J375"/>
    <mergeCell ref="A377:E378"/>
    <mergeCell ref="A380:C380"/>
    <mergeCell ref="I431:J431"/>
    <mergeCell ref="A420:K420"/>
    <mergeCell ref="I430:J430"/>
    <mergeCell ref="A385:C385"/>
    <mergeCell ref="A387:C387"/>
    <mergeCell ref="A389:C389"/>
    <mergeCell ref="D390:D393"/>
    <mergeCell ref="A395:D395"/>
    <mergeCell ref="D410:D413"/>
    <mergeCell ref="A415:D415"/>
    <mergeCell ref="A416:E417"/>
    <mergeCell ref="A419:K419"/>
    <mergeCell ref="A397:E398"/>
  </mergeCells>
  <pageMargins left="0.5" right="0.5" top="1" bottom="1" header="0.5" footer="0.5"/>
  <pageSetup paperSize="9" scale="75" fitToHeight="0" orientation="landscape" r:id="rId1"/>
  <headerFooter>
    <oddHeader>&amp;L &amp;CUFSM
CNPJ: 95591764000105 &amp;R</oddHeader>
    <oddFooter>&amp;L &amp;CAV RORAIMA CIDADE UNIVERSITARIA - CAMOBI - SANTA MARIA / RS
(55) 9966-28508 / engcivilpedrojr@gmail.com &amp;R</oddFooter>
  </headerFooter>
  <rowBreaks count="3" manualBreakCount="3">
    <brk id="375" max="16383" man="1"/>
    <brk id="396" max="16383" man="1"/>
    <brk id="420"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3"/>
  <sheetViews>
    <sheetView view="pageBreakPreview" zoomScale="85" zoomScaleNormal="100" zoomScaleSheetLayoutView="85" workbookViewId="0">
      <selection activeCell="I31" sqref="I31"/>
    </sheetView>
  </sheetViews>
  <sheetFormatPr defaultRowHeight="12.75"/>
  <cols>
    <col min="1" max="1" width="2.375" style="58" customWidth="1"/>
    <col min="2" max="2" width="55" style="59" customWidth="1"/>
    <col min="3" max="3" width="9.25" style="60" bestFit="1" customWidth="1"/>
    <col min="4" max="5" width="10.25" style="58" bestFit="1" customWidth="1"/>
    <col min="6" max="6" width="10" style="58" bestFit="1" customWidth="1"/>
    <col min="7" max="7" width="10.25" style="58" bestFit="1" customWidth="1"/>
    <col min="8" max="8" width="10" style="58" bestFit="1" customWidth="1"/>
    <col min="9" max="9" width="10.625" style="52" bestFit="1" customWidth="1"/>
    <col min="10" max="10" width="10.25" style="56" customWidth="1"/>
    <col min="11" max="11" width="10.125" style="56" bestFit="1" customWidth="1"/>
    <col min="12" max="16384" width="9" style="56"/>
  </cols>
  <sheetData>
    <row r="1" spans="1:9" s="38" customFormat="1" ht="15.75" customHeight="1">
      <c r="A1" s="104" t="s">
        <v>1011</v>
      </c>
      <c r="B1" s="105"/>
      <c r="C1" s="105"/>
      <c r="D1" s="105"/>
      <c r="E1" s="105"/>
      <c r="F1" s="105"/>
      <c r="G1" s="105"/>
      <c r="H1" s="105"/>
      <c r="I1" s="106"/>
    </row>
    <row r="2" spans="1:9" s="38" customFormat="1" ht="15" customHeight="1">
      <c r="A2" s="107"/>
      <c r="B2" s="108"/>
      <c r="C2" s="108"/>
      <c r="D2" s="108"/>
      <c r="E2" s="108"/>
      <c r="F2" s="108"/>
      <c r="G2" s="108"/>
      <c r="H2" s="108"/>
      <c r="I2" s="39"/>
    </row>
    <row r="3" spans="1:9" s="43" customFormat="1" ht="18" customHeight="1">
      <c r="A3" s="40" t="s">
        <v>1012</v>
      </c>
      <c r="B3" s="41" t="s">
        <v>1013</v>
      </c>
      <c r="C3" s="41" t="s">
        <v>1014</v>
      </c>
      <c r="D3" s="41" t="s">
        <v>1015</v>
      </c>
      <c r="E3" s="41" t="s">
        <v>1016</v>
      </c>
      <c r="F3" s="41" t="s">
        <v>1017</v>
      </c>
      <c r="G3" s="41" t="s">
        <v>1018</v>
      </c>
      <c r="H3" s="41" t="s">
        <v>1019</v>
      </c>
      <c r="I3" s="42" t="s">
        <v>1006</v>
      </c>
    </row>
    <row r="4" spans="1:9" s="45" customFormat="1" ht="17.25" customHeight="1">
      <c r="A4" s="109">
        <v>1</v>
      </c>
      <c r="B4" s="110" t="str">
        <f>'ORÇAMENTO SINTÉTICO'!D6</f>
        <v>SERVIÇOS PRELIMINARES</v>
      </c>
      <c r="C4" s="44">
        <v>0.2</v>
      </c>
      <c r="D4" s="44">
        <v>0.2</v>
      </c>
      <c r="E4" s="44">
        <v>0.15</v>
      </c>
      <c r="F4" s="44">
        <v>0.15</v>
      </c>
      <c r="G4" s="44">
        <v>0.15</v>
      </c>
      <c r="H4" s="44">
        <v>0.15</v>
      </c>
      <c r="I4" s="44">
        <f>SUM(C4:H4)</f>
        <v>1</v>
      </c>
    </row>
    <row r="5" spans="1:9" s="45" customFormat="1" ht="18" customHeight="1">
      <c r="A5" s="109"/>
      <c r="B5" s="110"/>
      <c r="C5" s="46">
        <f t="shared" ref="C5:H5" si="0">C4*$I$5</f>
        <v>67399.297999999995</v>
      </c>
      <c r="D5" s="46">
        <f t="shared" si="0"/>
        <v>67399.297999999995</v>
      </c>
      <c r="E5" s="46">
        <f t="shared" si="0"/>
        <v>50549.4735</v>
      </c>
      <c r="F5" s="46">
        <f t="shared" si="0"/>
        <v>50549.4735</v>
      </c>
      <c r="G5" s="46">
        <f t="shared" si="0"/>
        <v>50549.4735</v>
      </c>
      <c r="H5" s="46">
        <f t="shared" si="0"/>
        <v>50549.4735</v>
      </c>
      <c r="I5" s="47">
        <f>'ORÇAMENTO SINTÉTICO'!K6</f>
        <v>336996.49</v>
      </c>
    </row>
    <row r="6" spans="1:9" s="45" customFormat="1" ht="14.25" customHeight="1">
      <c r="A6" s="109">
        <v>2</v>
      </c>
      <c r="B6" s="110" t="str">
        <f>'ORÇAMENTO SINTÉTICO'!D19</f>
        <v>MOVIMENTAÇÃO DE TERRA E DEMOLIÇÕES</v>
      </c>
      <c r="C6" s="44">
        <v>1</v>
      </c>
      <c r="D6" s="44">
        <v>0</v>
      </c>
      <c r="E6" s="44">
        <v>0</v>
      </c>
      <c r="F6" s="44">
        <v>0</v>
      </c>
      <c r="G6" s="44">
        <v>0</v>
      </c>
      <c r="H6" s="44">
        <v>0</v>
      </c>
      <c r="I6" s="44">
        <f>SUM(C6:H6)</f>
        <v>1</v>
      </c>
    </row>
    <row r="7" spans="1:9" s="45" customFormat="1" ht="14.25" customHeight="1">
      <c r="A7" s="109"/>
      <c r="B7" s="110"/>
      <c r="C7" s="46">
        <f t="shared" ref="C7:H7" si="1">C6*$I$7</f>
        <v>312465.51</v>
      </c>
      <c r="D7" s="46">
        <f t="shared" si="1"/>
        <v>0</v>
      </c>
      <c r="E7" s="46">
        <f t="shared" si="1"/>
        <v>0</v>
      </c>
      <c r="F7" s="46">
        <f t="shared" si="1"/>
        <v>0</v>
      </c>
      <c r="G7" s="46">
        <f t="shared" si="1"/>
        <v>0</v>
      </c>
      <c r="H7" s="46">
        <f t="shared" si="1"/>
        <v>0</v>
      </c>
      <c r="I7" s="47">
        <f>'ORÇAMENTO SINTÉTICO'!K19</f>
        <v>312465.51</v>
      </c>
    </row>
    <row r="8" spans="1:9" s="48" customFormat="1" ht="18" customHeight="1">
      <c r="A8" s="109">
        <v>3</v>
      </c>
      <c r="B8" s="110" t="str">
        <f>'ORÇAMENTO SINTÉTICO'!D41</f>
        <v>ESTRUTURA</v>
      </c>
      <c r="C8" s="44">
        <v>0.1</v>
      </c>
      <c r="D8" s="44">
        <v>0.5</v>
      </c>
      <c r="E8" s="44">
        <v>0.3</v>
      </c>
      <c r="F8" s="44">
        <v>0.1</v>
      </c>
      <c r="G8" s="44">
        <v>0</v>
      </c>
      <c r="H8" s="44">
        <v>0</v>
      </c>
      <c r="I8" s="44">
        <f>SUM(C8:H8)</f>
        <v>0.99999999999999989</v>
      </c>
    </row>
    <row r="9" spans="1:9" s="48" customFormat="1" ht="16.5" customHeight="1">
      <c r="A9" s="109"/>
      <c r="B9" s="110"/>
      <c r="C9" s="46">
        <f t="shared" ref="C9:H9" si="2">C8*$I$9</f>
        <v>100161.23385000002</v>
      </c>
      <c r="D9" s="46">
        <f t="shared" si="2"/>
        <v>500806.16925000004</v>
      </c>
      <c r="E9" s="46">
        <f t="shared" si="2"/>
        <v>300483.70155</v>
      </c>
      <c r="F9" s="46">
        <f t="shared" si="2"/>
        <v>100161.23385000002</v>
      </c>
      <c r="G9" s="46">
        <f t="shared" si="2"/>
        <v>0</v>
      </c>
      <c r="H9" s="46">
        <f t="shared" si="2"/>
        <v>0</v>
      </c>
      <c r="I9" s="47">
        <f>'ORÇAMENTO SINTÉTICO'!K41</f>
        <v>1001612.3385000001</v>
      </c>
    </row>
    <row r="10" spans="1:9" s="48" customFormat="1" ht="16.5" customHeight="1">
      <c r="A10" s="109">
        <v>4</v>
      </c>
      <c r="B10" s="110" t="str">
        <f>'ORÇAMENTO SINTÉTICO'!D108</f>
        <v>IMPERMEABILIZAÇÃO</v>
      </c>
      <c r="C10" s="44">
        <v>0</v>
      </c>
      <c r="D10" s="44">
        <v>0</v>
      </c>
      <c r="E10" s="44">
        <v>0.5</v>
      </c>
      <c r="F10" s="44">
        <v>0.5</v>
      </c>
      <c r="G10" s="44">
        <v>0</v>
      </c>
      <c r="H10" s="44">
        <v>0</v>
      </c>
      <c r="I10" s="44">
        <f>SUM(D10:H10)</f>
        <v>1</v>
      </c>
    </row>
    <row r="11" spans="1:9" s="48" customFormat="1" ht="15.75" customHeight="1">
      <c r="A11" s="109"/>
      <c r="B11" s="110"/>
      <c r="C11" s="46">
        <f t="shared" ref="C11:H11" si="3">C10*$I$11</f>
        <v>0</v>
      </c>
      <c r="D11" s="46">
        <f t="shared" si="3"/>
        <v>0</v>
      </c>
      <c r="E11" s="46">
        <f t="shared" si="3"/>
        <v>59930.01</v>
      </c>
      <c r="F11" s="46">
        <f t="shared" si="3"/>
        <v>59930.01</v>
      </c>
      <c r="G11" s="46">
        <f t="shared" si="3"/>
        <v>0</v>
      </c>
      <c r="H11" s="46">
        <f t="shared" si="3"/>
        <v>0</v>
      </c>
      <c r="I11" s="47">
        <f>'ORÇAMENTO SINTÉTICO'!K108</f>
        <v>119860.02</v>
      </c>
    </row>
    <row r="12" spans="1:9" s="48" customFormat="1" ht="15" customHeight="1">
      <c r="A12" s="109">
        <v>5</v>
      </c>
      <c r="B12" s="110" t="str">
        <f>'ORÇAMENTO SINTÉTICO'!D110</f>
        <v>DRENAGEM</v>
      </c>
      <c r="C12" s="44">
        <v>0</v>
      </c>
      <c r="D12" s="44">
        <v>0.3</v>
      </c>
      <c r="E12" s="44">
        <v>0.4</v>
      </c>
      <c r="F12" s="44">
        <v>0.3</v>
      </c>
      <c r="G12" s="44">
        <v>0</v>
      </c>
      <c r="H12" s="44">
        <v>0</v>
      </c>
      <c r="I12" s="44">
        <f>SUM(C12:H12)</f>
        <v>1</v>
      </c>
    </row>
    <row r="13" spans="1:9" s="48" customFormat="1" ht="15.75" customHeight="1">
      <c r="A13" s="109"/>
      <c r="B13" s="110"/>
      <c r="C13" s="46">
        <f t="shared" ref="C13:H13" si="4">C12*$I$13</f>
        <v>0</v>
      </c>
      <c r="D13" s="46">
        <f t="shared" si="4"/>
        <v>75499.8609</v>
      </c>
      <c r="E13" s="46">
        <f t="shared" si="4"/>
        <v>100666.48120000001</v>
      </c>
      <c r="F13" s="46">
        <f t="shared" si="4"/>
        <v>75499.8609</v>
      </c>
      <c r="G13" s="46">
        <f t="shared" si="4"/>
        <v>0</v>
      </c>
      <c r="H13" s="46">
        <f t="shared" si="4"/>
        <v>0</v>
      </c>
      <c r="I13" s="47">
        <f>'ORÇAMENTO SINTÉTICO'!K110</f>
        <v>251666.20300000001</v>
      </c>
    </row>
    <row r="14" spans="1:9" s="48" customFormat="1" ht="15.75" customHeight="1">
      <c r="A14" s="109">
        <v>6</v>
      </c>
      <c r="B14" s="110" t="str">
        <f>'ORÇAMENTO SINTÉTICO'!D141</f>
        <v>IRRIGAÇÃO</v>
      </c>
      <c r="C14" s="44">
        <v>0</v>
      </c>
      <c r="D14" s="44">
        <v>0</v>
      </c>
      <c r="E14" s="44">
        <v>0.5</v>
      </c>
      <c r="F14" s="44">
        <v>0.5</v>
      </c>
      <c r="G14" s="44">
        <v>0</v>
      </c>
      <c r="H14" s="44">
        <v>0</v>
      </c>
      <c r="I14" s="44">
        <f>SUM(C14:H14)</f>
        <v>1</v>
      </c>
    </row>
    <row r="15" spans="1:9" s="48" customFormat="1" ht="15.75" customHeight="1">
      <c r="A15" s="109"/>
      <c r="B15" s="110"/>
      <c r="C15" s="46">
        <f t="shared" ref="C15:H15" si="5">C14*$I$15</f>
        <v>0</v>
      </c>
      <c r="D15" s="46">
        <f t="shared" si="5"/>
        <v>0</v>
      </c>
      <c r="E15" s="46">
        <f t="shared" si="5"/>
        <v>43451.425000000003</v>
      </c>
      <c r="F15" s="46">
        <f t="shared" si="5"/>
        <v>43451.425000000003</v>
      </c>
      <c r="G15" s="46">
        <f t="shared" si="5"/>
        <v>0</v>
      </c>
      <c r="H15" s="46">
        <f t="shared" si="5"/>
        <v>0</v>
      </c>
      <c r="I15" s="47">
        <f>'ORÇAMENTO SINTÉTICO'!K141</f>
        <v>86902.85</v>
      </c>
    </row>
    <row r="16" spans="1:9" s="48" customFormat="1" ht="14.25" customHeight="1">
      <c r="A16" s="109">
        <v>7</v>
      </c>
      <c r="B16" s="110" t="str">
        <f>'ORÇAMENTO SINTÉTICO'!D208</f>
        <v>INSTALAÇÕES ELÉTRICAS - ESPERA PARA EQUIPAMENTOS ELETRÔNICOS E ILUMINAÇÃO</v>
      </c>
      <c r="C16" s="44">
        <v>0</v>
      </c>
      <c r="D16" s="44">
        <v>0</v>
      </c>
      <c r="E16" s="44">
        <v>1</v>
      </c>
      <c r="F16" s="44">
        <v>0</v>
      </c>
      <c r="G16" s="44">
        <v>0</v>
      </c>
      <c r="H16" s="44">
        <v>0</v>
      </c>
      <c r="I16" s="49">
        <f>SUM(C16:H16)</f>
        <v>1</v>
      </c>
    </row>
    <row r="17" spans="1:11" s="48" customFormat="1" ht="46.5" customHeight="1">
      <c r="A17" s="109"/>
      <c r="B17" s="110"/>
      <c r="C17" s="46">
        <f t="shared" ref="C17:H17" si="6">C16*$I$17</f>
        <v>0</v>
      </c>
      <c r="D17" s="46">
        <f t="shared" si="6"/>
        <v>0</v>
      </c>
      <c r="E17" s="46">
        <f t="shared" si="6"/>
        <v>182574.07179999995</v>
      </c>
      <c r="F17" s="46">
        <f t="shared" si="6"/>
        <v>0</v>
      </c>
      <c r="G17" s="46">
        <f t="shared" si="6"/>
        <v>0</v>
      </c>
      <c r="H17" s="46">
        <f t="shared" si="6"/>
        <v>0</v>
      </c>
      <c r="I17" s="47">
        <f>'ORÇAMENTO SINTÉTICO'!K208</f>
        <v>182574.07179999995</v>
      </c>
    </row>
    <row r="18" spans="1:11" s="48" customFormat="1" ht="15" customHeight="1">
      <c r="A18" s="109">
        <v>8</v>
      </c>
      <c r="B18" s="110" t="str">
        <f>'ORÇAMENTO SINTÉTICO'!D222</f>
        <v>GRAMADO</v>
      </c>
      <c r="C18" s="44">
        <v>0</v>
      </c>
      <c r="D18" s="44">
        <v>0</v>
      </c>
      <c r="E18" s="44">
        <v>0.4</v>
      </c>
      <c r="F18" s="44">
        <v>0.4</v>
      </c>
      <c r="G18" s="44">
        <v>0.2</v>
      </c>
      <c r="H18" s="44">
        <v>0</v>
      </c>
      <c r="I18" s="44">
        <f>SUM(C18:H18)</f>
        <v>1</v>
      </c>
    </row>
    <row r="19" spans="1:11" s="48" customFormat="1" ht="17.25" customHeight="1">
      <c r="A19" s="109"/>
      <c r="B19" s="110"/>
      <c r="C19" s="46">
        <f t="shared" ref="C19:H19" si="7">C18*$I$19</f>
        <v>0</v>
      </c>
      <c r="D19" s="46">
        <f t="shared" si="7"/>
        <v>0</v>
      </c>
      <c r="E19" s="46">
        <f t="shared" si="7"/>
        <v>158353.12000000002</v>
      </c>
      <c r="F19" s="46">
        <f t="shared" si="7"/>
        <v>158353.12000000002</v>
      </c>
      <c r="G19" s="46">
        <f t="shared" si="7"/>
        <v>79176.560000000012</v>
      </c>
      <c r="H19" s="46">
        <f t="shared" si="7"/>
        <v>0</v>
      </c>
      <c r="I19" s="47">
        <f>'ORÇAMENTO SINTÉTICO'!K222</f>
        <v>395882.80000000005</v>
      </c>
    </row>
    <row r="20" spans="1:11" s="48" customFormat="1" ht="15" customHeight="1">
      <c r="A20" s="109">
        <v>9</v>
      </c>
      <c r="B20" s="110" t="str">
        <f>'ORÇAMENTO SINTÉTICO'!D228</f>
        <v>PISTA ATLETISMO- PISO SINTÉTICO, EQUIPAMENTOS E CERTIFICAÇÃO IAAF</v>
      </c>
      <c r="C20" s="44">
        <v>0</v>
      </c>
      <c r="D20" s="44">
        <v>0</v>
      </c>
      <c r="E20" s="44">
        <v>0.1</v>
      </c>
      <c r="F20" s="44">
        <v>0.3</v>
      </c>
      <c r="G20" s="44">
        <v>0.3</v>
      </c>
      <c r="H20" s="44">
        <v>0.3</v>
      </c>
      <c r="I20" s="44">
        <f>SUM(C20:H20)</f>
        <v>1</v>
      </c>
    </row>
    <row r="21" spans="1:11" s="48" customFormat="1" ht="18" customHeight="1">
      <c r="A21" s="109"/>
      <c r="B21" s="110"/>
      <c r="C21" s="46">
        <f t="shared" ref="C21:H21" si="8">C20*$I$21</f>
        <v>0</v>
      </c>
      <c r="D21" s="46">
        <f t="shared" si="8"/>
        <v>0</v>
      </c>
      <c r="E21" s="46">
        <f t="shared" si="8"/>
        <v>474471</v>
      </c>
      <c r="F21" s="46">
        <f t="shared" si="8"/>
        <v>1423413</v>
      </c>
      <c r="G21" s="46">
        <f t="shared" si="8"/>
        <v>1423413</v>
      </c>
      <c r="H21" s="46">
        <f t="shared" si="8"/>
        <v>1423413</v>
      </c>
      <c r="I21" s="47">
        <f>'ORÇAMENTO SINTÉTICO'!K228</f>
        <v>4744710</v>
      </c>
    </row>
    <row r="22" spans="1:11" s="48" customFormat="1" ht="17.25" customHeight="1">
      <c r="A22" s="109">
        <v>10</v>
      </c>
      <c r="B22" s="110" t="str">
        <f>'ORÇAMENTO SINTÉTICO'!D244</f>
        <v>ALAMBRADOS E FECHAMENTO</v>
      </c>
      <c r="C22" s="44">
        <v>0</v>
      </c>
      <c r="D22" s="44">
        <v>0</v>
      </c>
      <c r="E22" s="44">
        <v>0</v>
      </c>
      <c r="F22" s="44">
        <v>0</v>
      </c>
      <c r="G22" s="44">
        <v>0.5</v>
      </c>
      <c r="H22" s="44">
        <v>0.5</v>
      </c>
      <c r="I22" s="44">
        <f>SUM(C22:H22)</f>
        <v>1</v>
      </c>
    </row>
    <row r="23" spans="1:11" s="48" customFormat="1" ht="18" customHeight="1">
      <c r="A23" s="109"/>
      <c r="B23" s="110"/>
      <c r="C23" s="46">
        <f t="shared" ref="C23:H23" si="9">C22*$I$23</f>
        <v>0</v>
      </c>
      <c r="D23" s="46">
        <f t="shared" si="9"/>
        <v>0</v>
      </c>
      <c r="E23" s="46">
        <f t="shared" si="9"/>
        <v>0</v>
      </c>
      <c r="F23" s="46">
        <f t="shared" si="9"/>
        <v>0</v>
      </c>
      <c r="G23" s="46">
        <f t="shared" si="9"/>
        <v>67886.77</v>
      </c>
      <c r="H23" s="46">
        <f t="shared" si="9"/>
        <v>67886.77</v>
      </c>
      <c r="I23" s="47">
        <f>'ORÇAMENTO SINTÉTICO'!K244</f>
        <v>135773.54</v>
      </c>
    </row>
    <row r="24" spans="1:11" s="48" customFormat="1" ht="16.5" customHeight="1">
      <c r="A24" s="109">
        <v>11</v>
      </c>
      <c r="B24" s="110" t="str">
        <f>'ORÇAMENTO SINTÉTICO'!D248</f>
        <v>CASA DE MÁQUINAS PARA SISTEMA DE ARMAZENAMENTO E PRESSURIZAÇÃO</v>
      </c>
      <c r="C24" s="44">
        <v>0</v>
      </c>
      <c r="D24" s="44">
        <v>0.3</v>
      </c>
      <c r="E24" s="44">
        <v>0.5</v>
      </c>
      <c r="F24" s="44">
        <v>0.2</v>
      </c>
      <c r="G24" s="44">
        <v>0</v>
      </c>
      <c r="H24" s="44">
        <v>0</v>
      </c>
      <c r="I24" s="44">
        <f>SUM(C24:H24)</f>
        <v>1</v>
      </c>
    </row>
    <row r="25" spans="1:11" s="48" customFormat="1" ht="18" customHeight="1">
      <c r="A25" s="109"/>
      <c r="B25" s="110"/>
      <c r="C25" s="46">
        <f t="shared" ref="C25:H25" si="10">C24*$I$25</f>
        <v>0</v>
      </c>
      <c r="D25" s="46">
        <f t="shared" si="10"/>
        <v>20727.878070000002</v>
      </c>
      <c r="E25" s="46">
        <f t="shared" si="10"/>
        <v>34546.463450000003</v>
      </c>
      <c r="F25" s="46">
        <f t="shared" si="10"/>
        <v>13818.585380000002</v>
      </c>
      <c r="G25" s="46">
        <f t="shared" si="10"/>
        <v>0</v>
      </c>
      <c r="H25" s="46">
        <f t="shared" si="10"/>
        <v>0</v>
      </c>
      <c r="I25" s="47">
        <f>'ORÇAMENTO SINTÉTICO'!K248</f>
        <v>69092.926900000006</v>
      </c>
    </row>
    <row r="26" spans="1:11" s="48" customFormat="1" ht="17.25" customHeight="1">
      <c r="A26" s="109">
        <v>12</v>
      </c>
      <c r="B26" s="110" t="str">
        <f>'ORÇAMENTO SINTÉTICO'!D309</f>
        <v>CASA DE MÁQUINAS PARA SISTEMA DE CAPTAÇÃO DE ÁGUA E REDE DE RECALQUE</v>
      </c>
      <c r="C26" s="44">
        <v>0</v>
      </c>
      <c r="D26" s="44">
        <v>0.3</v>
      </c>
      <c r="E26" s="44">
        <v>0.5</v>
      </c>
      <c r="F26" s="44">
        <v>0.2</v>
      </c>
      <c r="G26" s="44">
        <v>0</v>
      </c>
      <c r="H26" s="44">
        <v>0</v>
      </c>
      <c r="I26" s="44">
        <f>SUM(C26:H26)</f>
        <v>1</v>
      </c>
    </row>
    <row r="27" spans="1:11" s="48" customFormat="1" ht="16.5" customHeight="1">
      <c r="A27" s="109"/>
      <c r="B27" s="110"/>
      <c r="C27" s="46">
        <f t="shared" ref="C27:H27" si="11">C26*$I$27</f>
        <v>0</v>
      </c>
      <c r="D27" s="46">
        <f t="shared" si="11"/>
        <v>19286.310899999997</v>
      </c>
      <c r="E27" s="46">
        <f t="shared" si="11"/>
        <v>32143.851499999997</v>
      </c>
      <c r="F27" s="46">
        <f t="shared" si="11"/>
        <v>12857.5406</v>
      </c>
      <c r="G27" s="46">
        <f t="shared" si="11"/>
        <v>0</v>
      </c>
      <c r="H27" s="46">
        <f t="shared" si="11"/>
        <v>0</v>
      </c>
      <c r="I27" s="47">
        <f>'ORÇAMENTO SINTÉTICO'!K309</f>
        <v>64287.702999999994</v>
      </c>
    </row>
    <row r="28" spans="1:11" s="48" customFormat="1" ht="17.25" customHeight="1">
      <c r="A28" s="109">
        <v>12</v>
      </c>
      <c r="B28" s="110" t="str">
        <f>'ORÇAMENTO SINTÉTICO'!D373</f>
        <v>SERVIÇOS FINAIS</v>
      </c>
      <c r="C28" s="44">
        <v>0</v>
      </c>
      <c r="D28" s="44">
        <v>0</v>
      </c>
      <c r="E28" s="44">
        <v>0</v>
      </c>
      <c r="F28" s="44">
        <v>0</v>
      </c>
      <c r="G28" s="44">
        <v>0</v>
      </c>
      <c r="H28" s="44">
        <v>1</v>
      </c>
      <c r="I28" s="44">
        <f>SUM(C28:H28)</f>
        <v>1</v>
      </c>
    </row>
    <row r="29" spans="1:11" s="48" customFormat="1" ht="16.5" customHeight="1">
      <c r="A29" s="109"/>
      <c r="B29" s="110"/>
      <c r="C29" s="46">
        <f t="shared" ref="C29" si="12">C28*$I$27</f>
        <v>0</v>
      </c>
      <c r="D29" s="46">
        <f>D28*$I$29</f>
        <v>0</v>
      </c>
      <c r="E29" s="46">
        <f>E28*$I$29</f>
        <v>0</v>
      </c>
      <c r="F29" s="46">
        <f>F28*$I$29</f>
        <v>0</v>
      </c>
      <c r="G29" s="46">
        <f>G28*$I$29</f>
        <v>0</v>
      </c>
      <c r="H29" s="46">
        <f>H28*$I$29</f>
        <v>45172.920000000006</v>
      </c>
      <c r="I29" s="47">
        <f>'ORÇAMENTO SINTÉTICO'!K373</f>
        <v>45172.920000000006</v>
      </c>
    </row>
    <row r="30" spans="1:11" s="48" customFormat="1" ht="18" customHeight="1">
      <c r="A30" s="50"/>
      <c r="B30" s="50"/>
      <c r="C30" s="51">
        <f t="shared" ref="C30:I30" si="13">C5+C7+C9+C11+C13+C15+C17+C19+C21+C23+C25+C27+C29</f>
        <v>480026.04185000004</v>
      </c>
      <c r="D30" s="51">
        <f t="shared" si="13"/>
        <v>683719.51711999997</v>
      </c>
      <c r="E30" s="51">
        <f t="shared" si="13"/>
        <v>1437169.598</v>
      </c>
      <c r="F30" s="51">
        <f t="shared" si="13"/>
        <v>1938034.2492300002</v>
      </c>
      <c r="G30" s="51">
        <f t="shared" si="13"/>
        <v>1621025.8034999999</v>
      </c>
      <c r="H30" s="51">
        <f t="shared" si="13"/>
        <v>1587022.1635</v>
      </c>
      <c r="I30" s="51">
        <f t="shared" si="13"/>
        <v>7746997.3732000003</v>
      </c>
      <c r="J30" s="52"/>
    </row>
    <row r="31" spans="1:11">
      <c r="A31" s="111" t="s">
        <v>1020</v>
      </c>
      <c r="B31" s="111"/>
      <c r="C31" s="53"/>
      <c r="D31" s="54"/>
      <c r="E31" s="54"/>
      <c r="F31" s="54"/>
      <c r="G31" s="54"/>
      <c r="H31" s="54"/>
      <c r="I31" s="55">
        <f>C30+D30+E30+F30+G30+H30</f>
        <v>7746997.3731999993</v>
      </c>
      <c r="K31" s="57"/>
    </row>
    <row r="33" spans="9:9" ht="12.75" customHeight="1">
      <c r="I33" s="61"/>
    </row>
  </sheetData>
  <mergeCells count="29">
    <mergeCell ref="A26:A27"/>
    <mergeCell ref="B26:B27"/>
    <mergeCell ref="A31:B31"/>
    <mergeCell ref="A28:A29"/>
    <mergeCell ref="B28:B29"/>
    <mergeCell ref="A20:A21"/>
    <mergeCell ref="B20:B21"/>
    <mergeCell ref="A22:A23"/>
    <mergeCell ref="B22:B23"/>
    <mergeCell ref="A24:A25"/>
    <mergeCell ref="B24:B25"/>
    <mergeCell ref="A14:A15"/>
    <mergeCell ref="B14:B15"/>
    <mergeCell ref="A16:A17"/>
    <mergeCell ref="B16:B17"/>
    <mergeCell ref="A18:A19"/>
    <mergeCell ref="B18:B19"/>
    <mergeCell ref="A8:A9"/>
    <mergeCell ref="B8:B9"/>
    <mergeCell ref="A10:A11"/>
    <mergeCell ref="B10:B11"/>
    <mergeCell ref="A12:A13"/>
    <mergeCell ref="B12:B13"/>
    <mergeCell ref="A1:I1"/>
    <mergeCell ref="A2:H2"/>
    <mergeCell ref="A4:A5"/>
    <mergeCell ref="B4:B5"/>
    <mergeCell ref="A6:A7"/>
    <mergeCell ref="B6:B7"/>
  </mergeCells>
  <pageMargins left="1.299212598425197" right="0.59055118110236227" top="0.39370078740157483" bottom="0.39370078740157483" header="0.11811023622047245" footer="0.19685039370078741"/>
  <pageSetup scale="83"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2</vt:i4>
      </vt:variant>
      <vt:variant>
        <vt:lpstr>Intervalos nomeados</vt:lpstr>
      </vt:variant>
      <vt:variant>
        <vt:i4>1</vt:i4>
      </vt:variant>
    </vt:vector>
  </HeadingPairs>
  <TitlesOfParts>
    <vt:vector size="3" baseType="lpstr">
      <vt:lpstr>ORÇAMENTO SINTÉTICO</vt:lpstr>
      <vt:lpstr>CRONOGRAMA </vt:lpstr>
      <vt:lpstr>'ORÇAMENTO SINTÉTICO'!Area_de_impressao</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pccli</cp:lastModifiedBy>
  <cp:revision>0</cp:revision>
  <cp:lastPrinted>2019-06-11T17:21:52Z</cp:lastPrinted>
  <dcterms:created xsi:type="dcterms:W3CDTF">2019-06-10T18:13:57Z</dcterms:created>
  <dcterms:modified xsi:type="dcterms:W3CDTF">2019-07-11T12:38:17Z</dcterms:modified>
</cp:coreProperties>
</file>