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ACHOEIRA" sheetId="1" r:id="rId1"/>
  </sheets>
  <definedNames>
    <definedName name="_xlnm.Print_Area" localSheetId="0">'CACHOEIRA'!$A$1:$J$50</definedName>
  </definedNames>
  <calcPr fullCalcOnLoad="1"/>
</workbook>
</file>

<file path=xl/sharedStrings.xml><?xml version="1.0" encoding="utf-8"?>
<sst xmlns="http://schemas.openxmlformats.org/spreadsheetml/2006/main" count="166" uniqueCount="125">
  <si>
    <t>4011209</t>
  </si>
  <si>
    <t>4011352</t>
  </si>
  <si>
    <t>4011353</t>
  </si>
  <si>
    <t>1.1</t>
  </si>
  <si>
    <t>1.2</t>
  </si>
  <si>
    <t>1.3</t>
  </si>
  <si>
    <t>1.4</t>
  </si>
  <si>
    <t>1.5</t>
  </si>
  <si>
    <t>1</t>
  </si>
  <si>
    <t>Próprio</t>
  </si>
  <si>
    <t>M</t>
  </si>
  <si>
    <t>t</t>
  </si>
  <si>
    <t>Banco</t>
  </si>
  <si>
    <t>M. O.</t>
  </si>
  <si>
    <t>m²</t>
  </si>
  <si>
    <t>m³</t>
  </si>
  <si>
    <t>4011282</t>
  </si>
  <si>
    <t>Und</t>
  </si>
  <si>
    <t>95567</t>
  </si>
  <si>
    <t>95568</t>
  </si>
  <si>
    <t>95569</t>
  </si>
  <si>
    <t>Escavação mecânica com reaterro e compactação de vala em material de 1ª categoria</t>
  </si>
  <si>
    <t>PISO COM PLACA CIMENTÍCIA DE ALTA RESISTÊNCIA, PODOTÁTIL, COLORIDO, DIRECIONAL OU DE ALERTA, 40 x 40 cm, e=2,5 cm, ASSENTADO COM ARGAMASSA DE CIMENTO E AREIA PENEIRADA, TRAÇO 1:3 (EM VOLUME).</t>
  </si>
  <si>
    <t>SINAPI</t>
  </si>
  <si>
    <t>Descrição</t>
  </si>
  <si>
    <t>un</t>
  </si>
  <si>
    <t>Pintura de faixa - tinta base acrílica emulsionada em água - espessura de 0,3 mm</t>
  </si>
  <si>
    <t>Código</t>
  </si>
  <si>
    <t>Total</t>
  </si>
  <si>
    <t>00006081</t>
  </si>
  <si>
    <t>96396</t>
  </si>
  <si>
    <t>96399</t>
  </si>
  <si>
    <t>Encargos Sociais</t>
  </si>
  <si>
    <t>Descrição do Orçamento</t>
  </si>
  <si>
    <t>Quant.</t>
  </si>
  <si>
    <t>Totais -&gt;</t>
  </si>
  <si>
    <t>94275</t>
  </si>
  <si>
    <t>Valor Unit com BDI</t>
  </si>
  <si>
    <t>Item</t>
  </si>
  <si>
    <t>5502978</t>
  </si>
  <si>
    <t>5501706</t>
  </si>
  <si>
    <t>B.D.I.</t>
  </si>
  <si>
    <t>94995</t>
  </si>
  <si>
    <t>5214001</t>
  </si>
  <si>
    <t>REVESTIMENTOS - PAVIMENTAÇÃO URBANA</t>
  </si>
  <si>
    <t>95875</t>
  </si>
  <si>
    <t>13.009</t>
  </si>
  <si>
    <t>4011463</t>
  </si>
  <si>
    <t>FORNECIMENTO DE MATERIAL, EXECUÇÃO E COMPACTAÇÃO DE BASE E OU SUB BASE COM BRITA GRADUADA SIMPLES,</t>
  </si>
  <si>
    <t>4805758</t>
  </si>
  <si>
    <t>SICRO3</t>
  </si>
  <si>
    <t>MAT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</si>
  <si>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</si>
  <si>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</si>
  <si>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</si>
  <si>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</si>
  <si>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</si>
  <si>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</si>
  <si>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</si>
  <si>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</si>
  <si>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</si>
  <si>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</si>
  <si>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</si>
  <si>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</si>
  <si>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</si>
  <si>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</si>
  <si>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</si>
  <si>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</si>
  <si>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</si>
  <si>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</si>
  <si>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</si>
  <si>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</si>
  <si>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</si>
  <si>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</si>
  <si>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</si>
  <si>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</si>
  <si>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</si>
  <si>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</si>
  <si>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</si>
  <si>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</si>
  <si>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</si>
  <si>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</si>
  <si>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</si>
  <si>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</si>
  <si>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</si>
  <si>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</si>
  <si>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</si>
  <si>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</si>
  <si>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</si>
  <si>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</si>
  <si>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</si>
  <si>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</si>
  <si>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</si>
  <si>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BDI=((((1+(AC+S+R+G)/100)x(1+DF/100)x(1+L/100)) / (1-I/100))-1)x100 = 22,65%</t>
  </si>
  <si>
    <t>Pintura de ligação RR-1C</t>
  </si>
  <si>
    <t>Imprimação com asfalto diluído CM 30</t>
  </si>
  <si>
    <t>EXECUÇÃO DE PASSEIO (CALÇADA) OU PISO DE CONCRETO COM CONCRETO USINADO C25, ACABAMENTO POLIDO, ESPESSURA 8 CM, ARMADO. AF_07/2016</t>
  </si>
  <si>
    <t>0,0% - Desonerada</t>
  </si>
  <si>
    <t>Fornecimento e implantação de placa em aço - película I + I</t>
  </si>
  <si>
    <t>INSTALAÇÕES HIDRÁULICAS</t>
  </si>
  <si>
    <t>ESCAVAÇÃO MECÂNICA COM RETROESCAVADEIRA EM MATERIAL DE PRIMEIRA CATEGORIA</t>
  </si>
  <si>
    <t>MOVIMENTAÇÃO DE TERRA/ REMOÇÃO DE MATERIAIS</t>
  </si>
  <si>
    <t>REGULARIZAÇÃO E COMPACTAÇÃO DO SUBLEITO</t>
  </si>
  <si>
    <t>TUBO DE CONCRETO PARA REDES COLETORAS DE ÁGUAS PLUVIAIS, DIÂMETRO DE 300 MM, JUNTA RÍGIDA, INSTALADO EM LOCAL COM BAIXO NÍVEL DE INTERFERÊNCIAS - FORNECIMENTO E ASSENTAMENTO. AF_12/2015</t>
  </si>
  <si>
    <t>TUBO DE CONCRETO PARA REDES COLETORAS DE ÁGUAS PLUVIAIS, DIÂMETRO DE 400 MM, JUNTA RÍGIDA, INSTALADO EM LOCAL COM BAIXO NÍVEL DE INTERFERÊNCIAS - FORNECIMENTO E ASSENTAMENTO. AF_12/2015</t>
  </si>
  <si>
    <t>TUBO DE CONCRETO PARA REDES COLETORAS DE ÁGUAS PLUVIAIS, DIÂMETRO DE 500 MM, JUNTA RÍGIDA, INSTALADO EM LOCAL COM BAIXO NÍVEL DE INTERFERÊNCIAS - FORNECIMENTO E ASSENTAMENTO. AF_12/2015</t>
  </si>
  <si>
    <t>FORNECIMENTO DE MATERIAL E  EXECUÇÃO DE REFORÇO DO SUBLEITO COM  ROCHA DETONADA</t>
  </si>
  <si>
    <t>30.6</t>
  </si>
  <si>
    <t>Próprio - SINAPI (74104/001) -</t>
  </si>
  <si>
    <t>Caixa de areia em alvenaria de bloco de concreto  de 14x19x29 cm com furos grauteados, 80x80x 100cm, c/ revestimento impermeável e tampa de concreto armado com grelha, completa e instalada.</t>
  </si>
  <si>
    <t>30.7</t>
  </si>
  <si>
    <t>Caixa de areia em alvenaria de bloco de concreto  de 14x19x29 cm com furos grauteados, 100x100x 120cm, c/ revestimento impermeável e tampa de concreto armado com grelha, completa e instalada.</t>
  </si>
  <si>
    <t>FORNECIMENTO E ASSENTAMENTO DE GUIA (MEIO-FIO) EM TRECHO RETO, CONFECCIONADA EM CONCRETO PRÉ-FABRICADO, DIMENSÕES 100X15X13X20 CM (COMPRIMENTO X BASE INFERIOR X BASE SUPERIOR X ALTURA), PARA URBANIZAÇÃO INTERNA DE EMPREENDIMENTOS. AF_06/2016_P</t>
  </si>
  <si>
    <t>FORNECIMENTO DE MATERIAL, EXECUÇÃO E COMPACTAÇÃO DE  SUB BASE COM PEDRA RACHÃO</t>
  </si>
  <si>
    <t>ESPALHAMENTO E COMPACTAÇÃO DE ATERROS A 100% PROCTOR NORMAL</t>
  </si>
  <si>
    <t>CBUQ - CAPA DE ROLAMENTO, CAP 50/70, MATERIAL, TRANSPORTE E EXECUÇÃO</t>
  </si>
  <si>
    <t>Planilha Orçamentária Sintética CACHOEIRA DO SUL</t>
  </si>
  <si>
    <t>Unidade</t>
  </si>
  <si>
    <t>3.14</t>
  </si>
  <si>
    <t>PAVIMENTO EM BLOCO DE CONCRETO INTERTRAVADO NATURAL, COM BLOCO 16 FACES DE 22 X 11 CM E 35 MPA, ESPESSURA 8 CM, MATERIAL, TRANSPORTE E EXECUÇÃO, INCLUSO PÓ DE PEDRA E AREIA. AF_12/2015</t>
  </si>
  <si>
    <t>PAVIMENTO EM BLOCO DE CONCRETO INTERTRAVADO COLORIDO, COM BLOCO 16 FACES DE 22 X 11 CM E 35 MPA, ESPESSURA 8 CM, MATERIAL, TRANSPORTE E EXECUÇÃO, INCLUSO PÓ DE PEDRA E AREIA. AF_12/2015</t>
  </si>
  <si>
    <t>TRANSPORTE COM CAMINHÃO BASCULANTE DE 10 M3, EM VIA URBANA PAVIMENTADA, DMT ATÉ 30 KM (UNIDADE: M3XKM). PARA BOTA FORA OU ATERRO FORNECIDO PELA UFSM</t>
  </si>
  <si>
    <t xml:space="preserve">FORNECIMENTO DE MATERIAL IMPORTADO PARA ATERRO ISC MAIOR  10% DE JAZIDA (INCLUSO TRANSPORTE ATE 30 KM)  </t>
  </si>
  <si>
    <t>Registro de preço pavimentação</t>
  </si>
  <si>
    <t>Revestimento vegetal com grama em LEIVAS superfícies planas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</si>
</sst>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left" vertical="top" wrapText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36" borderId="10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9.7109375" style="0" customWidth="1"/>
    <col min="4" max="4" width="58.57421875" style="0" customWidth="1"/>
    <col min="5" max="5" width="5.8515625" style="0" customWidth="1"/>
    <col min="10" max="10" width="14.140625" style="0" customWidth="1"/>
  </cols>
  <sheetData>
    <row r="1" spans="1:10" ht="15">
      <c r="A1" s="34" t="s">
        <v>33</v>
      </c>
      <c r="B1" s="34"/>
      <c r="C1" s="34"/>
      <c r="D1" s="34"/>
      <c r="E1" s="34" t="s">
        <v>41</v>
      </c>
      <c r="F1" s="34"/>
      <c r="G1" s="34" t="s">
        <v>32</v>
      </c>
      <c r="H1" s="34"/>
      <c r="I1" s="34"/>
      <c r="J1" s="34"/>
    </row>
    <row r="2" spans="1:10" ht="24.75" customHeight="1">
      <c r="A2" s="36" t="s">
        <v>123</v>
      </c>
      <c r="B2" s="36"/>
      <c r="C2" s="36"/>
      <c r="D2" s="36"/>
      <c r="E2" s="36">
        <v>22.65</v>
      </c>
      <c r="F2" s="36"/>
      <c r="G2" s="36" t="s">
        <v>97</v>
      </c>
      <c r="H2" s="36"/>
      <c r="I2" s="36"/>
      <c r="J2" s="36"/>
    </row>
    <row r="3" spans="1:10" ht="15" customHeight="1">
      <c r="A3" s="33" t="s">
        <v>116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2" customHeight="1">
      <c r="A4" s="34" t="s">
        <v>38</v>
      </c>
      <c r="B4" s="34" t="s">
        <v>27</v>
      </c>
      <c r="C4" s="34" t="s">
        <v>12</v>
      </c>
      <c r="D4" s="34" t="s">
        <v>24</v>
      </c>
      <c r="E4" s="34" t="s">
        <v>17</v>
      </c>
      <c r="F4" s="35" t="s">
        <v>34</v>
      </c>
      <c r="G4" s="33" t="s">
        <v>37</v>
      </c>
      <c r="H4" s="33"/>
      <c r="I4" s="33"/>
      <c r="J4" s="17"/>
    </row>
    <row r="5" spans="1:10" s="1" customFormat="1" ht="12">
      <c r="A5" s="34"/>
      <c r="B5" s="34"/>
      <c r="C5" s="34"/>
      <c r="D5" s="34"/>
      <c r="E5" s="34"/>
      <c r="F5" s="35"/>
      <c r="G5" s="18" t="s">
        <v>13</v>
      </c>
      <c r="H5" s="18" t="s">
        <v>51</v>
      </c>
      <c r="I5" s="18" t="s">
        <v>28</v>
      </c>
      <c r="J5" s="18" t="s">
        <v>28</v>
      </c>
    </row>
    <row r="6" spans="1:10" s="3" customFormat="1" ht="15" customHeight="1">
      <c r="A6" s="19" t="s">
        <v>8</v>
      </c>
      <c r="B6" s="19"/>
      <c r="C6" s="19"/>
      <c r="D6" s="19" t="s">
        <v>101</v>
      </c>
      <c r="E6" s="19"/>
      <c r="F6" s="20"/>
      <c r="G6" s="20"/>
      <c r="H6" s="20"/>
      <c r="I6" s="20"/>
      <c r="J6" s="20">
        <f>SUM(J7:J11)</f>
        <v>0</v>
      </c>
    </row>
    <row r="7" spans="1:10" s="3" customFormat="1" ht="22.5" customHeight="1">
      <c r="A7" s="21" t="s">
        <v>3</v>
      </c>
      <c r="B7" s="21" t="s">
        <v>40</v>
      </c>
      <c r="C7" s="21" t="s">
        <v>50</v>
      </c>
      <c r="D7" s="21" t="s">
        <v>100</v>
      </c>
      <c r="E7" s="21" t="s">
        <v>15</v>
      </c>
      <c r="F7" s="21">
        <v>7500</v>
      </c>
      <c r="G7" s="28">
        <v>0</v>
      </c>
      <c r="H7" s="28">
        <v>0</v>
      </c>
      <c r="I7" s="28">
        <f>G7+H7</f>
        <v>0</v>
      </c>
      <c r="J7" s="28">
        <f>F7*I7</f>
        <v>0</v>
      </c>
    </row>
    <row r="8" spans="1:10" s="3" customFormat="1" ht="26.25" customHeight="1">
      <c r="A8" s="21" t="s">
        <v>4</v>
      </c>
      <c r="B8" s="21" t="s">
        <v>29</v>
      </c>
      <c r="C8" s="21" t="s">
        <v>23</v>
      </c>
      <c r="D8" s="21" t="s">
        <v>122</v>
      </c>
      <c r="E8" s="21" t="s">
        <v>15</v>
      </c>
      <c r="F8" s="21">
        <v>5000</v>
      </c>
      <c r="G8" s="28">
        <v>0</v>
      </c>
      <c r="H8" s="28">
        <v>0</v>
      </c>
      <c r="I8" s="28">
        <f aca="true" t="shared" si="0" ref="I8:I17">G8+H8</f>
        <v>0</v>
      </c>
      <c r="J8" s="28">
        <f aca="true" t="shared" si="1" ref="J8:J33">F8*I8</f>
        <v>0</v>
      </c>
    </row>
    <row r="9" spans="1:10" s="3" customFormat="1" ht="15" customHeight="1">
      <c r="A9" s="21" t="s">
        <v>5</v>
      </c>
      <c r="B9" s="21" t="s">
        <v>39</v>
      </c>
      <c r="C9" s="21" t="s">
        <v>50</v>
      </c>
      <c r="D9" s="21" t="s">
        <v>114</v>
      </c>
      <c r="E9" s="22" t="s">
        <v>15</v>
      </c>
      <c r="F9" s="23">
        <v>7500</v>
      </c>
      <c r="G9" s="28">
        <v>0</v>
      </c>
      <c r="H9" s="28">
        <v>0</v>
      </c>
      <c r="I9" s="23">
        <f t="shared" si="0"/>
        <v>0</v>
      </c>
      <c r="J9" s="23">
        <f t="shared" si="1"/>
        <v>0</v>
      </c>
    </row>
    <row r="10" spans="1:10" s="3" customFormat="1" ht="30" customHeight="1">
      <c r="A10" s="21" t="s">
        <v>6</v>
      </c>
      <c r="B10" s="21" t="s">
        <v>45</v>
      </c>
      <c r="C10" s="21" t="s">
        <v>23</v>
      </c>
      <c r="D10" s="21" t="s">
        <v>121</v>
      </c>
      <c r="E10" s="22" t="s">
        <v>117</v>
      </c>
      <c r="F10" s="23">
        <v>20000</v>
      </c>
      <c r="G10" s="28">
        <v>0</v>
      </c>
      <c r="H10" s="28">
        <v>0</v>
      </c>
      <c r="I10" s="23">
        <f>G10+H10</f>
        <v>0</v>
      </c>
      <c r="J10" s="23">
        <f t="shared" si="1"/>
        <v>0</v>
      </c>
    </row>
    <row r="11" spans="1:10" s="3" customFormat="1" ht="15" customHeight="1">
      <c r="A11" s="21" t="s">
        <v>7</v>
      </c>
      <c r="B11" s="21" t="s">
        <v>0</v>
      </c>
      <c r="C11" s="21" t="s">
        <v>50</v>
      </c>
      <c r="D11" s="21" t="s">
        <v>102</v>
      </c>
      <c r="E11" s="22" t="s">
        <v>14</v>
      </c>
      <c r="F11" s="23">
        <v>7000</v>
      </c>
      <c r="G11" s="28">
        <v>0</v>
      </c>
      <c r="H11" s="28">
        <v>0</v>
      </c>
      <c r="I11" s="23">
        <f>G11+H11</f>
        <v>0</v>
      </c>
      <c r="J11" s="23">
        <f t="shared" si="1"/>
        <v>0</v>
      </c>
    </row>
    <row r="12" spans="1:10" s="3" customFormat="1" ht="15" customHeight="1">
      <c r="A12" s="19">
        <v>2</v>
      </c>
      <c r="B12" s="19"/>
      <c r="C12" s="19"/>
      <c r="D12" s="19" t="s">
        <v>99</v>
      </c>
      <c r="E12" s="19"/>
      <c r="F12" s="20"/>
      <c r="G12" s="20"/>
      <c r="H12" s="20"/>
      <c r="I12" s="20"/>
      <c r="J12" s="20">
        <f>SUM(J13:J18)</f>
        <v>0</v>
      </c>
    </row>
    <row r="13" spans="1:10" s="3" customFormat="1" ht="22.5" customHeight="1">
      <c r="A13" s="21" t="s">
        <v>74</v>
      </c>
      <c r="B13" s="21" t="s">
        <v>49</v>
      </c>
      <c r="C13" s="21" t="s">
        <v>50</v>
      </c>
      <c r="D13" s="21" t="s">
        <v>21</v>
      </c>
      <c r="E13" s="22" t="s">
        <v>15</v>
      </c>
      <c r="F13" s="23">
        <v>1500</v>
      </c>
      <c r="G13" s="28">
        <v>0</v>
      </c>
      <c r="H13" s="28">
        <v>0</v>
      </c>
      <c r="I13" s="23">
        <f t="shared" si="0"/>
        <v>0</v>
      </c>
      <c r="J13" s="23">
        <f t="shared" si="1"/>
        <v>0</v>
      </c>
    </row>
    <row r="14" spans="1:10" s="3" customFormat="1" ht="45" customHeight="1">
      <c r="A14" s="21" t="s">
        <v>75</v>
      </c>
      <c r="B14" s="21" t="s">
        <v>18</v>
      </c>
      <c r="C14" s="21" t="s">
        <v>23</v>
      </c>
      <c r="D14" s="21" t="s">
        <v>103</v>
      </c>
      <c r="E14" s="22" t="s">
        <v>10</v>
      </c>
      <c r="F14" s="23">
        <v>300</v>
      </c>
      <c r="G14" s="28">
        <v>0</v>
      </c>
      <c r="H14" s="28">
        <v>0</v>
      </c>
      <c r="I14" s="23">
        <f t="shared" si="0"/>
        <v>0</v>
      </c>
      <c r="J14" s="23">
        <f t="shared" si="1"/>
        <v>0</v>
      </c>
    </row>
    <row r="15" spans="1:10" s="3" customFormat="1" ht="45" customHeight="1">
      <c r="A15" s="21" t="s">
        <v>76</v>
      </c>
      <c r="B15" s="21" t="s">
        <v>19</v>
      </c>
      <c r="C15" s="21" t="s">
        <v>23</v>
      </c>
      <c r="D15" s="21" t="s">
        <v>104</v>
      </c>
      <c r="E15" s="22" t="s">
        <v>10</v>
      </c>
      <c r="F15" s="23">
        <v>1500</v>
      </c>
      <c r="G15" s="28">
        <v>0</v>
      </c>
      <c r="H15" s="28">
        <v>0</v>
      </c>
      <c r="I15" s="23">
        <f t="shared" si="0"/>
        <v>0</v>
      </c>
      <c r="J15" s="23">
        <f t="shared" si="1"/>
        <v>0</v>
      </c>
    </row>
    <row r="16" spans="1:10" s="3" customFormat="1" ht="45" customHeight="1">
      <c r="A16" s="21" t="s">
        <v>77</v>
      </c>
      <c r="B16" s="21" t="s">
        <v>20</v>
      </c>
      <c r="C16" s="21" t="s">
        <v>23</v>
      </c>
      <c r="D16" s="21" t="s">
        <v>105</v>
      </c>
      <c r="E16" s="22" t="s">
        <v>10</v>
      </c>
      <c r="F16" s="23">
        <v>500</v>
      </c>
      <c r="G16" s="28">
        <v>0</v>
      </c>
      <c r="H16" s="28">
        <v>0</v>
      </c>
      <c r="I16" s="23">
        <f t="shared" si="0"/>
        <v>0</v>
      </c>
      <c r="J16" s="23">
        <f t="shared" si="1"/>
        <v>0</v>
      </c>
    </row>
    <row r="17" spans="1:10" s="3" customFormat="1" ht="45.75" customHeight="1">
      <c r="A17" s="21" t="s">
        <v>78</v>
      </c>
      <c r="B17" s="21" t="s">
        <v>107</v>
      </c>
      <c r="C17" s="21" t="s">
        <v>108</v>
      </c>
      <c r="D17" s="21" t="s">
        <v>109</v>
      </c>
      <c r="E17" s="22" t="s">
        <v>25</v>
      </c>
      <c r="F17" s="23">
        <v>50</v>
      </c>
      <c r="G17" s="28">
        <v>0</v>
      </c>
      <c r="H17" s="28">
        <v>0</v>
      </c>
      <c r="I17" s="23">
        <f t="shared" si="0"/>
        <v>0</v>
      </c>
      <c r="J17" s="23">
        <f t="shared" si="1"/>
        <v>0</v>
      </c>
    </row>
    <row r="18" spans="1:10" s="3" customFormat="1" ht="45.75" customHeight="1">
      <c r="A18" s="21" t="s">
        <v>79</v>
      </c>
      <c r="B18" s="21" t="s">
        <v>110</v>
      </c>
      <c r="C18" s="21" t="s">
        <v>108</v>
      </c>
      <c r="D18" s="21" t="s">
        <v>111</v>
      </c>
      <c r="E18" s="22" t="s">
        <v>25</v>
      </c>
      <c r="F18" s="23">
        <v>15</v>
      </c>
      <c r="G18" s="28">
        <v>0</v>
      </c>
      <c r="H18" s="28">
        <v>0</v>
      </c>
      <c r="I18" s="23">
        <f>G18+H18</f>
        <v>0</v>
      </c>
      <c r="J18" s="23">
        <f t="shared" si="1"/>
        <v>0</v>
      </c>
    </row>
    <row r="19" spans="1:10" s="3" customFormat="1" ht="15" customHeight="1">
      <c r="A19" s="19">
        <v>3</v>
      </c>
      <c r="B19" s="19"/>
      <c r="C19" s="19"/>
      <c r="D19" s="19" t="s">
        <v>44</v>
      </c>
      <c r="E19" s="19"/>
      <c r="F19" s="20"/>
      <c r="G19" s="20"/>
      <c r="H19" s="20"/>
      <c r="I19" s="20"/>
      <c r="J19" s="20">
        <f>SUM(J20:J33)</f>
        <v>0</v>
      </c>
    </row>
    <row r="20" spans="1:10" s="3" customFormat="1" ht="52.5" customHeight="1">
      <c r="A20" s="21" t="s">
        <v>80</v>
      </c>
      <c r="B20" s="21" t="s">
        <v>36</v>
      </c>
      <c r="C20" s="21" t="s">
        <v>23</v>
      </c>
      <c r="D20" s="21" t="s">
        <v>112</v>
      </c>
      <c r="E20" s="22" t="s">
        <v>10</v>
      </c>
      <c r="F20" s="23">
        <v>2000</v>
      </c>
      <c r="G20" s="28">
        <v>0</v>
      </c>
      <c r="H20" s="28">
        <v>0</v>
      </c>
      <c r="I20" s="23">
        <f aca="true" t="shared" si="2" ref="I20:I33">G20+H20</f>
        <v>0</v>
      </c>
      <c r="J20" s="23">
        <f t="shared" si="1"/>
        <v>0</v>
      </c>
    </row>
    <row r="21" spans="1:10" s="3" customFormat="1" ht="22.5">
      <c r="A21" s="21" t="s">
        <v>81</v>
      </c>
      <c r="B21" s="21" t="s">
        <v>42</v>
      </c>
      <c r="C21" s="21" t="s">
        <v>23</v>
      </c>
      <c r="D21" s="21" t="s">
        <v>96</v>
      </c>
      <c r="E21" s="22" t="s">
        <v>14</v>
      </c>
      <c r="F21" s="23">
        <v>1500</v>
      </c>
      <c r="G21" s="28">
        <v>0</v>
      </c>
      <c r="H21" s="28">
        <v>0</v>
      </c>
      <c r="I21" s="23">
        <f>G21+H21</f>
        <v>0</v>
      </c>
      <c r="J21" s="23">
        <f t="shared" si="1"/>
        <v>0</v>
      </c>
    </row>
    <row r="22" spans="1:10" s="3" customFormat="1" ht="45" customHeight="1">
      <c r="A22" s="21" t="s">
        <v>82</v>
      </c>
      <c r="B22" s="21" t="s">
        <v>46</v>
      </c>
      <c r="C22" s="21" t="s">
        <v>9</v>
      </c>
      <c r="D22" s="21" t="s">
        <v>22</v>
      </c>
      <c r="E22" s="22" t="s">
        <v>14</v>
      </c>
      <c r="F22" s="23">
        <v>250</v>
      </c>
      <c r="G22" s="28">
        <v>0</v>
      </c>
      <c r="H22" s="28">
        <v>0</v>
      </c>
      <c r="I22" s="23">
        <f>G22+H22</f>
        <v>0</v>
      </c>
      <c r="J22" s="23">
        <f t="shared" si="1"/>
        <v>0</v>
      </c>
    </row>
    <row r="23" spans="1:10" s="3" customFormat="1" ht="22.5" customHeight="1">
      <c r="A23" s="21" t="s">
        <v>83</v>
      </c>
      <c r="B23" s="21" t="s">
        <v>16</v>
      </c>
      <c r="C23" s="21" t="s">
        <v>50</v>
      </c>
      <c r="D23" s="21" t="s">
        <v>106</v>
      </c>
      <c r="E23" s="22" t="s">
        <v>15</v>
      </c>
      <c r="F23" s="23">
        <v>300</v>
      </c>
      <c r="G23" s="28">
        <v>0</v>
      </c>
      <c r="H23" s="28">
        <v>0</v>
      </c>
      <c r="I23" s="23">
        <f>G23+H23</f>
        <v>0</v>
      </c>
      <c r="J23" s="23">
        <f t="shared" si="1"/>
        <v>0</v>
      </c>
    </row>
    <row r="24" spans="1:10" s="3" customFormat="1" ht="22.5" customHeight="1">
      <c r="A24" s="21" t="s">
        <v>84</v>
      </c>
      <c r="B24" s="21" t="s">
        <v>31</v>
      </c>
      <c r="C24" s="21" t="s">
        <v>23</v>
      </c>
      <c r="D24" s="21" t="s">
        <v>113</v>
      </c>
      <c r="E24" s="22" t="s">
        <v>15</v>
      </c>
      <c r="F24" s="23">
        <v>1500</v>
      </c>
      <c r="G24" s="28">
        <v>0</v>
      </c>
      <c r="H24" s="28">
        <v>0</v>
      </c>
      <c r="I24" s="23">
        <f>G24+H24</f>
        <v>0</v>
      </c>
      <c r="J24" s="23">
        <f t="shared" si="1"/>
        <v>0</v>
      </c>
    </row>
    <row r="25" spans="1:10" s="3" customFormat="1" ht="22.5" customHeight="1">
      <c r="A25" s="21" t="s">
        <v>85</v>
      </c>
      <c r="B25" s="21" t="s">
        <v>30</v>
      </c>
      <c r="C25" s="21" t="s">
        <v>23</v>
      </c>
      <c r="D25" s="21" t="s">
        <v>48</v>
      </c>
      <c r="E25" s="22" t="s">
        <v>15</v>
      </c>
      <c r="F25" s="23">
        <v>1500</v>
      </c>
      <c r="G25" s="28">
        <v>0</v>
      </c>
      <c r="H25" s="28">
        <v>0</v>
      </c>
      <c r="I25" s="23">
        <f t="shared" si="2"/>
        <v>0</v>
      </c>
      <c r="J25" s="23">
        <f t="shared" si="1"/>
        <v>0</v>
      </c>
    </row>
    <row r="26" spans="1:10" s="3" customFormat="1" ht="15" customHeight="1">
      <c r="A26" s="21" t="s">
        <v>86</v>
      </c>
      <c r="B26" s="21" t="s">
        <v>1</v>
      </c>
      <c r="C26" s="21" t="s">
        <v>50</v>
      </c>
      <c r="D26" s="21" t="s">
        <v>95</v>
      </c>
      <c r="E26" s="22" t="s">
        <v>14</v>
      </c>
      <c r="F26" s="23">
        <v>5000</v>
      </c>
      <c r="G26" s="28">
        <v>0</v>
      </c>
      <c r="H26" s="28">
        <v>0</v>
      </c>
      <c r="I26" s="23">
        <f>G26+H26</f>
        <v>0</v>
      </c>
      <c r="J26" s="23">
        <f t="shared" si="1"/>
        <v>0</v>
      </c>
    </row>
    <row r="27" spans="1:10" s="3" customFormat="1" ht="15" customHeight="1">
      <c r="A27" s="21" t="s">
        <v>87</v>
      </c>
      <c r="B27" s="21" t="s">
        <v>2</v>
      </c>
      <c r="C27" s="21" t="s">
        <v>50</v>
      </c>
      <c r="D27" s="21" t="s">
        <v>94</v>
      </c>
      <c r="E27" s="22" t="s">
        <v>14</v>
      </c>
      <c r="F27" s="23">
        <v>5000</v>
      </c>
      <c r="G27" s="28">
        <v>0</v>
      </c>
      <c r="H27" s="28">
        <v>0</v>
      </c>
      <c r="I27" s="23">
        <f t="shared" si="2"/>
        <v>0</v>
      </c>
      <c r="J27" s="23">
        <f t="shared" si="1"/>
        <v>0</v>
      </c>
    </row>
    <row r="28" spans="1:10" s="3" customFormat="1" ht="15" customHeight="1">
      <c r="A28" s="21" t="s">
        <v>88</v>
      </c>
      <c r="B28" s="21" t="s">
        <v>47</v>
      </c>
      <c r="C28" s="21" t="s">
        <v>50</v>
      </c>
      <c r="D28" s="21" t="s">
        <v>115</v>
      </c>
      <c r="E28" s="22" t="s">
        <v>11</v>
      </c>
      <c r="F28" s="23">
        <v>800</v>
      </c>
      <c r="G28" s="28">
        <v>0</v>
      </c>
      <c r="H28" s="28">
        <v>0</v>
      </c>
      <c r="I28" s="23">
        <f t="shared" si="2"/>
        <v>0</v>
      </c>
      <c r="J28" s="23">
        <f t="shared" si="1"/>
        <v>0</v>
      </c>
    </row>
    <row r="29" spans="1:10" s="3" customFormat="1" ht="22.5" customHeight="1">
      <c r="A29" s="21" t="s">
        <v>89</v>
      </c>
      <c r="B29" s="21" t="s">
        <v>43</v>
      </c>
      <c r="C29" s="21" t="s">
        <v>50</v>
      </c>
      <c r="D29" s="21" t="s">
        <v>26</v>
      </c>
      <c r="E29" s="22" t="s">
        <v>14</v>
      </c>
      <c r="F29" s="23">
        <v>500</v>
      </c>
      <c r="G29" s="28">
        <v>0</v>
      </c>
      <c r="H29" s="28">
        <v>0</v>
      </c>
      <c r="I29" s="23">
        <f t="shared" si="2"/>
        <v>0</v>
      </c>
      <c r="J29" s="23">
        <f t="shared" si="1"/>
        <v>0</v>
      </c>
    </row>
    <row r="30" spans="1:10" s="3" customFormat="1" ht="30" customHeight="1">
      <c r="A30" s="21" t="s">
        <v>90</v>
      </c>
      <c r="B30" s="26">
        <v>5213570</v>
      </c>
      <c r="C30" s="21" t="s">
        <v>50</v>
      </c>
      <c r="D30" s="21" t="s">
        <v>98</v>
      </c>
      <c r="E30" s="22" t="s">
        <v>14</v>
      </c>
      <c r="F30" s="23">
        <v>100</v>
      </c>
      <c r="G30" s="28">
        <v>0</v>
      </c>
      <c r="H30" s="28">
        <v>0</v>
      </c>
      <c r="I30" s="23">
        <f>G30+H30</f>
        <v>0</v>
      </c>
      <c r="J30" s="23">
        <f t="shared" si="1"/>
        <v>0</v>
      </c>
    </row>
    <row r="31" spans="1:10" s="3" customFormat="1" ht="30" customHeight="1">
      <c r="A31" s="21" t="s">
        <v>91</v>
      </c>
      <c r="B31" s="26">
        <v>4915684</v>
      </c>
      <c r="C31" s="21" t="s">
        <v>50</v>
      </c>
      <c r="D31" s="21" t="s">
        <v>124</v>
      </c>
      <c r="E31" s="22" t="s">
        <v>14</v>
      </c>
      <c r="F31" s="23">
        <v>3000</v>
      </c>
      <c r="G31" s="28">
        <v>0</v>
      </c>
      <c r="H31" s="28">
        <v>0</v>
      </c>
      <c r="I31" s="23">
        <f t="shared" si="2"/>
        <v>0</v>
      </c>
      <c r="J31" s="23">
        <f t="shared" si="1"/>
        <v>0</v>
      </c>
    </row>
    <row r="32" spans="1:10" s="3" customFormat="1" ht="37.5" customHeight="1">
      <c r="A32" s="21" t="s">
        <v>92</v>
      </c>
      <c r="B32" s="26">
        <v>92404</v>
      </c>
      <c r="C32" s="21" t="s">
        <v>23</v>
      </c>
      <c r="D32" s="21" t="s">
        <v>119</v>
      </c>
      <c r="E32" s="22" t="s">
        <v>14</v>
      </c>
      <c r="F32" s="23">
        <v>2000</v>
      </c>
      <c r="G32" s="28">
        <v>0</v>
      </c>
      <c r="H32" s="28">
        <v>0</v>
      </c>
      <c r="I32" s="23">
        <f t="shared" si="2"/>
        <v>0</v>
      </c>
      <c r="J32" s="23">
        <f t="shared" si="1"/>
        <v>0</v>
      </c>
    </row>
    <row r="33" spans="1:10" s="3" customFormat="1" ht="37.5" customHeight="1">
      <c r="A33" s="21" t="s">
        <v>118</v>
      </c>
      <c r="B33" s="26">
        <v>93681</v>
      </c>
      <c r="C33" s="21" t="s">
        <v>23</v>
      </c>
      <c r="D33" s="21" t="s">
        <v>120</v>
      </c>
      <c r="E33" s="22" t="s">
        <v>14</v>
      </c>
      <c r="F33" s="23">
        <v>100</v>
      </c>
      <c r="G33" s="28">
        <v>0</v>
      </c>
      <c r="H33" s="28">
        <v>0</v>
      </c>
      <c r="I33" s="23">
        <f t="shared" si="2"/>
        <v>0</v>
      </c>
      <c r="J33" s="23">
        <f t="shared" si="1"/>
        <v>0</v>
      </c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4" t="s">
        <v>35</v>
      </c>
      <c r="J34" s="25">
        <f>J19+J12+J6</f>
        <v>0</v>
      </c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4"/>
      <c r="B37" s="5" t="s">
        <v>52</v>
      </c>
      <c r="C37" s="6"/>
      <c r="D37" s="4"/>
      <c r="E37" s="2"/>
      <c r="F37" s="2"/>
      <c r="G37" s="2"/>
      <c r="H37" s="2"/>
      <c r="I37" s="2"/>
      <c r="J37" s="2"/>
    </row>
    <row r="38" spans="1:10" ht="15">
      <c r="A38" s="7" t="s">
        <v>53</v>
      </c>
      <c r="B38" s="8" t="s">
        <v>54</v>
      </c>
      <c r="C38" s="9" t="s">
        <v>55</v>
      </c>
      <c r="D38" s="9" t="s">
        <v>56</v>
      </c>
      <c r="E38" s="2"/>
      <c r="F38" s="2"/>
      <c r="G38" s="2"/>
      <c r="H38" s="2"/>
      <c r="I38" s="2"/>
      <c r="J38" s="2"/>
    </row>
    <row r="39" spans="1:10" ht="25.5">
      <c r="A39" s="10">
        <v>1</v>
      </c>
      <c r="B39" s="11" t="s">
        <v>57</v>
      </c>
      <c r="C39" s="12" t="s">
        <v>58</v>
      </c>
      <c r="D39" s="13">
        <v>4.01</v>
      </c>
      <c r="E39" s="2"/>
      <c r="F39" s="2"/>
      <c r="G39" s="2"/>
      <c r="H39" s="2"/>
      <c r="I39" s="2"/>
      <c r="J39" s="2"/>
    </row>
    <row r="40" spans="1:10" ht="19.5" customHeight="1">
      <c r="A40" s="10">
        <v>2</v>
      </c>
      <c r="B40" s="11" t="s">
        <v>59</v>
      </c>
      <c r="C40" s="12" t="s">
        <v>60</v>
      </c>
      <c r="D40" s="13">
        <v>0.2</v>
      </c>
      <c r="E40" s="2"/>
      <c r="F40" s="2"/>
      <c r="G40" s="2"/>
      <c r="H40" s="2"/>
      <c r="I40" s="2"/>
      <c r="J40" s="2"/>
    </row>
    <row r="41" spans="1:10" ht="25.5">
      <c r="A41" s="10">
        <v>3</v>
      </c>
      <c r="B41" s="11" t="s">
        <v>61</v>
      </c>
      <c r="C41" s="12" t="s">
        <v>62</v>
      </c>
      <c r="D41" s="13">
        <v>0.56</v>
      </c>
      <c r="E41" s="2"/>
      <c r="F41" s="2"/>
      <c r="G41" s="2"/>
      <c r="H41" s="2"/>
      <c r="I41" s="2"/>
      <c r="J41" s="2"/>
    </row>
    <row r="42" spans="1:10" ht="21.75" customHeight="1">
      <c r="A42" s="10">
        <v>4</v>
      </c>
      <c r="B42" s="11" t="s">
        <v>63</v>
      </c>
      <c r="C42" s="12" t="s">
        <v>64</v>
      </c>
      <c r="D42" s="13">
        <v>0.2</v>
      </c>
      <c r="E42" s="2"/>
      <c r="F42" s="2"/>
      <c r="G42" s="2"/>
      <c r="H42" s="2"/>
      <c r="I42" s="2"/>
      <c r="J42" s="2"/>
    </row>
    <row r="43" spans="1:10" ht="25.5">
      <c r="A43" s="10">
        <v>5</v>
      </c>
      <c r="B43" s="11" t="s">
        <v>65</v>
      </c>
      <c r="C43" s="12" t="s">
        <v>66</v>
      </c>
      <c r="D43" s="13">
        <v>1.11</v>
      </c>
      <c r="E43" s="2"/>
      <c r="F43" s="2"/>
      <c r="G43" s="2"/>
      <c r="H43" s="2"/>
      <c r="I43" s="2"/>
      <c r="J43" s="2"/>
    </row>
    <row r="44" spans="1:10" ht="15">
      <c r="A44" s="10">
        <v>6</v>
      </c>
      <c r="B44" s="11" t="s">
        <v>67</v>
      </c>
      <c r="C44" s="12" t="s">
        <v>68</v>
      </c>
      <c r="D44" s="13">
        <v>7.3</v>
      </c>
      <c r="E44" s="2"/>
      <c r="F44" s="2"/>
      <c r="G44" s="2"/>
      <c r="H44" s="2"/>
      <c r="I44" s="2"/>
      <c r="J44" s="2"/>
    </row>
    <row r="45" spans="1:10" ht="15">
      <c r="A45" s="10">
        <v>7</v>
      </c>
      <c r="B45" s="11" t="s">
        <v>69</v>
      </c>
      <c r="C45" s="29" t="s">
        <v>70</v>
      </c>
      <c r="D45" s="13">
        <v>3</v>
      </c>
      <c r="E45" s="2"/>
      <c r="F45" s="2"/>
      <c r="G45" s="2"/>
      <c r="H45" s="2"/>
      <c r="I45" s="2"/>
      <c r="J45" s="2"/>
    </row>
    <row r="46" spans="1:10" ht="15">
      <c r="A46" s="10">
        <v>8</v>
      </c>
      <c r="B46" s="11" t="s">
        <v>71</v>
      </c>
      <c r="C46" s="30"/>
      <c r="D46" s="13">
        <v>0.65</v>
      </c>
      <c r="E46" s="2"/>
      <c r="F46" s="2"/>
      <c r="G46" s="2"/>
      <c r="H46" s="2"/>
      <c r="I46" s="2"/>
      <c r="J46" s="2"/>
    </row>
    <row r="47" spans="1:10" ht="15">
      <c r="A47" s="10">
        <v>9</v>
      </c>
      <c r="B47" s="11" t="s">
        <v>72</v>
      </c>
      <c r="C47" s="31"/>
      <c r="D47" s="13">
        <v>3.5</v>
      </c>
      <c r="E47" s="2"/>
      <c r="F47" s="2"/>
      <c r="G47" s="2"/>
      <c r="H47" s="2"/>
      <c r="I47" s="2"/>
      <c r="J47" s="2"/>
    </row>
    <row r="48" spans="1:10" ht="15">
      <c r="A48" s="10"/>
      <c r="B48" s="14" t="s">
        <v>73</v>
      </c>
      <c r="C48" s="15"/>
      <c r="D48" s="16">
        <f>((((1+(D39+D40+D41+D42)/100)*(1+D43/100)*(1+D44/100))/(1-(D45+D46+D47)/100))-1)*100</f>
        <v>22.652702413570314</v>
      </c>
      <c r="E48" s="2"/>
      <c r="F48" s="2"/>
      <c r="G48" s="2"/>
      <c r="H48" s="2"/>
      <c r="I48" s="2"/>
      <c r="J48" s="2"/>
    </row>
    <row r="49" spans="1:10" ht="15">
      <c r="A49" s="32" t="s">
        <v>93</v>
      </c>
      <c r="B49" s="32"/>
      <c r="C49" s="32"/>
      <c r="D49" s="32"/>
      <c r="E49" s="2"/>
      <c r="F49" s="2"/>
      <c r="G49" s="2"/>
      <c r="H49" s="2"/>
      <c r="I49" s="2"/>
      <c r="J49" s="2"/>
    </row>
    <row r="50" spans="1:10" ht="15">
      <c r="A50" s="27"/>
      <c r="B50" s="27"/>
      <c r="C50" s="27"/>
      <c r="D50" s="27"/>
      <c r="E50" s="2"/>
      <c r="F50" s="2"/>
      <c r="G50" s="2"/>
      <c r="H50" s="2"/>
      <c r="I50" s="2"/>
      <c r="J50" s="2"/>
    </row>
  </sheetData>
  <sheetProtection/>
  <mergeCells count="16">
    <mergeCell ref="A1:D1"/>
    <mergeCell ref="E1:F1"/>
    <mergeCell ref="G1:J1"/>
    <mergeCell ref="A2:D2"/>
    <mergeCell ref="E2:F2"/>
    <mergeCell ref="G2:J2"/>
    <mergeCell ref="C45:C47"/>
    <mergeCell ref="A49:D49"/>
    <mergeCell ref="A3:J3"/>
    <mergeCell ref="A4:A5"/>
    <mergeCell ref="B4:B5"/>
    <mergeCell ref="C4:C5"/>
    <mergeCell ref="D4:D5"/>
    <mergeCell ref="E4:E5"/>
    <mergeCell ref="F4:F5"/>
    <mergeCell ref="G4:I4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2018-11-13T13:45:46Z</cp:lastPrinted>
  <dcterms:created xsi:type="dcterms:W3CDTF">2018-04-05T09:55:53Z</dcterms:created>
  <dcterms:modified xsi:type="dcterms:W3CDTF">2019-09-03T14:54:37Z</dcterms:modified>
  <cp:category/>
  <cp:version/>
  <cp:contentType/>
  <cp:contentStatus/>
</cp:coreProperties>
</file>