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3655" windowHeight="10680" activeTab="1"/>
  </bookViews>
  <sheets>
    <sheet name="Orçamento Sintético" sheetId="1" r:id="rId1"/>
    <sheet name="Cronograma" sheetId="2" r:id="rId2"/>
  </sheets>
  <externalReferences>
    <externalReference r:id="rId3"/>
  </externalReferences>
  <definedNames>
    <definedName name="_xlnm.Print_Area" localSheetId="0">'Orçamento Sintético'!$A$1:$M$24</definedName>
  </definedNames>
  <calcPr calcId="114210"/>
</workbook>
</file>

<file path=xl/calcChain.xml><?xml version="1.0" encoding="utf-8"?>
<calcChain xmlns="http://schemas.openxmlformats.org/spreadsheetml/2006/main">
  <c r="O9" i="1"/>
  <c r="O10"/>
  <c r="O11"/>
  <c r="O12"/>
  <c r="O13"/>
  <c r="O15"/>
  <c r="O17"/>
  <c r="O7"/>
  <c r="L7"/>
  <c r="L9"/>
  <c r="L10"/>
  <c r="L11"/>
  <c r="L12"/>
  <c r="L13"/>
  <c r="L15"/>
  <c r="L17"/>
  <c r="L18"/>
  <c r="K7"/>
  <c r="K9"/>
  <c r="K10"/>
  <c r="K11"/>
  <c r="K12"/>
  <c r="K13"/>
  <c r="K15"/>
  <c r="K17"/>
  <c r="K18"/>
  <c r="M7"/>
  <c r="M6"/>
  <c r="M9"/>
  <c r="M10"/>
  <c r="M11"/>
  <c r="M12"/>
  <c r="M13"/>
  <c r="M8"/>
  <c r="M15"/>
  <c r="M14"/>
  <c r="M17"/>
  <c r="M16"/>
  <c r="M18"/>
  <c r="M22"/>
  <c r="J17"/>
  <c r="J15"/>
  <c r="J13"/>
  <c r="J12"/>
  <c r="J11"/>
  <c r="J10"/>
  <c r="J9"/>
  <c r="J7"/>
  <c r="D11" i="2"/>
  <c r="D9"/>
  <c r="D7"/>
  <c r="D5"/>
  <c r="D12"/>
  <c r="C5"/>
  <c r="C9"/>
  <c r="C11"/>
  <c r="C7"/>
  <c r="C12"/>
  <c r="D10"/>
  <c r="B10"/>
  <c r="D8"/>
  <c r="B8"/>
  <c r="D6"/>
  <c r="B6"/>
  <c r="D4"/>
  <c r="B4"/>
</calcChain>
</file>

<file path=xl/sharedStrings.xml><?xml version="1.0" encoding="utf-8"?>
<sst xmlns="http://schemas.openxmlformats.org/spreadsheetml/2006/main" count="90" uniqueCount="73">
  <si>
    <t>Obra</t>
  </si>
  <si>
    <t>Bancos</t>
  </si>
  <si>
    <t>B.D.I.</t>
  </si>
  <si>
    <t>Encargos Sociais</t>
  </si>
  <si>
    <t>REFORMA CAIXA D'ÁGUA FW - BLOCO 1</t>
  </si>
  <si>
    <t xml:space="preserve">SINAPI - 07/2019 - Rio Grande do Sul
ORSE - 05/2019 - Sergipe
CPOS - 07/2019 - São Paulo
</t>
  </si>
  <si>
    <t>25,0%</t>
  </si>
  <si>
    <t>Desonerado: 0,00%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</si>
  <si>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</si>
  <si>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</si>
  <si>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</si>
  <si>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</si>
  <si>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</si>
  <si>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</si>
  <si>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</si>
  <si>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</si>
  <si>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</si>
  <si>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</si>
  <si>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M. O.</t>
  </si>
  <si>
    <t>MAT.</t>
  </si>
  <si>
    <t xml:space="preserve"> 1 </t>
  </si>
  <si>
    <t>SERVIÇOS PRELIMINARES</t>
  </si>
  <si>
    <t xml:space="preserve"> 1.1 </t>
  </si>
  <si>
    <t xml:space="preserve"> 00002706 </t>
  </si>
  <si>
    <t>SINAPI</t>
  </si>
  <si>
    <t>ENGENHEIRO CIVIL DE OBRA JUNIOR</t>
  </si>
  <si>
    <t>H</t>
  </si>
  <si>
    <t xml:space="preserve"> 2 </t>
  </si>
  <si>
    <t>LIMPEZA, REMOÇÃO E PREPARAÇÃO DA SUPERFÍCIE</t>
  </si>
  <si>
    <t xml:space="preserve"> 2.1 </t>
  </si>
  <si>
    <t xml:space="preserve"> 97631 </t>
  </si>
  <si>
    <t>DEMOLIÇÃO DE ARGAMASSAS, DE FORMA MANUAL, SEM REAPROVEITAMENTO. AF_12/2017</t>
  </si>
  <si>
    <t>m²</t>
  </si>
  <si>
    <t xml:space="preserve"> 2.2 </t>
  </si>
  <si>
    <t xml:space="preserve"> 7218 </t>
  </si>
  <si>
    <t>ORSE</t>
  </si>
  <si>
    <t>Remoção de impermeabilização com manta asfaltica</t>
  </si>
  <si>
    <t xml:space="preserve"> 2.3 </t>
  </si>
  <si>
    <t xml:space="preserve"> 05.04.060 </t>
  </si>
  <si>
    <t>CPOS</t>
  </si>
  <si>
    <t>Transporte manual horizontal e/ou vertical de entulho até o local de despejo - ensacado</t>
  </si>
  <si>
    <t>m³</t>
  </si>
  <si>
    <t xml:space="preserve"> 2.4 </t>
  </si>
  <si>
    <t xml:space="preserve"> 72897 </t>
  </si>
  <si>
    <t>CARGA MANUAL DE ENTULHO EM CAMINHAO BASCULANTE 6 M3</t>
  </si>
  <si>
    <t xml:space="preserve"> 2.5 </t>
  </si>
  <si>
    <t xml:space="preserve"> 99814 </t>
  </si>
  <si>
    <t>LIMPEZA DE SUPERFÍCIE COM JATO DE ALTA PRESSÃO. AF_04/2019</t>
  </si>
  <si>
    <t xml:space="preserve"> 3 </t>
  </si>
  <si>
    <t>IMPERMEABILIZAÇÃO</t>
  </si>
  <si>
    <t xml:space="preserve"> 3.1 </t>
  </si>
  <si>
    <t xml:space="preserve"> 73762/004 </t>
  </si>
  <si>
    <t>IMPERMEABILIZACAO DE SUPERFICIE COM ASFALTO ELASTOMERICO, INCLUSOS PRIMER E VEU DE FIBRA DE VIDRO.</t>
  </si>
  <si>
    <t xml:space="preserve"> 4 </t>
  </si>
  <si>
    <t>SERVIÇOS COMPLEMENTARES</t>
  </si>
  <si>
    <t xml:space="preserve"> 4.1 </t>
  </si>
  <si>
    <t xml:space="preserve"> 9537 </t>
  </si>
  <si>
    <t>LIMPEZA FINAL DA OBRA</t>
  </si>
  <si>
    <t>Totais -&gt;</t>
  </si>
  <si>
    <t>Tipo de Licitação</t>
  </si>
  <si>
    <t/>
  </si>
  <si>
    <t>Total sem BDI</t>
  </si>
  <si>
    <t>Abertura da Licitação</t>
  </si>
  <si>
    <t>Total do BDI</t>
  </si>
  <si>
    <t>Número do Processo Licitatório</t>
  </si>
  <si>
    <t>Total Geral</t>
  </si>
  <si>
    <t xml:space="preserve">_______________________________________________________________
Universidade Federal de Santa Maria
</t>
  </si>
  <si>
    <t>CRONOGRAMA FÍSICO-FINANCEIRO</t>
  </si>
  <si>
    <t>It</t>
  </si>
  <si>
    <t>DESCRIÇÃO</t>
  </si>
  <si>
    <t>30 dias</t>
  </si>
  <si>
    <t>TOTAL</t>
  </si>
  <si>
    <t>TOTAL GERAL</t>
  </si>
</sst>
</file>

<file path=xl/styles.xml><?xml version="1.0" encoding="utf-8"?>
<styleSheet xmlns="http://schemas.openxmlformats.org/spreadsheetml/2006/main">
  <fonts count="34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indexed="8"/>
      <name val="Arial"/>
      <family val="1"/>
    </font>
    <font>
      <b/>
      <sz val="10"/>
      <color indexed="8"/>
      <name val="Arial"/>
      <family val="1"/>
    </font>
    <font>
      <b/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sz val="10"/>
      <color indexed="8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8"/>
      <name val="Arial"/>
      <family val="1"/>
    </font>
    <font>
      <b/>
      <sz val="12"/>
      <name val="ZapfHumnst BT"/>
      <family val="2"/>
    </font>
    <font>
      <sz val="10"/>
      <name val="Arial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  <font>
      <sz val="8"/>
      <name val="ZapfHumnst BT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60">
    <xf numFmtId="0" fontId="0" fillId="0" borderId="0" xfId="0"/>
    <xf numFmtId="0" fontId="1" fillId="5" borderId="0" xfId="0" applyFont="1" applyFill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3" fillId="4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right" vertical="top" wrapText="1"/>
    </xf>
    <xf numFmtId="4" fontId="16" fillId="4" borderId="1" xfId="0" applyNumberFormat="1" applyFont="1" applyFill="1" applyBorder="1" applyAlignment="1">
      <alignment horizontal="right" vertical="top" wrapText="1"/>
    </xf>
    <xf numFmtId="0" fontId="17" fillId="5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center" vertical="top" wrapText="1"/>
    </xf>
    <xf numFmtId="0" fontId="19" fillId="5" borderId="0" xfId="0" applyFont="1" applyFill="1" applyAlignment="1">
      <alignment horizontal="right" vertical="top" wrapText="1"/>
    </xf>
    <xf numFmtId="0" fontId="21" fillId="5" borderId="0" xfId="0" applyFont="1" applyFill="1" applyAlignment="1">
      <alignment horizontal="left" vertical="top" wrapText="1"/>
    </xf>
    <xf numFmtId="0" fontId="22" fillId="5" borderId="0" xfId="0" applyFont="1" applyFill="1" applyAlignment="1">
      <alignment horizontal="center" vertical="top" wrapText="1"/>
    </xf>
    <xf numFmtId="0" fontId="26" fillId="0" borderId="0" xfId="1" applyFont="1" applyBorder="1" applyAlignment="1">
      <alignment vertical="center" wrapText="1"/>
    </xf>
    <xf numFmtId="0" fontId="28" fillId="6" borderId="2" xfId="1" applyFont="1" applyFill="1" applyBorder="1" applyAlignment="1">
      <alignment horizontal="center" vertical="center" wrapText="1"/>
    </xf>
    <xf numFmtId="0" fontId="29" fillId="6" borderId="2" xfId="1" applyFont="1" applyFill="1" applyBorder="1" applyAlignment="1">
      <alignment horizontal="center" vertical="center" wrapText="1"/>
    </xf>
    <xf numFmtId="4" fontId="29" fillId="6" borderId="2" xfId="1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9" fontId="28" fillId="0" borderId="2" xfId="1" applyNumberFormat="1" applyFont="1" applyBorder="1" applyAlignment="1">
      <alignment horizontal="center" vertical="center" wrapText="1"/>
    </xf>
    <xf numFmtId="0" fontId="30" fillId="0" borderId="0" xfId="1" applyFont="1" applyBorder="1" applyAlignment="1">
      <alignment vertical="center" wrapText="1"/>
    </xf>
    <xf numFmtId="4" fontId="28" fillId="0" borderId="2" xfId="1" applyNumberFormat="1" applyFont="1" applyBorder="1" applyAlignment="1">
      <alignment horizontal="center" vertical="center" wrapText="1"/>
    </xf>
    <xf numFmtId="4" fontId="28" fillId="7" borderId="2" xfId="1" applyNumberFormat="1" applyFont="1" applyFill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2" xfId="1" applyFont="1" applyBorder="1" applyAlignment="1">
      <alignment horizontal="center" vertical="center" wrapText="1"/>
    </xf>
    <xf numFmtId="4" fontId="28" fillId="0" borderId="2" xfId="1" applyNumberFormat="1" applyFont="1" applyBorder="1" applyAlignment="1">
      <alignment horizontal="center" wrapText="1"/>
    </xf>
    <xf numFmtId="4" fontId="30" fillId="0" borderId="0" xfId="1" applyNumberFormat="1" applyFont="1" applyBorder="1" applyAlignment="1">
      <alignment horizontal="center" vertical="center" wrapText="1"/>
    </xf>
    <xf numFmtId="4" fontId="30" fillId="0" borderId="2" xfId="1" applyNumberFormat="1" applyFont="1" applyBorder="1" applyAlignment="1">
      <alignment horizontal="center" vertical="center" wrapText="1"/>
    </xf>
    <xf numFmtId="4" fontId="31" fillId="0" borderId="2" xfId="1" applyNumberFormat="1" applyFont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4" fontId="32" fillId="0" borderId="0" xfId="1" applyNumberFormat="1" applyFont="1" applyBorder="1" applyAlignment="1">
      <alignment vertical="center" wrapText="1"/>
    </xf>
    <xf numFmtId="0" fontId="32" fillId="0" borderId="0" xfId="1" applyFont="1" applyBorder="1" applyAlignment="1">
      <alignment horizontal="center" vertical="center" wrapText="1"/>
    </xf>
    <xf numFmtId="0" fontId="33" fillId="0" borderId="0" xfId="1" applyFont="1" applyBorder="1" applyAlignment="1">
      <alignment vertical="center" wrapText="1"/>
    </xf>
    <xf numFmtId="0" fontId="33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right" vertical="center" wrapText="1"/>
    </xf>
    <xf numFmtId="4" fontId="19" fillId="5" borderId="0" xfId="0" applyNumberFormat="1" applyFont="1" applyFill="1" applyAlignment="1">
      <alignment horizontal="right" vertical="top" wrapText="1"/>
    </xf>
    <xf numFmtId="4" fontId="20" fillId="5" borderId="0" xfId="0" applyNumberFormat="1" applyFont="1" applyFill="1" applyAlignment="1">
      <alignment vertical="top" wrapText="1"/>
    </xf>
    <xf numFmtId="0" fontId="22" fillId="5" borderId="0" xfId="0" applyFont="1" applyFill="1" applyAlignment="1">
      <alignment horizontal="center" vertical="top" wrapText="1"/>
    </xf>
    <xf numFmtId="0" fontId="0" fillId="0" borderId="0" xfId="0"/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19" fillId="5" borderId="0" xfId="0" applyFont="1" applyFill="1" applyAlignment="1">
      <alignment horizontal="right" vertical="top" wrapText="1"/>
    </xf>
    <xf numFmtId="0" fontId="17" fillId="5" borderId="0" xfId="0" applyFont="1" applyFill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0" fontId="1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 wrapText="1"/>
    </xf>
    <xf numFmtId="0" fontId="24" fillId="0" borderId="3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49" fontId="27" fillId="0" borderId="3" xfId="1" applyNumberFormat="1" applyFont="1" applyBorder="1" applyAlignment="1">
      <alignment horizontal="center" vertical="center" wrapText="1"/>
    </xf>
    <xf numFmtId="49" fontId="27" fillId="0" borderId="4" xfId="1" applyNumberFormat="1" applyFont="1" applyBorder="1" applyAlignment="1">
      <alignment horizontal="center" vertical="center" wrapText="1"/>
    </xf>
    <xf numFmtId="49" fontId="27" fillId="0" borderId="5" xfId="1" applyNumberFormat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left" vertical="center" wrapText="1"/>
    </xf>
    <xf numFmtId="4" fontId="30" fillId="0" borderId="2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809625</xdr:rowOff>
    </xdr:to>
    <xdr:pic>
      <xdr:nvPicPr>
        <xdr:cNvPr id="2049" name="Shape"/>
        <xdr:cNvPicPr>
          <a:picLocks noSelect="1"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335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forma%20Caixa%20d'&#225;gua%20FW%20-%20Or&#231;amento%20orig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6">
          <cell r="D6" t="str">
            <v>SERVIÇOS PRELIMINARES</v>
          </cell>
        </row>
        <row r="8">
          <cell r="D8" t="str">
            <v>LIMPEZA, REMOÇÃO E PREPARAÇÃO DE SUPERFÍCIE</v>
          </cell>
        </row>
        <row r="14">
          <cell r="D14" t="str">
            <v>IMPERMEABILIZAÇÃO</v>
          </cell>
        </row>
        <row r="16">
          <cell r="D16" t="str">
            <v>SERVIÇOS COMPLEMENTARES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showOutlineSymbols="0" showWhiteSpace="0" topLeftCell="C1" workbookViewId="0">
      <selection activeCell="O6" sqref="O6"/>
    </sheetView>
  </sheetViews>
  <sheetFormatPr defaultRowHeight="14.25"/>
  <cols>
    <col min="1" max="3" width="10" bestFit="1" customWidth="1"/>
    <col min="4" max="4" width="60" bestFit="1" customWidth="1"/>
    <col min="5" max="5" width="5" bestFit="1" customWidth="1"/>
    <col min="6" max="13" width="10" bestFit="1" customWidth="1"/>
  </cols>
  <sheetData>
    <row r="1" spans="1:15" ht="15">
      <c r="A1" s="1"/>
      <c r="B1" s="1"/>
      <c r="C1" s="1"/>
      <c r="D1" s="1" t="s">
        <v>0</v>
      </c>
      <c r="E1" s="49" t="s">
        <v>1</v>
      </c>
      <c r="F1" s="49"/>
      <c r="G1" s="49"/>
      <c r="H1" s="49" t="s">
        <v>2</v>
      </c>
      <c r="I1" s="49"/>
      <c r="J1" s="49"/>
      <c r="K1" s="49" t="s">
        <v>3</v>
      </c>
      <c r="L1" s="49"/>
      <c r="M1" s="49"/>
    </row>
    <row r="2" spans="1:15" ht="80.099999999999994" customHeight="1">
      <c r="A2" s="14"/>
      <c r="B2" s="14"/>
      <c r="C2" s="14"/>
      <c r="D2" s="14" t="s">
        <v>4</v>
      </c>
      <c r="E2" s="47" t="s">
        <v>5</v>
      </c>
      <c r="F2" s="47"/>
      <c r="G2" s="47"/>
      <c r="H2" s="47" t="s">
        <v>6</v>
      </c>
      <c r="I2" s="47"/>
      <c r="J2" s="47"/>
      <c r="K2" s="47" t="s">
        <v>7</v>
      </c>
      <c r="L2" s="47"/>
      <c r="M2" s="47"/>
    </row>
    <row r="3" spans="1:15" ht="15">
      <c r="A3" s="50" t="s">
        <v>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15" customHeight="1">
      <c r="A4" s="45" t="s">
        <v>9</v>
      </c>
      <c r="B4" s="48" t="s">
        <v>10</v>
      </c>
      <c r="C4" s="45" t="s">
        <v>11</v>
      </c>
      <c r="D4" s="45" t="s">
        <v>12</v>
      </c>
      <c r="E4" s="44" t="s">
        <v>13</v>
      </c>
      <c r="F4" s="48" t="s">
        <v>14</v>
      </c>
      <c r="G4" s="48" t="s">
        <v>15</v>
      </c>
      <c r="H4" s="44" t="s">
        <v>16</v>
      </c>
      <c r="I4" s="45"/>
      <c r="J4" s="45"/>
      <c r="K4" s="44" t="s">
        <v>17</v>
      </c>
      <c r="L4" s="45"/>
      <c r="M4" s="45"/>
    </row>
    <row r="5" spans="1:15" ht="15" customHeight="1">
      <c r="A5" s="48"/>
      <c r="B5" s="48"/>
      <c r="C5" s="48"/>
      <c r="D5" s="48"/>
      <c r="E5" s="48"/>
      <c r="F5" s="48"/>
      <c r="G5" s="48"/>
      <c r="H5" s="2" t="s">
        <v>18</v>
      </c>
      <c r="I5" s="2" t="s">
        <v>19</v>
      </c>
      <c r="J5" s="2" t="s">
        <v>17</v>
      </c>
      <c r="K5" s="2" t="s">
        <v>18</v>
      </c>
      <c r="L5" s="2" t="s">
        <v>19</v>
      </c>
      <c r="M5" s="2" t="s">
        <v>17</v>
      </c>
    </row>
    <row r="6" spans="1:15" ht="24" customHeight="1">
      <c r="A6" s="3" t="s">
        <v>20</v>
      </c>
      <c r="B6" s="3"/>
      <c r="C6" s="3"/>
      <c r="D6" s="3" t="s">
        <v>21</v>
      </c>
      <c r="E6" s="3"/>
      <c r="F6" s="4"/>
      <c r="G6" s="3"/>
      <c r="H6" s="3"/>
      <c r="I6" s="3"/>
      <c r="J6" s="3"/>
      <c r="K6" s="3"/>
      <c r="L6" s="3"/>
      <c r="M6" s="5">
        <f>M7</f>
        <v>2250</v>
      </c>
    </row>
    <row r="7" spans="1:15" ht="24" customHeight="1">
      <c r="A7" s="10" t="s">
        <v>22</v>
      </c>
      <c r="B7" s="12" t="s">
        <v>23</v>
      </c>
      <c r="C7" s="10" t="s">
        <v>24</v>
      </c>
      <c r="D7" s="10" t="s">
        <v>25</v>
      </c>
      <c r="E7" s="11" t="s">
        <v>26</v>
      </c>
      <c r="F7" s="12">
        <v>24</v>
      </c>
      <c r="G7" s="13">
        <v>75</v>
      </c>
      <c r="H7" s="13">
        <v>93.75</v>
      </c>
      <c r="I7" s="13">
        <v>0</v>
      </c>
      <c r="J7" s="13">
        <f>H7+I7</f>
        <v>93.75</v>
      </c>
      <c r="K7" s="13">
        <f>F7*H7</f>
        <v>2250</v>
      </c>
      <c r="L7" s="13">
        <f>F7*I7</f>
        <v>0</v>
      </c>
      <c r="M7" s="13">
        <f>K7+L7</f>
        <v>2250</v>
      </c>
      <c r="O7">
        <f>F7*G7</f>
        <v>1800</v>
      </c>
    </row>
    <row r="8" spans="1:15" ht="24" customHeight="1">
      <c r="A8" s="3" t="s">
        <v>27</v>
      </c>
      <c r="B8" s="3"/>
      <c r="C8" s="3"/>
      <c r="D8" s="3" t="s">
        <v>28</v>
      </c>
      <c r="E8" s="3"/>
      <c r="F8" s="4"/>
      <c r="G8" s="3"/>
      <c r="H8" s="3"/>
      <c r="I8" s="3"/>
      <c r="J8" s="3"/>
      <c r="K8" s="3"/>
      <c r="L8" s="3"/>
      <c r="M8" s="5">
        <f>SUM(M9:M13)</f>
        <v>3383.8505000000005</v>
      </c>
    </row>
    <row r="9" spans="1:15" ht="24" customHeight="1">
      <c r="A9" s="6" t="s">
        <v>29</v>
      </c>
      <c r="B9" s="8" t="s">
        <v>30</v>
      </c>
      <c r="C9" s="6" t="s">
        <v>24</v>
      </c>
      <c r="D9" s="6" t="s">
        <v>31</v>
      </c>
      <c r="E9" s="7" t="s">
        <v>32</v>
      </c>
      <c r="F9" s="8">
        <v>109</v>
      </c>
      <c r="G9" s="9">
        <v>2.35</v>
      </c>
      <c r="H9" s="9">
        <v>2</v>
      </c>
      <c r="I9" s="9">
        <v>0.94</v>
      </c>
      <c r="J9" s="9">
        <f>H9+I9</f>
        <v>2.94</v>
      </c>
      <c r="K9" s="9">
        <f>F9*H9</f>
        <v>218</v>
      </c>
      <c r="L9" s="9">
        <f>F9*I9</f>
        <v>102.46</v>
      </c>
      <c r="M9" s="9">
        <f>K9+L9</f>
        <v>320.45999999999998</v>
      </c>
      <c r="O9">
        <f>F9*G9</f>
        <v>256.15000000000003</v>
      </c>
    </row>
    <row r="10" spans="1:15" ht="24" customHeight="1">
      <c r="A10" s="6" t="s">
        <v>33</v>
      </c>
      <c r="B10" s="8" t="s">
        <v>34</v>
      </c>
      <c r="C10" s="6" t="s">
        <v>35</v>
      </c>
      <c r="D10" s="6" t="s">
        <v>36</v>
      </c>
      <c r="E10" s="7" t="s">
        <v>32</v>
      </c>
      <c r="F10" s="8">
        <v>109</v>
      </c>
      <c r="G10" s="9">
        <v>5.04</v>
      </c>
      <c r="H10" s="9">
        <v>4.9800000000000004</v>
      </c>
      <c r="I10" s="9">
        <v>1.32</v>
      </c>
      <c r="J10" s="9">
        <f>H10+I10</f>
        <v>6.3000000000000007</v>
      </c>
      <c r="K10" s="9">
        <f>F10*H10</f>
        <v>542.82000000000005</v>
      </c>
      <c r="L10" s="9">
        <f>F10*I10</f>
        <v>143.88</v>
      </c>
      <c r="M10" s="9">
        <f>K10+L10</f>
        <v>686.7</v>
      </c>
      <c r="O10">
        <f>F10*G10</f>
        <v>549.36</v>
      </c>
    </row>
    <row r="11" spans="1:15" ht="24" customHeight="1">
      <c r="A11" s="6" t="s">
        <v>37</v>
      </c>
      <c r="B11" s="8" t="s">
        <v>38</v>
      </c>
      <c r="C11" s="6" t="s">
        <v>39</v>
      </c>
      <c r="D11" s="6" t="s">
        <v>40</v>
      </c>
      <c r="E11" s="7" t="s">
        <v>41</v>
      </c>
      <c r="F11" s="8">
        <v>16.350000000000001</v>
      </c>
      <c r="G11" s="9">
        <v>86.58</v>
      </c>
      <c r="H11" s="9">
        <v>91.1</v>
      </c>
      <c r="I11" s="9">
        <v>17.13</v>
      </c>
      <c r="J11" s="9">
        <f>H11+I11</f>
        <v>108.22999999999999</v>
      </c>
      <c r="K11" s="9">
        <f>F11*H11</f>
        <v>1489.4850000000001</v>
      </c>
      <c r="L11" s="9">
        <f>F11*I11</f>
        <v>280.07550000000003</v>
      </c>
      <c r="M11" s="9">
        <f>K11+L11</f>
        <v>1769.5605</v>
      </c>
      <c r="O11">
        <f>F11*G11</f>
        <v>1415.5830000000001</v>
      </c>
    </row>
    <row r="12" spans="1:15" ht="24" customHeight="1">
      <c r="A12" s="6" t="s">
        <v>42</v>
      </c>
      <c r="B12" s="8" t="s">
        <v>43</v>
      </c>
      <c r="C12" s="6" t="s">
        <v>24</v>
      </c>
      <c r="D12" s="6" t="s">
        <v>44</v>
      </c>
      <c r="E12" s="7" t="s">
        <v>41</v>
      </c>
      <c r="F12" s="8">
        <v>16.350000000000001</v>
      </c>
      <c r="G12" s="9">
        <v>20.32</v>
      </c>
      <c r="H12" s="9">
        <v>13.74</v>
      </c>
      <c r="I12" s="9">
        <v>11.66</v>
      </c>
      <c r="J12" s="9">
        <f>H12+I12</f>
        <v>25.4</v>
      </c>
      <c r="K12" s="9">
        <f>F12*H12</f>
        <v>224.64900000000003</v>
      </c>
      <c r="L12" s="9">
        <f>F12*I12</f>
        <v>190.64100000000002</v>
      </c>
      <c r="M12" s="9">
        <f>K12+L12</f>
        <v>415.29000000000008</v>
      </c>
      <c r="O12">
        <f>F12*G12</f>
        <v>332.23200000000003</v>
      </c>
    </row>
    <row r="13" spans="1:15" ht="24" customHeight="1">
      <c r="A13" s="6" t="s">
        <v>45</v>
      </c>
      <c r="B13" s="8" t="s">
        <v>46</v>
      </c>
      <c r="C13" s="6" t="s">
        <v>24</v>
      </c>
      <c r="D13" s="6" t="s">
        <v>47</v>
      </c>
      <c r="E13" s="7" t="s">
        <v>32</v>
      </c>
      <c r="F13" s="8">
        <v>109</v>
      </c>
      <c r="G13" s="9">
        <v>1.41</v>
      </c>
      <c r="H13" s="9">
        <v>1.1599999999999999</v>
      </c>
      <c r="I13" s="9">
        <v>0.6</v>
      </c>
      <c r="J13" s="9">
        <f>H13+I13</f>
        <v>1.7599999999999998</v>
      </c>
      <c r="K13" s="9">
        <f>F13*H13</f>
        <v>126.44</v>
      </c>
      <c r="L13" s="9">
        <f>F13*I13</f>
        <v>65.399999999999991</v>
      </c>
      <c r="M13" s="9">
        <f>K13+L13</f>
        <v>191.83999999999997</v>
      </c>
      <c r="O13">
        <f>F13*G13</f>
        <v>153.69</v>
      </c>
    </row>
    <row r="14" spans="1:15" ht="24" customHeight="1">
      <c r="A14" s="3" t="s">
        <v>48</v>
      </c>
      <c r="B14" s="3"/>
      <c r="C14" s="3"/>
      <c r="D14" s="3" t="s">
        <v>49</v>
      </c>
      <c r="E14" s="3"/>
      <c r="F14" s="4"/>
      <c r="G14" s="3"/>
      <c r="H14" s="3"/>
      <c r="I14" s="3"/>
      <c r="J14" s="3"/>
      <c r="K14" s="3"/>
      <c r="L14" s="3"/>
      <c r="M14" s="5">
        <f>M15</f>
        <v>19270.11</v>
      </c>
    </row>
    <row r="15" spans="1:15" ht="24" customHeight="1">
      <c r="A15" s="6" t="s">
        <v>50</v>
      </c>
      <c r="B15" s="8" t="s">
        <v>51</v>
      </c>
      <c r="C15" s="6" t="s">
        <v>24</v>
      </c>
      <c r="D15" s="6" t="s">
        <v>52</v>
      </c>
      <c r="E15" s="7" t="s">
        <v>32</v>
      </c>
      <c r="F15" s="8">
        <v>109</v>
      </c>
      <c r="G15" s="9">
        <v>141.43</v>
      </c>
      <c r="H15" s="9">
        <v>35.97</v>
      </c>
      <c r="I15" s="9">
        <v>140.82</v>
      </c>
      <c r="J15" s="9">
        <f>H15+I15</f>
        <v>176.79</v>
      </c>
      <c r="K15" s="9">
        <f>F15*H15</f>
        <v>3920.73</v>
      </c>
      <c r="L15" s="9">
        <f>F15*I15</f>
        <v>15349.38</v>
      </c>
      <c r="M15" s="9">
        <f>K15+L15</f>
        <v>19270.11</v>
      </c>
      <c r="O15">
        <f>F15*G15</f>
        <v>15415.87</v>
      </c>
    </row>
    <row r="16" spans="1:15" ht="24" customHeight="1">
      <c r="A16" s="3" t="s">
        <v>53</v>
      </c>
      <c r="B16" s="3"/>
      <c r="C16" s="3"/>
      <c r="D16" s="3" t="s">
        <v>54</v>
      </c>
      <c r="E16" s="3"/>
      <c r="F16" s="4"/>
      <c r="G16" s="3"/>
      <c r="H16" s="3"/>
      <c r="I16" s="3"/>
      <c r="J16" s="3"/>
      <c r="K16" s="3"/>
      <c r="L16" s="3"/>
      <c r="M16" s="5">
        <f>M17</f>
        <v>335.72</v>
      </c>
    </row>
    <row r="17" spans="1:15" ht="24" customHeight="1">
      <c r="A17" s="6" t="s">
        <v>55</v>
      </c>
      <c r="B17" s="8" t="s">
        <v>56</v>
      </c>
      <c r="C17" s="6" t="s">
        <v>24</v>
      </c>
      <c r="D17" s="6" t="s">
        <v>57</v>
      </c>
      <c r="E17" s="7" t="s">
        <v>32</v>
      </c>
      <c r="F17" s="8">
        <v>109</v>
      </c>
      <c r="G17" s="9">
        <v>2.46</v>
      </c>
      <c r="H17" s="9">
        <v>1.82</v>
      </c>
      <c r="I17" s="9">
        <v>1.26</v>
      </c>
      <c r="J17" s="9">
        <f>H17+I17</f>
        <v>3.08</v>
      </c>
      <c r="K17" s="9">
        <f>F17*H17</f>
        <v>198.38</v>
      </c>
      <c r="L17" s="9">
        <f>F17*I17</f>
        <v>137.34</v>
      </c>
      <c r="M17" s="9">
        <f>K17+L17</f>
        <v>335.72</v>
      </c>
      <c r="O17">
        <f>F17*G17</f>
        <v>268.14</v>
      </c>
    </row>
    <row r="18" spans="1:15">
      <c r="A18" s="16"/>
      <c r="B18" s="16"/>
      <c r="C18" s="16"/>
      <c r="D18" s="16"/>
      <c r="E18" s="16"/>
      <c r="F18" s="16"/>
      <c r="G18" s="16"/>
      <c r="H18" s="16"/>
      <c r="I18" s="16"/>
      <c r="J18" s="16" t="s">
        <v>58</v>
      </c>
      <c r="K18" s="40">
        <f>SUM(K7:K17)</f>
        <v>8970.503999999999</v>
      </c>
      <c r="L18" s="40">
        <f>SUM(L7:L17)</f>
        <v>16269.1765</v>
      </c>
      <c r="M18" s="40">
        <f>M6+M8+M14+M16</f>
        <v>25239.680500000002</v>
      </c>
    </row>
    <row r="19" spans="1: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5">
      <c r="A20" s="46" t="s">
        <v>59</v>
      </c>
      <c r="B20" s="46"/>
      <c r="C20" s="46"/>
      <c r="D20" s="17" t="s">
        <v>60</v>
      </c>
      <c r="E20" s="16"/>
      <c r="F20" s="16"/>
      <c r="G20" s="16"/>
      <c r="H20" s="16"/>
      <c r="I20" s="16"/>
      <c r="J20" s="47" t="s">
        <v>61</v>
      </c>
      <c r="K20" s="46"/>
      <c r="M20" s="41">
        <v>20191.025000000001</v>
      </c>
    </row>
    <row r="21" spans="1:15">
      <c r="A21" s="46" t="s">
        <v>62</v>
      </c>
      <c r="B21" s="46"/>
      <c r="C21" s="46"/>
      <c r="D21" s="17"/>
      <c r="E21" s="16"/>
      <c r="F21" s="16"/>
      <c r="G21" s="16"/>
      <c r="H21" s="16"/>
      <c r="I21" s="16"/>
      <c r="J21" s="47" t="s">
        <v>63</v>
      </c>
      <c r="K21" s="46"/>
      <c r="M21" s="41">
        <v>5048.66</v>
      </c>
    </row>
    <row r="22" spans="1:15">
      <c r="A22" s="46" t="s">
        <v>64</v>
      </c>
      <c r="B22" s="46"/>
      <c r="C22" s="46"/>
      <c r="D22" s="17" t="s">
        <v>60</v>
      </c>
      <c r="E22" s="16"/>
      <c r="F22" s="16"/>
      <c r="G22" s="16"/>
      <c r="H22" s="16"/>
      <c r="I22" s="16"/>
      <c r="J22" s="47" t="s">
        <v>65</v>
      </c>
      <c r="K22" s="46"/>
      <c r="M22" s="41">
        <f>M18</f>
        <v>25239.680500000002</v>
      </c>
    </row>
    <row r="23" spans="1:15" ht="60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5" ht="69.95" customHeight="1">
      <c r="A24" s="42" t="s">
        <v>66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</sheetData>
  <mergeCells count="23">
    <mergeCell ref="A3:M3"/>
    <mergeCell ref="A4:A5"/>
    <mergeCell ref="J22:K22"/>
    <mergeCell ref="E4:E5"/>
    <mergeCell ref="F4:F5"/>
    <mergeCell ref="G4:G5"/>
    <mergeCell ref="H4:J4"/>
    <mergeCell ref="E1:G1"/>
    <mergeCell ref="H1:J1"/>
    <mergeCell ref="K1:M1"/>
    <mergeCell ref="E2:G2"/>
    <mergeCell ref="H2:J2"/>
    <mergeCell ref="K2:M2"/>
    <mergeCell ref="A24:M24"/>
    <mergeCell ref="K4:M4"/>
    <mergeCell ref="A20:C20"/>
    <mergeCell ref="J20:K20"/>
    <mergeCell ref="A21:C21"/>
    <mergeCell ref="J21:K21"/>
    <mergeCell ref="C4:C5"/>
    <mergeCell ref="D4:D5"/>
    <mergeCell ref="B4:B5"/>
    <mergeCell ref="A22:C22"/>
  </mergeCells>
  <phoneticPr fontId="23" type="noConversion"/>
  <pageMargins left="0.51181102362204722" right="0.51181102362204722" top="0.98425196850393704" bottom="0.98425196850393704" header="0.51181102362204722" footer="0.51181102362204722"/>
  <pageSetup paperSize="9" scale="71" fitToHeight="0" orientation="landscape" r:id="rId1"/>
  <headerFooter>
    <oddHeader>&amp;L &amp;CUFSM
CNPJ: 95591764000105 &amp;R</oddHeader>
    <oddFooter xml:space="preserve">&amp;L &amp;CAV RORAIMA CIDADE UNIVERSITARIA - CAMOBI - SANTA MARIA / RS
(55) 3220-8081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F15" sqref="F15"/>
    </sheetView>
  </sheetViews>
  <sheetFormatPr defaultRowHeight="12.75"/>
  <cols>
    <col min="1" max="1" width="2.375" style="36" customWidth="1"/>
    <col min="2" max="2" width="23.5" style="37" customWidth="1"/>
    <col min="3" max="3" width="13.75" style="38" customWidth="1"/>
    <col min="4" max="4" width="14.75" style="31" customWidth="1"/>
    <col min="5" max="5" width="10.25" style="34" customWidth="1"/>
    <col min="6" max="6" width="8.875" style="34" bestFit="1" customWidth="1"/>
    <col min="7" max="16384" width="9" style="34"/>
  </cols>
  <sheetData>
    <row r="1" spans="1:6" s="19" customFormat="1" ht="15.75" customHeight="1">
      <c r="A1" s="51" t="s">
        <v>67</v>
      </c>
      <c r="B1" s="52"/>
      <c r="C1" s="52"/>
      <c r="D1" s="53"/>
    </row>
    <row r="2" spans="1:6" s="19" customFormat="1" ht="22.5" customHeight="1">
      <c r="A2" s="54" t="s">
        <v>4</v>
      </c>
      <c r="B2" s="55"/>
      <c r="C2" s="55"/>
      <c r="D2" s="56"/>
    </row>
    <row r="3" spans="1:6" s="23" customFormat="1" ht="18" customHeight="1">
      <c r="A3" s="20" t="s">
        <v>68</v>
      </c>
      <c r="B3" s="21" t="s">
        <v>69</v>
      </c>
      <c r="C3" s="21" t="s">
        <v>70</v>
      </c>
      <c r="D3" s="22" t="s">
        <v>71</v>
      </c>
    </row>
    <row r="4" spans="1:6" s="25" customFormat="1" ht="17.25" customHeight="1">
      <c r="A4" s="57">
        <v>1</v>
      </c>
      <c r="B4" s="58" t="str">
        <f>[1]ORÇAMENTO!D6</f>
        <v>SERVIÇOS PRELIMINARES</v>
      </c>
      <c r="C4" s="24">
        <v>1</v>
      </c>
      <c r="D4" s="24">
        <f>SUM(C4:C4)</f>
        <v>1</v>
      </c>
    </row>
    <row r="5" spans="1:6" s="25" customFormat="1" ht="18" customHeight="1">
      <c r="A5" s="57"/>
      <c r="B5" s="58"/>
      <c r="C5" s="26">
        <f>C4*$D$5</f>
        <v>2250</v>
      </c>
      <c r="D5" s="27">
        <f ca="1">'Orçamento Sintético'!M6</f>
        <v>2250</v>
      </c>
    </row>
    <row r="6" spans="1:6" s="25" customFormat="1" ht="14.25" customHeight="1">
      <c r="A6" s="57">
        <v>2</v>
      </c>
      <c r="B6" s="58" t="str">
        <f>[1]ORÇAMENTO!D8</f>
        <v>LIMPEZA, REMOÇÃO E PREPARAÇÃO DE SUPERFÍCIE</v>
      </c>
      <c r="C6" s="24">
        <v>1</v>
      </c>
      <c r="D6" s="24">
        <f ca="1">SUM(C6:C6)</f>
        <v>1</v>
      </c>
    </row>
    <row r="7" spans="1:6" s="25" customFormat="1" ht="29.25" customHeight="1">
      <c r="A7" s="57"/>
      <c r="B7" s="58"/>
      <c r="C7" s="26">
        <f>C6*$D$7</f>
        <v>3383.8505000000005</v>
      </c>
      <c r="D7" s="27">
        <f ca="1">'Orçamento Sintético'!M8</f>
        <v>3383.8505000000005</v>
      </c>
    </row>
    <row r="8" spans="1:6" s="25" customFormat="1" ht="14.25" customHeight="1">
      <c r="A8" s="57">
        <v>3</v>
      </c>
      <c r="B8" s="58" t="str">
        <f>[1]ORÇAMENTO!D14</f>
        <v>IMPERMEABILIZAÇÃO</v>
      </c>
      <c r="C8" s="24">
        <v>1</v>
      </c>
      <c r="D8" s="24">
        <f ca="1">SUM(C8:C8)</f>
        <v>1</v>
      </c>
    </row>
    <row r="9" spans="1:6" s="25" customFormat="1" ht="29.25" customHeight="1">
      <c r="A9" s="57"/>
      <c r="B9" s="58"/>
      <c r="C9" s="26">
        <f>C8*$D$9</f>
        <v>19270.11</v>
      </c>
      <c r="D9" s="27">
        <f ca="1">'Orçamento Sintético'!M14</f>
        <v>19270.11</v>
      </c>
    </row>
    <row r="10" spans="1:6" s="28" customFormat="1" ht="18" customHeight="1">
      <c r="A10" s="57">
        <v>4</v>
      </c>
      <c r="B10" s="58" t="str">
        <f>[1]ORÇAMENTO!D16</f>
        <v>SERVIÇOS COMPLEMENTARES</v>
      </c>
      <c r="C10" s="24">
        <v>1</v>
      </c>
      <c r="D10" s="24">
        <f ca="1">SUM(C10:C10)</f>
        <v>1</v>
      </c>
    </row>
    <row r="11" spans="1:6" s="28" customFormat="1" ht="16.5" customHeight="1">
      <c r="A11" s="57"/>
      <c r="B11" s="58"/>
      <c r="C11" s="26">
        <f>C10*$D$11</f>
        <v>335.72</v>
      </c>
      <c r="D11" s="27">
        <f ca="1">'Orçamento Sintético'!M16</f>
        <v>335.72</v>
      </c>
    </row>
    <row r="12" spans="1:6" s="28" customFormat="1" ht="18" customHeight="1">
      <c r="A12" s="29"/>
      <c r="B12" s="29" t="s">
        <v>71</v>
      </c>
      <c r="C12" s="30">
        <f>C5+C9+C11+C7</f>
        <v>25239.680500000002</v>
      </c>
      <c r="D12" s="30">
        <f>D5+D9+D11+D7</f>
        <v>25239.680500000002</v>
      </c>
      <c r="E12" s="31"/>
    </row>
    <row r="13" spans="1:6">
      <c r="A13" s="59" t="s">
        <v>72</v>
      </c>
      <c r="B13" s="59"/>
      <c r="C13" s="32"/>
      <c r="D13" s="33"/>
      <c r="F13" s="35"/>
    </row>
    <row r="15" spans="1:6" ht="12.75" customHeight="1">
      <c r="D15" s="39"/>
    </row>
  </sheetData>
  <mergeCells count="11">
    <mergeCell ref="B10:B11"/>
    <mergeCell ref="A1:D1"/>
    <mergeCell ref="A2:D2"/>
    <mergeCell ref="A4:A5"/>
    <mergeCell ref="B4:B5"/>
    <mergeCell ref="A13:B13"/>
    <mergeCell ref="A6:A7"/>
    <mergeCell ref="B6:B7"/>
    <mergeCell ref="A8:A9"/>
    <mergeCell ref="B8:B9"/>
    <mergeCell ref="A10:A11"/>
  </mergeCells>
  <phoneticPr fontId="2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 xml:space="preserve">&amp;CAV RORAIMA CIDADE UNIVERSITARIA - CAMOBI - SANTA MARIA / RS
(55) 3220-8081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 Sintético</vt:lpstr>
      <vt:lpstr>Cronograma</vt:lpstr>
      <vt:lpstr>'Orçamento Sintético'!Area_de_impressao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pccli</cp:lastModifiedBy>
  <cp:revision>0</cp:revision>
  <cp:lastPrinted>2019-10-08T13:21:26Z</cp:lastPrinted>
  <dcterms:created xsi:type="dcterms:W3CDTF">2019-09-30T12:49:43Z</dcterms:created>
  <dcterms:modified xsi:type="dcterms:W3CDTF">2019-10-08T20:24:05Z</dcterms:modified>
</cp:coreProperties>
</file>