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ssandra 2019\Licitação - RU\"/>
    </mc:Choice>
  </mc:AlternateContent>
  <bookViews>
    <workbookView xWindow="150" yWindow="600" windowWidth="23655" windowHeight="10680"/>
  </bookViews>
  <sheets>
    <sheet name="Orçamento Sintético" sheetId="1" r:id="rId1"/>
    <sheet name="Cronograma" sheetId="2" r:id="rId2"/>
  </sheets>
  <definedNames>
    <definedName name="_xlnm.Print_Area" localSheetId="0">'Orçamento Sintético'!$A$1:$N$142</definedName>
  </definedNames>
  <calcPr calcId="152511"/>
</workbook>
</file>

<file path=xl/calcChain.xml><?xml version="1.0" encoding="utf-8"?>
<calcChain xmlns="http://schemas.openxmlformats.org/spreadsheetml/2006/main">
  <c r="E24" i="2" l="1"/>
  <c r="D24" i="2" s="1"/>
  <c r="E6" i="2"/>
  <c r="C6" i="2" s="1"/>
  <c r="E8" i="2"/>
  <c r="D8" i="2" s="1"/>
  <c r="E10" i="2"/>
  <c r="D10" i="2" s="1"/>
  <c r="E12" i="2"/>
  <c r="D12" i="2" s="1"/>
  <c r="E14" i="2"/>
  <c r="C14" i="2" s="1"/>
  <c r="E16" i="2"/>
  <c r="D16" i="2" s="1"/>
  <c r="E18" i="2"/>
  <c r="D18" i="2" s="1"/>
  <c r="E20" i="2"/>
  <c r="D20" i="2" s="1"/>
  <c r="E22" i="2"/>
  <c r="C22" i="2" s="1"/>
  <c r="C12" i="2"/>
  <c r="C20" i="2"/>
  <c r="C24" i="2"/>
  <c r="B23" i="2"/>
  <c r="B21" i="2"/>
  <c r="B19" i="2"/>
  <c r="B17" i="2"/>
  <c r="B15" i="2"/>
  <c r="B13" i="2"/>
  <c r="B11" i="2"/>
  <c r="B9" i="2"/>
  <c r="B7" i="2"/>
  <c r="E5" i="2"/>
  <c r="E7" i="2"/>
  <c r="E9" i="2"/>
  <c r="E11" i="2"/>
  <c r="E13" i="2"/>
  <c r="E15" i="2"/>
  <c r="E17" i="2"/>
  <c r="E19" i="2"/>
  <c r="E21" i="2"/>
  <c r="E23" i="2"/>
  <c r="B5" i="2"/>
  <c r="C18" i="2" l="1"/>
  <c r="C10" i="2"/>
  <c r="D22" i="2"/>
  <c r="D14" i="2"/>
  <c r="D6" i="2"/>
  <c r="D26" i="2" s="1"/>
  <c r="C16" i="2"/>
  <c r="C8" i="2"/>
  <c r="C26" i="2" s="1"/>
  <c r="E26" i="2" l="1"/>
  <c r="C25" i="2" s="1"/>
  <c r="C28" i="2"/>
  <c r="D28" i="2" s="1"/>
  <c r="D25" i="2"/>
  <c r="D27" i="2" s="1"/>
  <c r="E25" i="2" l="1"/>
  <c r="C27" i="2"/>
  <c r="E27" i="2" s="1"/>
</calcChain>
</file>

<file path=xl/sharedStrings.xml><?xml version="1.0" encoding="utf-8"?>
<sst xmlns="http://schemas.openxmlformats.org/spreadsheetml/2006/main" count="658" uniqueCount="415">
  <si>
    <t>Obra</t>
  </si>
  <si>
    <t>Bancos</t>
  </si>
  <si>
    <t>B.D.I.</t>
  </si>
  <si>
    <t>Encargos Sociais</t>
  </si>
  <si>
    <t>REFORMA RU - 2ª ETAPA</t>
  </si>
  <si>
    <t xml:space="preserve">SINAPI - 08/2019 - Rio Grande do Sul
ORSE - 06/2019 - Sergipe
SEINFRA - 026 - Ceará
SIURB - 01/2019 - São Paulo
CPOS - 07/2019 - São Paulo
AGETOP CIVIL - 12/2018 - Goiás
</t>
  </si>
  <si>
    <t>25,0%</t>
  </si>
  <si>
    <t>Desonerado: 0,00%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</si>
  <si>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</si>
  <si>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</si>
  <si>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</si>
  <si>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</si>
  <si>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</si>
  <si>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</si>
  <si>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</si>
  <si>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</si>
  <si>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</si>
  <si>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</si>
  <si>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</si>
  <si>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M. O.</t>
  </si>
  <si>
    <t>MAT.</t>
  </si>
  <si>
    <t xml:space="preserve"> 1 </t>
  </si>
  <si>
    <t>SERVIÇOS PRELIMINARES/TECNICOS</t>
  </si>
  <si>
    <t xml:space="preserve"> 1.1 </t>
  </si>
  <si>
    <t xml:space="preserve"> 93572 </t>
  </si>
  <si>
    <t>SINAPI</t>
  </si>
  <si>
    <t>ENCARREGADO GERAL DE OBRAS COM ENCARGOS COMPLEMENTARES</t>
  </si>
  <si>
    <t>MES</t>
  </si>
  <si>
    <t xml:space="preserve"> 1.2 </t>
  </si>
  <si>
    <t xml:space="preserve"> 90777 </t>
  </si>
  <si>
    <t>ENGENHEIRO CIVIL DE OBRA JUNIOR COM ENCARGOS COMPLEMENTARES</t>
  </si>
  <si>
    <t>H</t>
  </si>
  <si>
    <t xml:space="preserve"> 1.3 </t>
  </si>
  <si>
    <t xml:space="preserve"> 74220/001 </t>
  </si>
  <si>
    <t>TAPUME DE CHAPA DE MADEIRA COMPENSADA, E= 6MM, COM PINTURA A CAL E REAPROVEITAMENTO DE 2X</t>
  </si>
  <si>
    <t>m²</t>
  </si>
  <si>
    <t xml:space="preserve"> 1.4 </t>
  </si>
  <si>
    <t xml:space="preserve"> 74209/001 </t>
  </si>
  <si>
    <t>PLACA DE OBRA EM CHAPA DE ACO GALVANIZADO</t>
  </si>
  <si>
    <t xml:space="preserve"> 2 </t>
  </si>
  <si>
    <t>DEMOLIÇÕES</t>
  </si>
  <si>
    <t xml:space="preserve"> 2.1 </t>
  </si>
  <si>
    <t xml:space="preserve"> 97625 </t>
  </si>
  <si>
    <t>m³</t>
  </si>
  <si>
    <t xml:space="preserve"> 2.2 </t>
  </si>
  <si>
    <t xml:space="preserve"> 97634 </t>
  </si>
  <si>
    <t xml:space="preserve"> 2.3 </t>
  </si>
  <si>
    <t xml:space="preserve"> 2.4 </t>
  </si>
  <si>
    <t xml:space="preserve"> 97629 </t>
  </si>
  <si>
    <t xml:space="preserve"> 2.5 </t>
  </si>
  <si>
    <t xml:space="preserve"> 72178 </t>
  </si>
  <si>
    <t xml:space="preserve"> 2.6 </t>
  </si>
  <si>
    <t xml:space="preserve"> 85334 </t>
  </si>
  <si>
    <t>RETIRADA DE ESQUADRIAS METALICAS</t>
  </si>
  <si>
    <t xml:space="preserve"> 2.7 </t>
  </si>
  <si>
    <t xml:space="preserve"> 2.613 </t>
  </si>
  <si>
    <t>Próprio</t>
  </si>
  <si>
    <t>M</t>
  </si>
  <si>
    <t xml:space="preserve"> 2.8 </t>
  </si>
  <si>
    <t xml:space="preserve"> 2.614 </t>
  </si>
  <si>
    <t>UNID</t>
  </si>
  <si>
    <t xml:space="preserve"> 2.9 </t>
  </si>
  <si>
    <t xml:space="preserve"> 97663 </t>
  </si>
  <si>
    <t>UN</t>
  </si>
  <si>
    <t xml:space="preserve"> 2.10 </t>
  </si>
  <si>
    <t xml:space="preserve"> 72900 </t>
  </si>
  <si>
    <t xml:space="preserve"> 3 </t>
  </si>
  <si>
    <t>ALVENARIAS</t>
  </si>
  <si>
    <t xml:space="preserve"> 3.1 </t>
  </si>
  <si>
    <t xml:space="preserve"> 87507 </t>
  </si>
  <si>
    <t xml:space="preserve"> 3.2 </t>
  </si>
  <si>
    <t xml:space="preserve"> 72132 </t>
  </si>
  <si>
    <t xml:space="preserve"> 3.3 </t>
  </si>
  <si>
    <t xml:space="preserve"> 93189 </t>
  </si>
  <si>
    <t xml:space="preserve"> 4 </t>
  </si>
  <si>
    <t>ESQUADRIAS</t>
  </si>
  <si>
    <t xml:space="preserve"> 4.1 </t>
  </si>
  <si>
    <t xml:space="preserve"> 91338 </t>
  </si>
  <si>
    <t xml:space="preserve"> 4.2 </t>
  </si>
  <si>
    <t xml:space="preserve"> 4.3 </t>
  </si>
  <si>
    <t xml:space="preserve"> 4.4 </t>
  </si>
  <si>
    <t xml:space="preserve"> 68050 </t>
  </si>
  <si>
    <t xml:space="preserve"> 4.5 </t>
  </si>
  <si>
    <t xml:space="preserve"> 4.6 </t>
  </si>
  <si>
    <t xml:space="preserve"> 4.7 </t>
  </si>
  <si>
    <t xml:space="preserve"> 73933/004 </t>
  </si>
  <si>
    <t xml:space="preserve"> 4.8 </t>
  </si>
  <si>
    <t xml:space="preserve"> 4.9 </t>
  </si>
  <si>
    <t xml:space="preserve"> 4.10 </t>
  </si>
  <si>
    <t xml:space="preserve"> 2.615 </t>
  </si>
  <si>
    <t xml:space="preserve"> 4.11 </t>
  </si>
  <si>
    <t xml:space="preserve"> 4963 </t>
  </si>
  <si>
    <t>ORSE</t>
  </si>
  <si>
    <t>m</t>
  </si>
  <si>
    <t xml:space="preserve"> 5 </t>
  </si>
  <si>
    <t>INSTALAÇÕES ELÉTRICAS</t>
  </si>
  <si>
    <t xml:space="preserve"> 5.1 </t>
  </si>
  <si>
    <t xml:space="preserve"> 91926 </t>
  </si>
  <si>
    <t>CABO DE COBRE FLEXÍVEL ISOLADO, 2,5 MM², ANTI-CHAMA 450/750 V, PARA CIRCUITOS TERMINAIS - FORNECIMENTO E INSTALAÇÃO. AF_12/2015</t>
  </si>
  <si>
    <t xml:space="preserve"> 5.2 </t>
  </si>
  <si>
    <t xml:space="preserve"> 91928 </t>
  </si>
  <si>
    <t>CABO DE COBRE FLEXÍVEL ISOLADO, 4 MM², ANTI-CHAMA 450/750 V, PARA CIRCUITOS TERMINAIS - FORNECIMENTO E INSTALAÇÃO. AF_12/2015</t>
  </si>
  <si>
    <t xml:space="preserve"> 5.3 </t>
  </si>
  <si>
    <t xml:space="preserve"> 92981 </t>
  </si>
  <si>
    <t>CABO DE COBRE FLEXÍVEL ISOLADO, 16 MM², ANTI-CHAMA 450/750 V, PARA DISTRIBUIÇÃO - FORNECIMENTO E INSTALAÇÃO. AF_12/2015</t>
  </si>
  <si>
    <t xml:space="preserve"> 5.4 </t>
  </si>
  <si>
    <t xml:space="preserve"> 92979 </t>
  </si>
  <si>
    <t>CABO DE COBRE FLEXÍVEL ISOLADO, 10 MM², ANTI-CHAMA 450/750 V, PARA DISTRIBUIÇÃO - FORNECIMENTO E INSTALAÇÃO. AF_12/2015</t>
  </si>
  <si>
    <t xml:space="preserve"> 5.5 </t>
  </si>
  <si>
    <t xml:space="preserve"> 92985 </t>
  </si>
  <si>
    <t>CABO DE COBRE FLEXÍVEL ISOLADO, 35 MM², ANTI-CHAMA 450/750 V, PARA DISTRIBUIÇÃO - FORNECIMENTO E INSTALAÇÃO. AF_12/2015</t>
  </si>
  <si>
    <t xml:space="preserve"> 5.6 </t>
  </si>
  <si>
    <t xml:space="preserve"> 92989 </t>
  </si>
  <si>
    <t>CABO DE COBRE FLEXÍVEL ISOLADO, 70 MM², ANTI-CHAMA 450/750 V, PARA DISTRIBUIÇÃO - FORNECIMENTO E INSTALAÇÃO. AF_12/2015</t>
  </si>
  <si>
    <t xml:space="preserve"> 5.7 </t>
  </si>
  <si>
    <t xml:space="preserve"> 92998 </t>
  </si>
  <si>
    <t>CABO DE COBRE FLEXÍVEL ISOLADO, 185 MM², ANTI-CHAMA 0,6/1,0 KV, PARA DISTRIBUIÇÃO - FORNECIMENTO E INSTALAÇÃO. AF_12/2015</t>
  </si>
  <si>
    <t xml:space="preserve"> 5.8 </t>
  </si>
  <si>
    <t xml:space="preserve"> 92992 </t>
  </si>
  <si>
    <t>CABO DE COBRE FLEXÍVEL ISOLADO, 95 MM², ANTI-CHAMA 0,6/1,0 KV, PARA DISTRIBUIÇÃO - FORNECIMENTO E INSTALAÇÃO. AF_12/2015</t>
  </si>
  <si>
    <t xml:space="preserve"> 5.9 </t>
  </si>
  <si>
    <t xml:space="preserve"> 91953 </t>
  </si>
  <si>
    <t>INTERRUPTOR SIMPLES (1 MÓDULO), 10A/250V, INCLUINDO SUPORTE E PLACA - FORNECIMENTO E INSTALAÇÃO. AF_12/2015</t>
  </si>
  <si>
    <t xml:space="preserve"> 5.10 </t>
  </si>
  <si>
    <t xml:space="preserve"> 91959 </t>
  </si>
  <si>
    <t>INTERRUPTOR SIMPLES (2 MÓDULOS), 10A/250V, INCLUINDO SUPORTE E PLACA - FORNECIMENTO E INSTALAÇÃO. AF_12/2015</t>
  </si>
  <si>
    <t xml:space="preserve"> 5.11 </t>
  </si>
  <si>
    <t xml:space="preserve"> 91967 </t>
  </si>
  <si>
    <t>INTERRUPTOR SIMPLES (3 MÓDULOS), 10A/250V, INCLUINDO SUPORTE E PLACA - FORNECIMENTO E INSTALAÇÃO. AF_12/2015</t>
  </si>
  <si>
    <t xml:space="preserve"> 5.12 </t>
  </si>
  <si>
    <t xml:space="preserve"> 91955 </t>
  </si>
  <si>
    <t>INTERRUPTOR PARALELO (1 MÓDULO), 10A/250V, INCLUINDO SUPORTE E PLACA - FORNECIMENTO E INSTALAÇÃO. AF_12/2015</t>
  </si>
  <si>
    <t xml:space="preserve"> 5.13 </t>
  </si>
  <si>
    <t xml:space="preserve"> 91961 </t>
  </si>
  <si>
    <t>INTERRUPTOR PARALELO (2 MÓDULOS), 10A/250V, INCLUINDO SUPORTE E PLACA - FORNECIMENTO E INSTALAÇÃO. AF_12/2015</t>
  </si>
  <si>
    <t xml:space="preserve"> 5.14 </t>
  </si>
  <si>
    <t xml:space="preserve"> 91979 </t>
  </si>
  <si>
    <t>INTERRUPTOR INTERMEDIÁRIO (1 MÓDULO), 10A/250V, INCLUINDO SUPORTE E PLACA - FORNECIMENTO E INSTALAÇÃO. AF_09/2017</t>
  </si>
  <si>
    <t xml:space="preserve"> 5.15 </t>
  </si>
  <si>
    <t xml:space="preserve"> 9422 </t>
  </si>
  <si>
    <t>Tomada embutir 3p+T, tipo industrial, 32A, 220/240 ref:N-4249, cor azul, marca Steck ou similar</t>
  </si>
  <si>
    <t>un</t>
  </si>
  <si>
    <t xml:space="preserve"> 5.16 </t>
  </si>
  <si>
    <t xml:space="preserve"> 72339 </t>
  </si>
  <si>
    <t>TOMADA 3P+T 30A/440V SEM PLACA - FORNECIMENTO E INSTALACAO</t>
  </si>
  <si>
    <t xml:space="preserve"> 5.17 </t>
  </si>
  <si>
    <t xml:space="preserve"> 91997 </t>
  </si>
  <si>
    <t>TOMADA MÉDIA DE EMBUTIR (1 MÓDULO), 2P+T 20 A, INCLUINDO SUPORTE E PLACA - FORNECIMENTO E INSTALAÇÃO. AF_12/2015</t>
  </si>
  <si>
    <t xml:space="preserve"> 5.18 </t>
  </si>
  <si>
    <t xml:space="preserve"> 92005 </t>
  </si>
  <si>
    <t>TOMADA MÉDIA DE EMBUTIR (2 MÓDULOS), 2P+T 20 A, INCLUINDO SUPORTE E PLACA - FORNECIMENTO E INSTALAÇÃO. AF_12/2015</t>
  </si>
  <si>
    <t xml:space="preserve"> 5.19 </t>
  </si>
  <si>
    <t xml:space="preserve"> 91999 </t>
  </si>
  <si>
    <t>TOMADA BAIXA DE EMBUTIR (1 MÓDULO), 2P+T 20 A, SEM SUPORTE E SEM PLACA - FORNECIMENTO E INSTALAÇÃO. AF_12/2015</t>
  </si>
  <si>
    <t xml:space="preserve"> 5.20 </t>
  </si>
  <si>
    <t xml:space="preserve"> 92009 </t>
  </si>
  <si>
    <t>TOMADA BAIXA DE EMBUTIR (2 MÓDULOS), 2P+T 20 A, INCLUINDO SUPORTE E PLACA - FORNECIMENTO E INSTALAÇÃO. AF_12/2015</t>
  </si>
  <si>
    <t xml:space="preserve"> 5.21 </t>
  </si>
  <si>
    <t xml:space="preserve"> 91993 </t>
  </si>
  <si>
    <t>TOMADA ALTA DE EMBUTIR (1 MÓDULO), 2P+T 20 A, INCLUINDO SUPORTE E PLACA - FORNECIMENTO E INSTALAÇÃO. AF_12/2015</t>
  </si>
  <si>
    <t xml:space="preserve"> 5.22 </t>
  </si>
  <si>
    <t xml:space="preserve"> 83399 </t>
  </si>
  <si>
    <t>RELE FOTOELETRICO P/ COMANDO DE ILUMINACAO EXTERNA 220V/1000W - FORNECIMENTO E INSTALACAO</t>
  </si>
  <si>
    <t xml:space="preserve"> 5.23 </t>
  </si>
  <si>
    <t xml:space="preserve"> 97597 </t>
  </si>
  <si>
    <t>SENSOR DE PRESENÇA COM FOTOCÉLULA, FIXAÇÃO EM TETO - FORNECIMENTO E INSTALAÇÃO. AF_11/2017</t>
  </si>
  <si>
    <t xml:space="preserve"> 5.24 </t>
  </si>
  <si>
    <t xml:space="preserve"> 93655 </t>
  </si>
  <si>
    <t>DISJUNTOR MONOPOLAR TIPO DIN, CORRENTE NOMINAL DE 20A - FORNECIMENTO E INSTALAÇÃO. AF_04/2016</t>
  </si>
  <si>
    <t xml:space="preserve"> 5.25 </t>
  </si>
  <si>
    <t xml:space="preserve"> 93656 </t>
  </si>
  <si>
    <t>DISJUNTOR MONOPOLAR TIPO DIN, CORRENTE NOMINAL DE 25A - FORNECIMENTO E INSTALAÇÃO. AF_04/2016</t>
  </si>
  <si>
    <t xml:space="preserve"> 5.26 </t>
  </si>
  <si>
    <t xml:space="preserve"> 93657 </t>
  </si>
  <si>
    <t>DISJUNTOR MONOPOLAR TIPO DIN, CORRENTE NOMINAL DE 32A - FORNECIMENTO E INSTALAÇÃO. AF_04/2016</t>
  </si>
  <si>
    <t xml:space="preserve"> 5.27 </t>
  </si>
  <si>
    <t xml:space="preserve"> 93659 </t>
  </si>
  <si>
    <t>DISJUNTOR MONOPOLAR TIPO DIN, CORRENTE NOMINAL DE 50A - FORNECIMENTO E INSTALAÇÃO. AF_04/2016</t>
  </si>
  <si>
    <t xml:space="preserve"> 5.28 </t>
  </si>
  <si>
    <t xml:space="preserve"> 93673 </t>
  </si>
  <si>
    <t>DISJUNTOR TRIPOLAR TIPO DIN, CORRENTE NOMINAL DE 50A - FORNECIMENTO E INSTALAÇÃO. AF_04/2016</t>
  </si>
  <si>
    <t xml:space="preserve"> 5.29 </t>
  </si>
  <si>
    <t xml:space="preserve"> 74130/008 </t>
  </si>
  <si>
    <t>DISJUNTOR TERMOMAGNETICO TRIPOLAR EM CAIXA MOLDADA 300 A 400A 600V, FORNECIMENTO E INSTALACAO</t>
  </si>
  <si>
    <t xml:space="preserve"> 5.30 </t>
  </si>
  <si>
    <t xml:space="preserve"> 452 </t>
  </si>
  <si>
    <t>Disjuntor termomagnetico tripolar  63 A, padrão DIN (Europeu - linha branca), curva C</t>
  </si>
  <si>
    <t xml:space="preserve"> 5.31 </t>
  </si>
  <si>
    <t xml:space="preserve"> 8490 </t>
  </si>
  <si>
    <t>Disjuntor termomagnetico tripolar 100 A, padrão DIN (Europeu - linha branca), 10KA</t>
  </si>
  <si>
    <t xml:space="preserve"> 5.32 </t>
  </si>
  <si>
    <t xml:space="preserve"> 9042 </t>
  </si>
  <si>
    <t>Dispositivo de proteção contra surto de tensão DPS 40kA - 440v</t>
  </si>
  <si>
    <t xml:space="preserve"> 5.33 </t>
  </si>
  <si>
    <t xml:space="preserve"> 8077 </t>
  </si>
  <si>
    <t>Disjuntor bipolar DR 40 A  - Dispositivo residual diferencial, tipo AC, 30MA, ref.5SM1 314-OMB, Siemens ou similar</t>
  </si>
  <si>
    <t xml:space="preserve"> 5.34 </t>
  </si>
  <si>
    <t xml:space="preserve"> 12455 </t>
  </si>
  <si>
    <t>Disjuntor bipolar 20 A, padrão DIN (linha branca), curva C, corrente de interrupção 5KA, ref.: Siemens 5SX1 ou similar</t>
  </si>
  <si>
    <t xml:space="preserve"> 5.35 </t>
  </si>
  <si>
    <t xml:space="preserve"> 38.21.110 </t>
  </si>
  <si>
    <t>CPOS</t>
  </si>
  <si>
    <t>Eletrocalha lisa galvanizada a fogo, 50 x 50 mm, com acessórios</t>
  </si>
  <si>
    <t xml:space="preserve"> 5.36 </t>
  </si>
  <si>
    <t xml:space="preserve"> 7997 </t>
  </si>
  <si>
    <t>Disjuntor bipolar DR 63 A  - Dispositivo residual diferencial, tipo AC, 30MA</t>
  </si>
  <si>
    <t xml:space="preserve"> 5.37 </t>
  </si>
  <si>
    <t xml:space="preserve"> 12473 </t>
  </si>
  <si>
    <t>Fornecimento e instalação de eletrocalha lisa, galvanizada à fogo,100 x 100 x 3000 mm (ref. mopa ou similar)</t>
  </si>
  <si>
    <t xml:space="preserve"> 5.38 </t>
  </si>
  <si>
    <t xml:space="preserve"> 8194 </t>
  </si>
  <si>
    <t>Disjuntor tripolar DR 32A - Dispositivo residual diferencial, tipo AC, 30MA, Siemens ou similar</t>
  </si>
  <si>
    <t xml:space="preserve"> 5.39 </t>
  </si>
  <si>
    <t xml:space="preserve"> 072376 </t>
  </si>
  <si>
    <t>AGETOP CIVIL</t>
  </si>
  <si>
    <t>TAMPA DE ENCAIXE PARA ELETROCALHA DE 50 X 50 MM</t>
  </si>
  <si>
    <t xml:space="preserve"> 5.40 </t>
  </si>
  <si>
    <t xml:space="preserve"> 454 </t>
  </si>
  <si>
    <t>Disjuntor termomagnetico tripolar 160 A, padrão DIN (Europeu - linha branca), 65KA</t>
  </si>
  <si>
    <t xml:space="preserve"> 5.41 </t>
  </si>
  <si>
    <t xml:space="preserve"> 38.22.620 </t>
  </si>
  <si>
    <t>Tampa de encaixe para eletrocalha, galvanizada a fogo, L= 100mm</t>
  </si>
  <si>
    <t xml:space="preserve"> 5.42 </t>
  </si>
  <si>
    <t xml:space="preserve"> 5.43 </t>
  </si>
  <si>
    <t xml:space="preserve"> 91854 </t>
  </si>
  <si>
    <t>ELETRODUTO FLEXÍVEL CORRUGADO, PVC, DN 25 MM (3/4"), PARA CIRCUITOS TERMINAIS, INSTALADO EM PAREDE - FORNECIMENTO E INSTALAÇÃO. AF_12/2015</t>
  </si>
  <si>
    <t xml:space="preserve"> 5.44 </t>
  </si>
  <si>
    <t xml:space="preserve"> 95749 </t>
  </si>
  <si>
    <t>ELETRODUTO DE AÇO GALVANIZADO, CLASSE LEVE, DN 20 MM (3/4), APARENTE, INSTALADO EM PAREDE - FORNECIMENTO E INSTALAÇÃO. AF_11/2016_P</t>
  </si>
  <si>
    <t xml:space="preserve"> 5.45 </t>
  </si>
  <si>
    <t xml:space="preserve"> 090951 </t>
  </si>
  <si>
    <t>SIURB</t>
  </si>
  <si>
    <t>LUMINÁRIA COMERCIAL DE SOBREPOR COM DIFUSOR TRANSPARENTE OU FOSCO PARA 2 LÂMPADAS TUBULARES DE LED 18/20W - COMPLETA</t>
  </si>
  <si>
    <t xml:space="preserve"> 5.46 </t>
  </si>
  <si>
    <t xml:space="preserve"> 74131/008 </t>
  </si>
  <si>
    <t>QUADRO DE DISTRIBUICAO DE ENERGIA DE EMBUTIR, EM CHAPA METALICA, PARA 50 DISJUNTORES TERMOMAGNETICOS MONOPOLARES, COM BARRAMENTO TRIFASICO E NEUTRO, FORNECIMENTO E INSTALACAO</t>
  </si>
  <si>
    <t xml:space="preserve"> 5.47 </t>
  </si>
  <si>
    <t xml:space="preserve"> 74131/007 </t>
  </si>
  <si>
    <t>QUADRO DE DISTRIBUICAO DE ENERGIA DE EMBUTIR, EM CHAPA METALICA, PARA 40 DISJUNTORES TERMOMAGNETICOS MONOPOLARES, COM BARRAMENTO TRIFASICO E NEUTRO, FORNECIMENTO E INSTALACAO</t>
  </si>
  <si>
    <t xml:space="preserve"> 5.48 </t>
  </si>
  <si>
    <t xml:space="preserve"> 10795 </t>
  </si>
  <si>
    <t>Luminária hermética corpo em fibra de vidro blindada, mod. TLH34, da Tec &amp; Luz ou similar, inclusive duas lâmpadas tubular de led, tipo T8 (para câmara frigorífera)</t>
  </si>
  <si>
    <t xml:space="preserve"> 5.49 </t>
  </si>
  <si>
    <t xml:space="preserve"> 10920 </t>
  </si>
  <si>
    <t>QD - Quadro / Painel em chapa galvanizada e pintura eletrostática  na cor bege,sem disjuntores,com ( barramentos, isolador, pafusos, conector, espelho e montagem) -1400x800x300mm</t>
  </si>
  <si>
    <t xml:space="preserve"> 6 </t>
  </si>
  <si>
    <t>INSTALAÇÕES DE LÓGICA</t>
  </si>
  <si>
    <t xml:space="preserve"> 6.1 </t>
  </si>
  <si>
    <t xml:space="preserve"> 98304 </t>
  </si>
  <si>
    <t>PATCH PANEL 48 PORTAS, CATEGORIA 6 - FORNECIMENTO E INSTALAÇÃO. AF_03/2018</t>
  </si>
  <si>
    <t xml:space="preserve"> 6.2 </t>
  </si>
  <si>
    <t xml:space="preserve"> 11228 </t>
  </si>
  <si>
    <t>Fornecimento e montagem de rack fechado tipo armário 19" x 44u x 670mm</t>
  </si>
  <si>
    <t xml:space="preserve"> 6.3 </t>
  </si>
  <si>
    <t xml:space="preserve"> 11230 </t>
  </si>
  <si>
    <t>Fornecimento e instalao de patch cords cat.6 c/1,50m - Rev 01</t>
  </si>
  <si>
    <t xml:space="preserve"> 6.4 </t>
  </si>
  <si>
    <t xml:space="preserve"> 98307 </t>
  </si>
  <si>
    <t>TOMADA DE REDE RJ45 - FORNECIMENTO E INSTALAÇÃO. AF_03/2018</t>
  </si>
  <si>
    <t xml:space="preserve"> 6.5 </t>
  </si>
  <si>
    <t xml:space="preserve"> 98297 </t>
  </si>
  <si>
    <t>CABO ELETRÔNICO CATEGORIA 6, INSTALADO EM EDIFICAÇÃO INSTITUCIONAL - FORNECIMENTO E INSTALAÇÃO. AF_03/2018</t>
  </si>
  <si>
    <t xml:space="preserve"> 6.6 </t>
  </si>
  <si>
    <t xml:space="preserve"> 95750 </t>
  </si>
  <si>
    <t>ELETRODUTO DE AÇO GALVANIZADO, CLASSE LEVE, DN 25 MM (1), APARENTE, INSTALADO EM PAREDE - FORNECIMENTO E INSTALAÇÃO. AF_11/2016_P</t>
  </si>
  <si>
    <t xml:space="preserve"> 6.7 </t>
  </si>
  <si>
    <t xml:space="preserve"> 6.8 </t>
  </si>
  <si>
    <t xml:space="preserve"> 6.9 </t>
  </si>
  <si>
    <t xml:space="preserve"> 7 </t>
  </si>
  <si>
    <t>INSTALAÇÕES HIDRÁULICAS E SANITÁRIAS</t>
  </si>
  <si>
    <t xml:space="preserve"> 7.1 </t>
  </si>
  <si>
    <t xml:space="preserve"> 91785 </t>
  </si>
  <si>
    <t xml:space="preserve"> 7.2 </t>
  </si>
  <si>
    <t xml:space="preserve"> 89634 </t>
  </si>
  <si>
    <t xml:space="preserve"> 7.3 </t>
  </si>
  <si>
    <t xml:space="preserve"> 94792 </t>
  </si>
  <si>
    <t xml:space="preserve"> 7.4 </t>
  </si>
  <si>
    <t xml:space="preserve"> 7.5 </t>
  </si>
  <si>
    <t xml:space="preserve"> 89707 </t>
  </si>
  <si>
    <t xml:space="preserve"> 7.6 </t>
  </si>
  <si>
    <t xml:space="preserve"> 98110 </t>
  </si>
  <si>
    <t xml:space="preserve"> 7.7 </t>
  </si>
  <si>
    <t xml:space="preserve"> 72289 </t>
  </si>
  <si>
    <t xml:space="preserve"> 7.8 </t>
  </si>
  <si>
    <t xml:space="preserve"> 89508 </t>
  </si>
  <si>
    <t xml:space="preserve"> 7.9 </t>
  </si>
  <si>
    <t xml:space="preserve"> 89509 </t>
  </si>
  <si>
    <t xml:space="preserve"> 7.10 </t>
  </si>
  <si>
    <t xml:space="preserve"> 89511 </t>
  </si>
  <si>
    <t xml:space="preserve"> 7.11 </t>
  </si>
  <si>
    <t xml:space="preserve"> 89512 </t>
  </si>
  <si>
    <t xml:space="preserve"> 7.12 </t>
  </si>
  <si>
    <t xml:space="preserve"> 91791 </t>
  </si>
  <si>
    <t xml:space="preserve"> 7.13 </t>
  </si>
  <si>
    <t xml:space="preserve"> 90711 </t>
  </si>
  <si>
    <t xml:space="preserve"> 7.14 </t>
  </si>
  <si>
    <t xml:space="preserve"> 2.612 </t>
  </si>
  <si>
    <t xml:space="preserve"> 7.15 </t>
  </si>
  <si>
    <t xml:space="preserve"> 10.017 </t>
  </si>
  <si>
    <t xml:space="preserve"> 7.16 </t>
  </si>
  <si>
    <t xml:space="preserve"> 86911 </t>
  </si>
  <si>
    <t xml:space="preserve"> 7.17 </t>
  </si>
  <si>
    <t xml:space="preserve"> 2.638 </t>
  </si>
  <si>
    <t xml:space="preserve"> 7.18 </t>
  </si>
  <si>
    <t xml:space="preserve"> 86908 </t>
  </si>
  <si>
    <t xml:space="preserve"> 7.19 </t>
  </si>
  <si>
    <t xml:space="preserve"> 86936 </t>
  </si>
  <si>
    <t xml:space="preserve"> 7.20 </t>
  </si>
  <si>
    <t xml:space="preserve"> 86900 </t>
  </si>
  <si>
    <t xml:space="preserve"> 7.21 </t>
  </si>
  <si>
    <t xml:space="preserve"> 2.337 </t>
  </si>
  <si>
    <t>BANCADA REVESTIDA EM INOX</t>
  </si>
  <si>
    <t xml:space="preserve"> 8 </t>
  </si>
  <si>
    <t>REVESTIMENTOS</t>
  </si>
  <si>
    <t xml:space="preserve"> 8.1 </t>
  </si>
  <si>
    <t xml:space="preserve"> 87879 </t>
  </si>
  <si>
    <t xml:space="preserve"> 8.2 </t>
  </si>
  <si>
    <t xml:space="preserve"> 89173 </t>
  </si>
  <si>
    <t xml:space="preserve"> 8.3 </t>
  </si>
  <si>
    <t xml:space="preserve"> 2.637 </t>
  </si>
  <si>
    <t xml:space="preserve"> 8.4 </t>
  </si>
  <si>
    <t xml:space="preserve"> 87298 </t>
  </si>
  <si>
    <t xml:space="preserve"> 8.5 </t>
  </si>
  <si>
    <t xml:space="preserve"> C4165 </t>
  </si>
  <si>
    <t>SEINFRA</t>
  </si>
  <si>
    <t>PISO MONOLÍTICO DE POLIURETANO, ANTIDERRAPANTE, AUTONIVELANTE, S/ JUNTAS</t>
  </si>
  <si>
    <t xml:space="preserve"> 9 </t>
  </si>
  <si>
    <t>PINTURA</t>
  </si>
  <si>
    <t xml:space="preserve"> 9.1 </t>
  </si>
  <si>
    <t xml:space="preserve"> 88485 </t>
  </si>
  <si>
    <t xml:space="preserve"> 9.2 </t>
  </si>
  <si>
    <t xml:space="preserve"> 88489 </t>
  </si>
  <si>
    <t xml:space="preserve"> 9.3 </t>
  </si>
  <si>
    <t xml:space="preserve"> 2.639 </t>
  </si>
  <si>
    <t xml:space="preserve"> 9.4 </t>
  </si>
  <si>
    <t xml:space="preserve"> 79460 </t>
  </si>
  <si>
    <t>PINTURA EPOXI, DUAS DEMAOS</t>
  </si>
  <si>
    <t xml:space="preserve"> 9.5 </t>
  </si>
  <si>
    <t xml:space="preserve"> 74145/001 </t>
  </si>
  <si>
    <t xml:space="preserve"> 10 </t>
  </si>
  <si>
    <t>SERVIÇOS COMPLEMENTARES</t>
  </si>
  <si>
    <t xml:space="preserve"> 10.1 </t>
  </si>
  <si>
    <t xml:space="preserve"> 99803 </t>
  </si>
  <si>
    <t>Totais -&gt;</t>
  </si>
  <si>
    <t>232.799,32</t>
  </si>
  <si>
    <t>904.493,84</t>
  </si>
  <si>
    <t>1.137.293,16</t>
  </si>
  <si>
    <t>Total sem BDI</t>
  </si>
  <si>
    <t>Total do BDI</t>
  </si>
  <si>
    <t>Total Geral</t>
  </si>
  <si>
    <t xml:space="preserve">_______________________________________________________________
Universidade Federal de Santa Maria
</t>
  </si>
  <si>
    <t>DEMOLIÇÃO DE ALVENARIA</t>
  </si>
  <si>
    <t>DEMOLIÇÃO DE PISO CERÂMICO</t>
  </si>
  <si>
    <t>DEMOLIÇÃO DE REVESTIMENTO CERÂMICO EM PAREDES</t>
  </si>
  <si>
    <t xml:space="preserve">RETIRADA DE DIVISORIAS </t>
  </si>
  <si>
    <t>DEMOLIÇÃO DE ESCADA DE CONCRETO ARMADO</t>
  </si>
  <si>
    <t>RETIRADA DUTOS EXAUSTÃO</t>
  </si>
  <si>
    <t>RETIRADA EQUIPAMENTOS</t>
  </si>
  <si>
    <t>REMOÇÃO DE LOUÇAS</t>
  </si>
  <si>
    <t>TRANSPORTE DE ENTULHOS</t>
  </si>
  <si>
    <t>ALVENARIA DE BLOCOS CERÂMICOS FURADOS - E = 9 CM</t>
  </si>
  <si>
    <t xml:space="preserve">ALVENARIA EM TIJOLO CERAMICO MACICO </t>
  </si>
  <si>
    <t>VERGA DE CONCRETO ARMADO</t>
  </si>
  <si>
    <t>PORTA DE ALUMÍNIO DE ABRIR COM LAMBRI, DIMENSÕES 80 X 210 CM - CFE. PROJETO - COMPLETA E INSTALADA</t>
  </si>
  <si>
    <t>PORTA DE ALUMÍNIO DE ABRIR COM LAMBRI, DIMENSÕES 90 X 210 CM - CFE. PROJETO - COMPLETA E INSTALADA</t>
  </si>
  <si>
    <t>PORTA DE ALUMÍNIO DE ABRIR COM LAMBRI, DUAS FOLHAS, DIMENSÕES 160 X 210 CM - CFE. PROJETO - COMPLETA E INSTALADA</t>
  </si>
  <si>
    <t>PORTA DE ALUMÍNIO DE CORRER COM LAMBRI, DIMENSÕES 80 X 210 CM - CFE. PROJETO - COMPLETA E INSTALADA</t>
  </si>
  <si>
    <t>PORTA DE ALUMÍNIO DE CORRER COM LAMBRI, DIMENSÕES 110 X 210 CM - CFE. PROJETO - COMPLETA E INSTALADA</t>
  </si>
  <si>
    <t>PORTA DE ALUMÍNIO DE CORRER COM LAMBRI, DUAS FOLHAS, DIMENSÕES 160 X 210 CM - CFE. PROJETO - COMPLETA E INSTALADA</t>
  </si>
  <si>
    <t>PORTA EXTERNA DE FERRO DE ABRIR, DUAS FOLHAS 200 X 210 CM - CFE. PROJETO - COMPLETA E INSTALADA</t>
  </si>
  <si>
    <t>PORTA EXTERNA DE FERRO DE ABRIR, UMA FOLHA 100 X 210 CM - CFE. PROJETO - COMPLETA E INSTALADA</t>
  </si>
  <si>
    <t>PORTA DE ALUMÍNIO DE ABRIR COM LAMBRI, TIPO VAI-E-VEM, DIMENSÕES 150 X 210 CM - CFE. PROJETO - COMPLETA E INSTALADA</t>
  </si>
  <si>
    <t>ADEQUAÇÕES ESQUADRIAS METÁLICAS</t>
  </si>
  <si>
    <t>BATE-CARRINHO EM AÇO INOX, FIXADO NO PISO</t>
  </si>
  <si>
    <t xml:space="preserve">TUBOS DE PVC SOLDÁVEL, ÁGUA FRIA, DN 25 MM </t>
  </si>
  <si>
    <t>TUBO CPVC SOLDÁVEL, ÁGUA QUENTE DN 22MM</t>
  </si>
  <si>
    <t>REGISTRO DE GAVETA LATÃO, ROSCÁVEL, 1, COM ACABAMENTO E CANOPLA CROMADOS - ÁGUA FRIA</t>
  </si>
  <si>
    <t>REGISTRO DE GAVETA LATÃO, ROSCÁVEL, 1, COM ACABAMENTO E CANOPLA CROMADOS - ÁGUA QUENTE</t>
  </si>
  <si>
    <t>CAIXA SIFONADA, PVC, DN 100 X 100 X 50 MM</t>
  </si>
  <si>
    <t>CAIXA DE GORDURA 19 L CIRCULAR EM PVC, DIÂMETRO INTERNO= 0,3 M</t>
  </si>
  <si>
    <t xml:space="preserve">CAIXA DE INSPEÇÃO 80X80X80CM EM ALVENARIA </t>
  </si>
  <si>
    <t>TUBO PVC SÉRIE R - DN 40 MM</t>
  </si>
  <si>
    <t>TUBO PVC SÉRIE R - DN 50 MM</t>
  </si>
  <si>
    <t>TUBO PVC SÉRIE R - DN 75 MM</t>
  </si>
  <si>
    <t>TUBO PVC SÉRIE R - DN 100 MM</t>
  </si>
  <si>
    <t>TUBO PVC SÉRIE R - DN 150 MM</t>
  </si>
  <si>
    <t>TUBO PVC SÉRIE N - DN 200 MM</t>
  </si>
  <si>
    <t>TAMPO DE GRANITO CINZA ANDORINHA 125 x 55 cm C/ UMA CUBA OVAL MARCA DECA OU EQUIVALENTE TÉCNICO</t>
  </si>
  <si>
    <t>TAMPO DE GRANITO CINZA ANDORINHA 190 x 55 cm C/ DUAS CUBAS OVAIS MARCA DECA OU EQUIVALENTE TÉCNICO</t>
  </si>
  <si>
    <t xml:space="preserve">TORNEIRA CROMADA LONGA DE PAREDE, 1/2" </t>
  </si>
  <si>
    <t>TANQUE INOX 50 X 40 X 22 CM</t>
  </si>
  <si>
    <t>MISTURADOR PARA PIA DE COZINHA</t>
  </si>
  <si>
    <t xml:space="preserve">CUBA DE EMBUTIR 40x90x30 cm DE AÇO INOXIDÁVEL E SIFÃO EM METAL CROMADO </t>
  </si>
  <si>
    <t xml:space="preserve">CUBA DE EMBUTIR 30x50x20 cm DE AÇO INOXIDÁVEL E SIFÃO EM METAL CROMADO </t>
  </si>
  <si>
    <t>CHAPISCO</t>
  </si>
  <si>
    <t>EMBOÇO</t>
  </si>
  <si>
    <t>PAREDE DE GESSO ACARTONADO HIDRÓFUGO, COR VERDE, E=12,5 mm</t>
  </si>
  <si>
    <t>REGULARIZAÇÃO DE PISO/BASE EM ARGAMASSA</t>
  </si>
  <si>
    <t>SELADOR ACRÍLICO, UMA DEMÃO</t>
  </si>
  <si>
    <t>PINTURA COM TINTA LÁTEX ACRÍLICA, DUAS DEMÃOS</t>
  </si>
  <si>
    <t>MASSA ACRILICA</t>
  </si>
  <si>
    <t>PINTURA ESMALTE FOSCO, DUAS DEMAOS, SOBRE SUPERFICIE METALICA, INCL. FUNDO ANTICORROSIVO</t>
  </si>
  <si>
    <t>LIMPEZA GERAL DA OBRA</t>
  </si>
  <si>
    <t>Descrição do Orçamento</t>
  </si>
  <si>
    <t xml:space="preserve">25,00%
</t>
  </si>
  <si>
    <t>Cronograma Físico-Financeiro</t>
  </si>
  <si>
    <t>30 DIAS</t>
  </si>
  <si>
    <t>60 DIAS</t>
  </si>
  <si>
    <t>TOTAL</t>
  </si>
  <si>
    <t>1</t>
  </si>
  <si>
    <t>Porcentagem Mensal</t>
  </si>
  <si>
    <t>Custo Mensal</t>
  </si>
  <si>
    <t>Porcentagem Acumulada</t>
  </si>
  <si>
    <t>Custo Acumulado</t>
  </si>
  <si>
    <t>Reforma RU - UFSM - Santa Maria - 2ª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</si>
</sst>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%"/>
  </numFmts>
  <fonts count="29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indexed="8"/>
      <name val="Arial"/>
      <family val="1"/>
    </font>
    <font>
      <b/>
      <sz val="10"/>
      <color indexed="8"/>
      <name val="Arial"/>
      <family val="1"/>
    </font>
    <font>
      <b/>
      <sz val="10"/>
      <color indexed="8"/>
      <name val="Arial"/>
      <family val="1"/>
    </font>
    <font>
      <b/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8"/>
      <name val="Arial"/>
      <family val="1"/>
    </font>
    <font>
      <sz val="11"/>
      <name val="Arial"/>
      <family val="1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53">
    <xf numFmtId="0" fontId="0" fillId="0" borderId="0" xfId="0"/>
    <xf numFmtId="0" fontId="1" fillId="4" borderId="0" xfId="0" applyFont="1" applyFill="1" applyAlignment="1">
      <alignment horizontal="left" vertical="top" wrapText="1"/>
    </xf>
    <xf numFmtId="0" fontId="5" fillId="4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164" fontId="9" fillId="3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right" vertical="top" wrapText="1"/>
    </xf>
    <xf numFmtId="4" fontId="13" fillId="2" borderId="1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top" wrapText="1"/>
    </xf>
    <xf numFmtId="0" fontId="15" fillId="4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right" vertical="top" wrapText="1"/>
    </xf>
    <xf numFmtId="0" fontId="19" fillId="4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center" vertical="top" wrapText="1"/>
    </xf>
    <xf numFmtId="0" fontId="24" fillId="5" borderId="0" xfId="0" applyFont="1" applyFill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6" fillId="5" borderId="0" xfId="0" applyFont="1" applyFill="1" applyAlignment="1">
      <alignment horizontal="center" vertical="top" wrapText="1"/>
    </xf>
    <xf numFmtId="0" fontId="23" fillId="5" borderId="0" xfId="0" applyFont="1" applyFill="1" applyAlignment="1">
      <alignment horizontal="center" vertical="top" wrapText="1"/>
    </xf>
    <xf numFmtId="0" fontId="24" fillId="5" borderId="2" xfId="0" applyFont="1" applyFill="1" applyBorder="1" applyAlignment="1">
      <alignment vertical="top" wrapText="1"/>
    </xf>
    <xf numFmtId="0" fontId="24" fillId="5" borderId="2" xfId="0" applyFont="1" applyFill="1" applyBorder="1" applyAlignment="1">
      <alignment horizontal="center" vertical="top" wrapText="1"/>
    </xf>
    <xf numFmtId="0" fontId="24" fillId="0" borderId="2" xfId="0" applyFont="1" applyBorder="1" applyAlignment="1">
      <alignment horizontal="center"/>
    </xf>
    <xf numFmtId="4" fontId="27" fillId="6" borderId="2" xfId="0" applyNumberFormat="1" applyFont="1" applyFill="1" applyBorder="1" applyAlignment="1">
      <alignment horizontal="center" vertical="top" wrapText="1"/>
    </xf>
    <xf numFmtId="4" fontId="28" fillId="7" borderId="2" xfId="0" applyNumberFormat="1" applyFont="1" applyFill="1" applyBorder="1" applyAlignment="1">
      <alignment horizontal="center"/>
    </xf>
    <xf numFmtId="9" fontId="27" fillId="6" borderId="2" xfId="1" applyFont="1" applyFill="1" applyBorder="1" applyAlignment="1">
      <alignment horizontal="center" vertical="top" wrapText="1"/>
    </xf>
    <xf numFmtId="9" fontId="28" fillId="5" borderId="2" xfId="1" applyFont="1" applyFill="1" applyBorder="1" applyAlignment="1">
      <alignment horizontal="center" vertical="top" wrapText="1"/>
    </xf>
    <xf numFmtId="4" fontId="28" fillId="5" borderId="2" xfId="0" applyNumberFormat="1" applyFont="1" applyFill="1" applyBorder="1" applyAlignment="1">
      <alignment horizontal="center" vertical="top" wrapText="1"/>
    </xf>
    <xf numFmtId="9" fontId="28" fillId="5" borderId="2" xfId="0" applyNumberFormat="1" applyFont="1" applyFill="1" applyBorder="1" applyAlignment="1">
      <alignment horizontal="center" vertical="top" wrapText="1"/>
    </xf>
    <xf numFmtId="9" fontId="28" fillId="0" borderId="2" xfId="0" applyNumberFormat="1" applyFont="1" applyFill="1" applyBorder="1" applyAlignment="1">
      <alignment horizontal="center"/>
    </xf>
    <xf numFmtId="0" fontId="28" fillId="5" borderId="0" xfId="0" applyFont="1" applyFill="1" applyAlignment="1">
      <alignment horizontal="right" vertical="top" wrapText="1"/>
    </xf>
    <xf numFmtId="0" fontId="28" fillId="5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9" fontId="28" fillId="7" borderId="2" xfId="1" applyFont="1" applyFill="1" applyBorder="1" applyAlignment="1">
      <alignment horizontal="center"/>
    </xf>
    <xf numFmtId="0" fontId="20" fillId="4" borderId="0" xfId="0" applyFont="1" applyFill="1" applyAlignment="1">
      <alignment horizontal="center" vertical="top" wrapText="1"/>
    </xf>
    <xf numFmtId="0" fontId="0" fillId="0" borderId="0" xfId="0"/>
    <xf numFmtId="0" fontId="4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right" vertical="top" wrapText="1"/>
    </xf>
    <xf numFmtId="0" fontId="15" fillId="4" borderId="0" xfId="0" applyFont="1" applyFill="1" applyAlignment="1">
      <alignment horizontal="left" vertical="top" wrapText="1"/>
    </xf>
    <xf numFmtId="4" fontId="18" fillId="4" borderId="0" xfId="0" applyNumberFormat="1" applyFont="1" applyFill="1" applyAlignment="1">
      <alignment horizontal="right" vertical="top" wrapText="1"/>
    </xf>
    <xf numFmtId="0" fontId="5" fillId="4" borderId="1" xfId="0" applyFont="1" applyFill="1" applyBorder="1" applyAlignment="1">
      <alignment horizontal="right" vertical="top" wrapText="1"/>
    </xf>
    <xf numFmtId="0" fontId="2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 vertical="top" wrapText="1"/>
    </xf>
    <xf numFmtId="0" fontId="27" fillId="6" borderId="2" xfId="0" applyFont="1" applyFill="1" applyBorder="1" applyAlignment="1">
      <alignment horizontal="center" vertical="top" wrapText="1"/>
    </xf>
    <xf numFmtId="0" fontId="28" fillId="5" borderId="3" xfId="0" applyFont="1" applyFill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top" wrapText="1"/>
    </xf>
    <xf numFmtId="0" fontId="28" fillId="5" borderId="0" xfId="0" applyFont="1" applyFill="1" applyAlignment="1">
      <alignment horizontal="center" vertical="top" wrapText="1"/>
    </xf>
    <xf numFmtId="0" fontId="24" fillId="5" borderId="0" xfId="0" applyFont="1" applyFill="1" applyAlignment="1">
      <alignment vertical="top" wrapText="1"/>
    </xf>
    <xf numFmtId="0" fontId="23" fillId="5" borderId="0" xfId="0" applyFont="1" applyFill="1" applyAlignment="1">
      <alignment horizontal="center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809625</xdr:rowOff>
    </xdr:to>
    <xdr:pic>
      <xdr:nvPicPr>
        <xdr:cNvPr id="1025" name="Shape"/>
        <xdr:cNvPicPr>
          <a:picLocks noSelect="1"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showOutlineSymbols="0" showWhiteSpace="0" topLeftCell="A79" workbookViewId="0">
      <selection sqref="A1:N142"/>
    </sheetView>
  </sheetViews>
  <sheetFormatPr defaultRowHeight="14.25" x14ac:dyDescent="0.2"/>
  <cols>
    <col min="1" max="3" width="10" bestFit="1" customWidth="1"/>
    <col min="4" max="4" width="60" bestFit="1" customWidth="1"/>
    <col min="5" max="5" width="5" bestFit="1" customWidth="1"/>
    <col min="6" max="12" width="10" bestFit="1" customWidth="1"/>
    <col min="13" max="13" width="11.875" customWidth="1"/>
    <col min="14" max="14" width="10" bestFit="1" customWidth="1"/>
  </cols>
  <sheetData>
    <row r="1" spans="1:14" ht="15" x14ac:dyDescent="0.2">
      <c r="A1" s="1"/>
      <c r="B1" s="1"/>
      <c r="C1" s="1"/>
      <c r="D1" s="1" t="s">
        <v>0</v>
      </c>
      <c r="E1" s="46" t="s">
        <v>1</v>
      </c>
      <c r="F1" s="46"/>
      <c r="G1" s="46"/>
      <c r="H1" s="46" t="s">
        <v>2</v>
      </c>
      <c r="I1" s="46"/>
      <c r="J1" s="46"/>
      <c r="K1" s="46" t="s">
        <v>3</v>
      </c>
      <c r="L1" s="46"/>
      <c r="M1" s="46"/>
      <c r="N1" s="46"/>
    </row>
    <row r="2" spans="1:14" ht="80.099999999999994" customHeight="1" x14ac:dyDescent="0.2">
      <c r="A2" s="12"/>
      <c r="B2" s="12"/>
      <c r="C2" s="12"/>
      <c r="D2" s="12" t="s">
        <v>4</v>
      </c>
      <c r="E2" s="42" t="s">
        <v>5</v>
      </c>
      <c r="F2" s="42"/>
      <c r="G2" s="42"/>
      <c r="H2" s="42" t="s">
        <v>6</v>
      </c>
      <c r="I2" s="42"/>
      <c r="J2" s="42"/>
      <c r="K2" s="42" t="s">
        <v>7</v>
      </c>
      <c r="L2" s="42"/>
      <c r="M2" s="42"/>
      <c r="N2" s="42"/>
    </row>
    <row r="3" spans="1:14" ht="15" x14ac:dyDescent="0.25">
      <c r="A3" s="45" t="s">
        <v>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" x14ac:dyDescent="0.2">
      <c r="A4" s="40" t="s">
        <v>9</v>
      </c>
      <c r="B4" s="44" t="s">
        <v>10</v>
      </c>
      <c r="C4" s="40" t="s">
        <v>11</v>
      </c>
      <c r="D4" s="40" t="s">
        <v>12</v>
      </c>
      <c r="E4" s="39" t="s">
        <v>13</v>
      </c>
      <c r="F4" s="44" t="s">
        <v>14</v>
      </c>
      <c r="G4" s="44" t="s">
        <v>15</v>
      </c>
      <c r="H4" s="39" t="s">
        <v>16</v>
      </c>
      <c r="I4" s="40"/>
      <c r="J4" s="40"/>
      <c r="K4" s="39" t="s">
        <v>17</v>
      </c>
      <c r="L4" s="40"/>
      <c r="M4" s="40"/>
      <c r="N4" s="44" t="s">
        <v>18</v>
      </c>
    </row>
    <row r="5" spans="1:14" ht="15" x14ac:dyDescent="0.2">
      <c r="A5" s="44"/>
      <c r="B5" s="44"/>
      <c r="C5" s="44"/>
      <c r="D5" s="44"/>
      <c r="E5" s="44"/>
      <c r="F5" s="44"/>
      <c r="G5" s="44"/>
      <c r="H5" s="2" t="s">
        <v>19</v>
      </c>
      <c r="I5" s="2" t="s">
        <v>20</v>
      </c>
      <c r="J5" s="2" t="s">
        <v>17</v>
      </c>
      <c r="K5" s="2" t="s">
        <v>19</v>
      </c>
      <c r="L5" s="2" t="s">
        <v>20</v>
      </c>
      <c r="M5" s="2" t="s">
        <v>17</v>
      </c>
      <c r="N5" s="44"/>
    </row>
    <row r="6" spans="1:14" x14ac:dyDescent="0.2">
      <c r="A6" s="3" t="s">
        <v>21</v>
      </c>
      <c r="B6" s="3"/>
      <c r="C6" s="3"/>
      <c r="D6" s="3" t="s">
        <v>22</v>
      </c>
      <c r="E6" s="3"/>
      <c r="F6" s="4"/>
      <c r="G6" s="3"/>
      <c r="H6" s="3"/>
      <c r="I6" s="3"/>
      <c r="J6" s="3"/>
      <c r="K6" s="3"/>
      <c r="L6" s="3"/>
      <c r="M6" s="5">
        <v>22892.79</v>
      </c>
      <c r="N6" s="6">
        <v>2.01292E-2</v>
      </c>
    </row>
    <row r="7" spans="1:14" ht="14.25" customHeight="1" x14ac:dyDescent="0.2">
      <c r="A7" s="7" t="s">
        <v>23</v>
      </c>
      <c r="B7" s="9" t="s">
        <v>24</v>
      </c>
      <c r="C7" s="7" t="s">
        <v>25</v>
      </c>
      <c r="D7" s="7" t="s">
        <v>26</v>
      </c>
      <c r="E7" s="8" t="s">
        <v>27</v>
      </c>
      <c r="F7" s="9">
        <v>2</v>
      </c>
      <c r="G7" s="10">
        <v>6570.86</v>
      </c>
      <c r="H7" s="10">
        <v>7058.63</v>
      </c>
      <c r="I7" s="10">
        <v>1154.94</v>
      </c>
      <c r="J7" s="10">
        <v>8213.57</v>
      </c>
      <c r="K7" s="10">
        <v>14117.26</v>
      </c>
      <c r="L7" s="10">
        <v>2309.88</v>
      </c>
      <c r="M7" s="10">
        <v>16427.14</v>
      </c>
      <c r="N7" s="11">
        <v>1.44441E-2</v>
      </c>
    </row>
    <row r="8" spans="1:14" ht="25.5" x14ac:dyDescent="0.2">
      <c r="A8" s="7" t="s">
        <v>28</v>
      </c>
      <c r="B8" s="9" t="s">
        <v>29</v>
      </c>
      <c r="C8" s="7" t="s">
        <v>25</v>
      </c>
      <c r="D8" s="7" t="s">
        <v>30</v>
      </c>
      <c r="E8" s="8" t="s">
        <v>31</v>
      </c>
      <c r="F8" s="9">
        <v>44</v>
      </c>
      <c r="G8" s="10">
        <v>76.84</v>
      </c>
      <c r="H8" s="10">
        <v>94.86</v>
      </c>
      <c r="I8" s="10">
        <v>1.19</v>
      </c>
      <c r="J8" s="10">
        <v>96.05</v>
      </c>
      <c r="K8" s="10">
        <v>4173.84</v>
      </c>
      <c r="L8" s="10">
        <v>52.36</v>
      </c>
      <c r="M8" s="10">
        <v>4226.2</v>
      </c>
      <c r="N8" s="11">
        <v>3.7160000000000001E-3</v>
      </c>
    </row>
    <row r="9" spans="1:14" ht="25.5" x14ac:dyDescent="0.2">
      <c r="A9" s="7" t="s">
        <v>32</v>
      </c>
      <c r="B9" s="9" t="s">
        <v>33</v>
      </c>
      <c r="C9" s="7" t="s">
        <v>25</v>
      </c>
      <c r="D9" s="7" t="s">
        <v>34</v>
      </c>
      <c r="E9" s="8" t="s">
        <v>35</v>
      </c>
      <c r="F9" s="9">
        <v>22</v>
      </c>
      <c r="G9" s="10">
        <v>50.57</v>
      </c>
      <c r="H9" s="10">
        <v>32.19</v>
      </c>
      <c r="I9" s="10">
        <v>31.02</v>
      </c>
      <c r="J9" s="10">
        <v>63.21</v>
      </c>
      <c r="K9" s="10">
        <v>708.18</v>
      </c>
      <c r="L9" s="10">
        <v>682.44</v>
      </c>
      <c r="M9" s="10">
        <v>1390.62</v>
      </c>
      <c r="N9" s="11">
        <v>1.2227E-3</v>
      </c>
    </row>
    <row r="10" spans="1:14" x14ac:dyDescent="0.2">
      <c r="A10" s="7" t="s">
        <v>36</v>
      </c>
      <c r="B10" s="9" t="s">
        <v>37</v>
      </c>
      <c r="C10" s="7" t="s">
        <v>25</v>
      </c>
      <c r="D10" s="7" t="s">
        <v>38</v>
      </c>
      <c r="E10" s="8" t="s">
        <v>35</v>
      </c>
      <c r="F10" s="9">
        <v>2.16</v>
      </c>
      <c r="G10" s="10">
        <v>314.39</v>
      </c>
      <c r="H10" s="10">
        <v>45.47</v>
      </c>
      <c r="I10" s="10">
        <v>347.51</v>
      </c>
      <c r="J10" s="10">
        <v>392.98</v>
      </c>
      <c r="K10" s="10">
        <v>98.21</v>
      </c>
      <c r="L10" s="10">
        <v>750.62</v>
      </c>
      <c r="M10" s="10">
        <v>848.83</v>
      </c>
      <c r="N10" s="11">
        <v>7.4640000000000004E-4</v>
      </c>
    </row>
    <row r="11" spans="1:14" x14ac:dyDescent="0.2">
      <c r="A11" s="3" t="s">
        <v>39</v>
      </c>
      <c r="B11" s="3"/>
      <c r="C11" s="3"/>
      <c r="D11" s="3" t="s">
        <v>40</v>
      </c>
      <c r="E11" s="3"/>
      <c r="F11" s="4"/>
      <c r="G11" s="3"/>
      <c r="H11" s="3"/>
      <c r="I11" s="3"/>
      <c r="J11" s="3"/>
      <c r="K11" s="3"/>
      <c r="L11" s="3"/>
      <c r="M11" s="5">
        <v>43981.56</v>
      </c>
      <c r="N11" s="6">
        <v>3.8672100000000001E-2</v>
      </c>
    </row>
    <row r="12" spans="1:14" x14ac:dyDescent="0.2">
      <c r="A12" s="7" t="s">
        <v>41</v>
      </c>
      <c r="B12" s="9" t="s">
        <v>42</v>
      </c>
      <c r="C12" s="7" t="s">
        <v>25</v>
      </c>
      <c r="D12" s="7" t="s">
        <v>351</v>
      </c>
      <c r="E12" s="8" t="s">
        <v>43</v>
      </c>
      <c r="F12" s="9">
        <v>492.54</v>
      </c>
      <c r="G12" s="10">
        <v>37.31</v>
      </c>
      <c r="H12" s="10">
        <v>8.17</v>
      </c>
      <c r="I12" s="10">
        <v>38.46</v>
      </c>
      <c r="J12" s="10">
        <v>46.63</v>
      </c>
      <c r="K12" s="10">
        <v>4024.05</v>
      </c>
      <c r="L12" s="10">
        <v>18943.09</v>
      </c>
      <c r="M12" s="10">
        <v>22967.14</v>
      </c>
      <c r="N12" s="11">
        <v>2.01946E-2</v>
      </c>
    </row>
    <row r="13" spans="1:14" x14ac:dyDescent="0.2">
      <c r="A13" s="7" t="s">
        <v>44</v>
      </c>
      <c r="B13" s="9" t="s">
        <v>45</v>
      </c>
      <c r="C13" s="7" t="s">
        <v>25</v>
      </c>
      <c r="D13" s="7" t="s">
        <v>352</v>
      </c>
      <c r="E13" s="8" t="s">
        <v>35</v>
      </c>
      <c r="F13" s="9">
        <v>600.35</v>
      </c>
      <c r="G13" s="10">
        <v>9.51</v>
      </c>
      <c r="H13" s="10">
        <v>8.15</v>
      </c>
      <c r="I13" s="10">
        <v>3.73</v>
      </c>
      <c r="J13" s="10">
        <v>11.88</v>
      </c>
      <c r="K13" s="10">
        <v>4892.8500000000004</v>
      </c>
      <c r="L13" s="10">
        <v>2239.3000000000002</v>
      </c>
      <c r="M13" s="10">
        <v>7132.15</v>
      </c>
      <c r="N13" s="11">
        <v>6.2712000000000002E-3</v>
      </c>
    </row>
    <row r="14" spans="1:14" x14ac:dyDescent="0.2">
      <c r="A14" s="7" t="s">
        <v>46</v>
      </c>
      <c r="B14" s="9" t="s">
        <v>45</v>
      </c>
      <c r="C14" s="7" t="s">
        <v>25</v>
      </c>
      <c r="D14" s="7" t="s">
        <v>353</v>
      </c>
      <c r="E14" s="8" t="s">
        <v>35</v>
      </c>
      <c r="F14" s="9">
        <v>457.94</v>
      </c>
      <c r="G14" s="10">
        <v>9.51</v>
      </c>
      <c r="H14" s="10">
        <v>8.15</v>
      </c>
      <c r="I14" s="10">
        <v>3.73</v>
      </c>
      <c r="J14" s="10">
        <v>11.88</v>
      </c>
      <c r="K14" s="10">
        <v>3732.21</v>
      </c>
      <c r="L14" s="10">
        <v>1708.11</v>
      </c>
      <c r="M14" s="10">
        <v>5440.32</v>
      </c>
      <c r="N14" s="11">
        <v>4.7835999999999998E-3</v>
      </c>
    </row>
    <row r="15" spans="1:14" x14ac:dyDescent="0.2">
      <c r="A15" s="7" t="s">
        <v>47</v>
      </c>
      <c r="B15" s="9" t="s">
        <v>48</v>
      </c>
      <c r="C15" s="7" t="s">
        <v>25</v>
      </c>
      <c r="D15" s="7" t="s">
        <v>355</v>
      </c>
      <c r="E15" s="8" t="s">
        <v>43</v>
      </c>
      <c r="F15" s="9">
        <v>2</v>
      </c>
      <c r="G15" s="10">
        <v>102.78</v>
      </c>
      <c r="H15" s="10">
        <v>86.56</v>
      </c>
      <c r="I15" s="10">
        <v>41.91</v>
      </c>
      <c r="J15" s="10">
        <v>128.47</v>
      </c>
      <c r="K15" s="10">
        <v>173.12</v>
      </c>
      <c r="L15" s="10">
        <v>83.82</v>
      </c>
      <c r="M15" s="10">
        <v>256.94</v>
      </c>
      <c r="N15" s="11">
        <v>2.2589999999999999E-4</v>
      </c>
    </row>
    <row r="16" spans="1:14" x14ac:dyDescent="0.2">
      <c r="A16" s="7" t="s">
        <v>49</v>
      </c>
      <c r="B16" s="9" t="s">
        <v>50</v>
      </c>
      <c r="C16" s="7" t="s">
        <v>25</v>
      </c>
      <c r="D16" s="7" t="s">
        <v>354</v>
      </c>
      <c r="E16" s="8" t="s">
        <v>35</v>
      </c>
      <c r="F16" s="9">
        <v>77.900000000000006</v>
      </c>
      <c r="G16" s="10">
        <v>20.71</v>
      </c>
      <c r="H16" s="10">
        <v>17.93</v>
      </c>
      <c r="I16" s="10">
        <v>7.95</v>
      </c>
      <c r="J16" s="10">
        <v>25.88</v>
      </c>
      <c r="K16" s="10">
        <v>1396.74</v>
      </c>
      <c r="L16" s="10">
        <v>619.30999999999995</v>
      </c>
      <c r="M16" s="10">
        <v>2016.05</v>
      </c>
      <c r="N16" s="11">
        <v>1.7727000000000001E-3</v>
      </c>
    </row>
    <row r="17" spans="1:14" x14ac:dyDescent="0.2">
      <c r="A17" s="7" t="s">
        <v>51</v>
      </c>
      <c r="B17" s="9" t="s">
        <v>52</v>
      </c>
      <c r="C17" s="7" t="s">
        <v>25</v>
      </c>
      <c r="D17" s="7" t="s">
        <v>53</v>
      </c>
      <c r="E17" s="8" t="s">
        <v>35</v>
      </c>
      <c r="F17" s="9">
        <v>31.89</v>
      </c>
      <c r="G17" s="10">
        <v>16.260000000000002</v>
      </c>
      <c r="H17" s="10">
        <v>13.77</v>
      </c>
      <c r="I17" s="10">
        <v>6.55</v>
      </c>
      <c r="J17" s="10">
        <v>20.32</v>
      </c>
      <c r="K17" s="10">
        <v>439.12</v>
      </c>
      <c r="L17" s="10">
        <v>208.88</v>
      </c>
      <c r="M17" s="10">
        <v>648</v>
      </c>
      <c r="N17" s="11">
        <v>5.6979999999999997E-4</v>
      </c>
    </row>
    <row r="18" spans="1:14" x14ac:dyDescent="0.2">
      <c r="A18" s="7" t="s">
        <v>54</v>
      </c>
      <c r="B18" s="9" t="s">
        <v>55</v>
      </c>
      <c r="C18" s="7" t="s">
        <v>56</v>
      </c>
      <c r="D18" s="7" t="s">
        <v>356</v>
      </c>
      <c r="E18" s="8" t="s">
        <v>57</v>
      </c>
      <c r="F18" s="9">
        <v>50</v>
      </c>
      <c r="G18" s="10">
        <v>37.799999999999997</v>
      </c>
      <c r="H18" s="10">
        <v>35.9</v>
      </c>
      <c r="I18" s="10">
        <v>11.35</v>
      </c>
      <c r="J18" s="10">
        <v>47.25</v>
      </c>
      <c r="K18" s="10">
        <v>1795</v>
      </c>
      <c r="L18" s="10">
        <v>567.5</v>
      </c>
      <c r="M18" s="10">
        <v>2362.5</v>
      </c>
      <c r="N18" s="11">
        <v>2.0772999999999998E-3</v>
      </c>
    </row>
    <row r="19" spans="1:14" x14ac:dyDescent="0.2">
      <c r="A19" s="7" t="s">
        <v>58</v>
      </c>
      <c r="B19" s="9" t="s">
        <v>59</v>
      </c>
      <c r="C19" s="7" t="s">
        <v>56</v>
      </c>
      <c r="D19" s="7" t="s">
        <v>357</v>
      </c>
      <c r="E19" s="8" t="s">
        <v>60</v>
      </c>
      <c r="F19" s="9">
        <v>20</v>
      </c>
      <c r="G19" s="10">
        <v>76.239999999999995</v>
      </c>
      <c r="H19" s="10">
        <v>70.48</v>
      </c>
      <c r="I19" s="10">
        <v>24.82</v>
      </c>
      <c r="J19" s="10">
        <v>95.3</v>
      </c>
      <c r="K19" s="10">
        <v>1409.6</v>
      </c>
      <c r="L19" s="10">
        <v>496.4</v>
      </c>
      <c r="M19" s="10">
        <v>1906</v>
      </c>
      <c r="N19" s="11">
        <v>1.6758999999999999E-3</v>
      </c>
    </row>
    <row r="20" spans="1:14" x14ac:dyDescent="0.2">
      <c r="A20" s="7" t="s">
        <v>61</v>
      </c>
      <c r="B20" s="9" t="s">
        <v>62</v>
      </c>
      <c r="C20" s="7" t="s">
        <v>25</v>
      </c>
      <c r="D20" s="7" t="s">
        <v>358</v>
      </c>
      <c r="E20" s="8" t="s">
        <v>63</v>
      </c>
      <c r="F20" s="9">
        <v>11</v>
      </c>
      <c r="G20" s="10">
        <v>8.94</v>
      </c>
      <c r="H20" s="10">
        <v>7.82</v>
      </c>
      <c r="I20" s="10">
        <v>3.35</v>
      </c>
      <c r="J20" s="10">
        <v>11.17</v>
      </c>
      <c r="K20" s="10">
        <v>86.02</v>
      </c>
      <c r="L20" s="10">
        <v>36.85</v>
      </c>
      <c r="M20" s="10">
        <v>122.87</v>
      </c>
      <c r="N20" s="11">
        <v>1.08E-4</v>
      </c>
    </row>
    <row r="21" spans="1:14" x14ac:dyDescent="0.2">
      <c r="A21" s="7" t="s">
        <v>64</v>
      </c>
      <c r="B21" s="9" t="s">
        <v>65</v>
      </c>
      <c r="C21" s="7" t="s">
        <v>25</v>
      </c>
      <c r="D21" s="7" t="s">
        <v>359</v>
      </c>
      <c r="E21" s="8" t="s">
        <v>43</v>
      </c>
      <c r="F21" s="9">
        <v>151.41999999999999</v>
      </c>
      <c r="G21" s="10">
        <v>5.97</v>
      </c>
      <c r="H21" s="10">
        <v>0.66</v>
      </c>
      <c r="I21" s="10">
        <v>6.8</v>
      </c>
      <c r="J21" s="10">
        <v>7.46</v>
      </c>
      <c r="K21" s="10">
        <v>99.93</v>
      </c>
      <c r="L21" s="10">
        <v>1029.6600000000001</v>
      </c>
      <c r="M21" s="10">
        <v>1129.5899999999999</v>
      </c>
      <c r="N21" s="11">
        <v>9.9320000000000007E-4</v>
      </c>
    </row>
    <row r="22" spans="1:14" x14ac:dyDescent="0.2">
      <c r="A22" s="3" t="s">
        <v>66</v>
      </c>
      <c r="B22" s="3"/>
      <c r="C22" s="3"/>
      <c r="D22" s="3" t="s">
        <v>67</v>
      </c>
      <c r="E22" s="3"/>
      <c r="F22" s="4"/>
      <c r="G22" s="3"/>
      <c r="H22" s="3"/>
      <c r="I22" s="3"/>
      <c r="J22" s="3"/>
      <c r="K22" s="3"/>
      <c r="L22" s="3"/>
      <c r="M22" s="5">
        <v>5146.2299999999996</v>
      </c>
      <c r="N22" s="6">
        <v>4.5250000000000004E-3</v>
      </c>
    </row>
    <row r="23" spans="1:14" x14ac:dyDescent="0.2">
      <c r="A23" s="7" t="s">
        <v>68</v>
      </c>
      <c r="B23" s="9" t="s">
        <v>69</v>
      </c>
      <c r="C23" s="7" t="s">
        <v>25</v>
      </c>
      <c r="D23" s="7" t="s">
        <v>360</v>
      </c>
      <c r="E23" s="8" t="s">
        <v>35</v>
      </c>
      <c r="F23" s="9">
        <v>31.53</v>
      </c>
      <c r="G23" s="10">
        <v>59.84</v>
      </c>
      <c r="H23" s="10">
        <v>37.51</v>
      </c>
      <c r="I23" s="10">
        <v>37.29</v>
      </c>
      <c r="J23" s="10">
        <v>74.8</v>
      </c>
      <c r="K23" s="10">
        <v>1182.69</v>
      </c>
      <c r="L23" s="10">
        <v>1175.75</v>
      </c>
      <c r="M23" s="10">
        <v>2358.44</v>
      </c>
      <c r="N23" s="11">
        <v>2.0736999999999999E-3</v>
      </c>
    </row>
    <row r="24" spans="1:14" x14ac:dyDescent="0.2">
      <c r="A24" s="7" t="s">
        <v>70</v>
      </c>
      <c r="B24" s="9" t="s">
        <v>71</v>
      </c>
      <c r="C24" s="7" t="s">
        <v>25</v>
      </c>
      <c r="D24" s="7" t="s">
        <v>361</v>
      </c>
      <c r="E24" s="8" t="s">
        <v>35</v>
      </c>
      <c r="F24" s="9">
        <v>33.6</v>
      </c>
      <c r="G24" s="10">
        <v>61.67</v>
      </c>
      <c r="H24" s="10">
        <v>28.97</v>
      </c>
      <c r="I24" s="10">
        <v>48.11</v>
      </c>
      <c r="J24" s="10">
        <v>77.08</v>
      </c>
      <c r="K24" s="10">
        <v>973.39</v>
      </c>
      <c r="L24" s="10">
        <v>1616.49</v>
      </c>
      <c r="M24" s="10">
        <v>2589.88</v>
      </c>
      <c r="N24" s="11">
        <v>2.2772000000000001E-3</v>
      </c>
    </row>
    <row r="25" spans="1:14" x14ac:dyDescent="0.2">
      <c r="A25" s="7" t="s">
        <v>72</v>
      </c>
      <c r="B25" s="9" t="s">
        <v>73</v>
      </c>
      <c r="C25" s="7" t="s">
        <v>25</v>
      </c>
      <c r="D25" s="7" t="s">
        <v>362</v>
      </c>
      <c r="E25" s="8" t="s">
        <v>57</v>
      </c>
      <c r="F25" s="9">
        <v>3</v>
      </c>
      <c r="G25" s="10">
        <v>52.78</v>
      </c>
      <c r="H25" s="10">
        <v>14.26</v>
      </c>
      <c r="I25" s="10">
        <v>51.71</v>
      </c>
      <c r="J25" s="10">
        <v>65.97</v>
      </c>
      <c r="K25" s="10">
        <v>42.78</v>
      </c>
      <c r="L25" s="10">
        <v>155.13</v>
      </c>
      <c r="M25" s="10">
        <v>197.91</v>
      </c>
      <c r="N25" s="11">
        <v>1.74E-4</v>
      </c>
    </row>
    <row r="26" spans="1:14" x14ac:dyDescent="0.2">
      <c r="A26" s="3" t="s">
        <v>74</v>
      </c>
      <c r="B26" s="3"/>
      <c r="C26" s="3"/>
      <c r="D26" s="3" t="s">
        <v>75</v>
      </c>
      <c r="E26" s="3"/>
      <c r="F26" s="4"/>
      <c r="G26" s="3"/>
      <c r="H26" s="3"/>
      <c r="I26" s="3"/>
      <c r="J26" s="3"/>
      <c r="K26" s="3"/>
      <c r="L26" s="3"/>
      <c r="M26" s="5">
        <v>41002.86</v>
      </c>
      <c r="N26" s="6">
        <v>3.6053000000000002E-2</v>
      </c>
    </row>
    <row r="27" spans="1:14" ht="25.5" x14ac:dyDescent="0.2">
      <c r="A27" s="7" t="s">
        <v>76</v>
      </c>
      <c r="B27" s="9" t="s">
        <v>77</v>
      </c>
      <c r="C27" s="7" t="s">
        <v>25</v>
      </c>
      <c r="D27" s="7" t="s">
        <v>363</v>
      </c>
      <c r="E27" s="8" t="s">
        <v>35</v>
      </c>
      <c r="F27" s="9">
        <v>3.36</v>
      </c>
      <c r="G27" s="10">
        <v>590.64</v>
      </c>
      <c r="H27" s="10">
        <v>8.68</v>
      </c>
      <c r="I27" s="10">
        <v>729.62</v>
      </c>
      <c r="J27" s="10">
        <v>738.3</v>
      </c>
      <c r="K27" s="10">
        <v>29.16</v>
      </c>
      <c r="L27" s="10">
        <v>2451.52</v>
      </c>
      <c r="M27" s="10">
        <v>2480.6799999999998</v>
      </c>
      <c r="N27" s="11">
        <v>2.1811999999999999E-3</v>
      </c>
    </row>
    <row r="28" spans="1:14" ht="25.5" x14ac:dyDescent="0.2">
      <c r="A28" s="7" t="s">
        <v>78</v>
      </c>
      <c r="B28" s="9" t="s">
        <v>77</v>
      </c>
      <c r="C28" s="7" t="s">
        <v>25</v>
      </c>
      <c r="D28" s="7" t="s">
        <v>364</v>
      </c>
      <c r="E28" s="8" t="s">
        <v>35</v>
      </c>
      <c r="F28" s="9">
        <v>7.56</v>
      </c>
      <c r="G28" s="10">
        <v>590.64</v>
      </c>
      <c r="H28" s="10">
        <v>8.68</v>
      </c>
      <c r="I28" s="10">
        <v>729.62</v>
      </c>
      <c r="J28" s="10">
        <v>738.3</v>
      </c>
      <c r="K28" s="10">
        <v>65.62</v>
      </c>
      <c r="L28" s="10">
        <v>5515.92</v>
      </c>
      <c r="M28" s="10">
        <v>5581.54</v>
      </c>
      <c r="N28" s="11">
        <v>4.9077000000000001E-3</v>
      </c>
    </row>
    <row r="29" spans="1:14" ht="25.5" x14ac:dyDescent="0.2">
      <c r="A29" s="7" t="s">
        <v>79</v>
      </c>
      <c r="B29" s="9" t="s">
        <v>77</v>
      </c>
      <c r="C29" s="7" t="s">
        <v>25</v>
      </c>
      <c r="D29" s="7" t="s">
        <v>365</v>
      </c>
      <c r="E29" s="8" t="s">
        <v>35</v>
      </c>
      <c r="F29" s="9">
        <v>10.08</v>
      </c>
      <c r="G29" s="10">
        <v>590.64</v>
      </c>
      <c r="H29" s="10">
        <v>8.68</v>
      </c>
      <c r="I29" s="10">
        <v>729.62</v>
      </c>
      <c r="J29" s="10">
        <v>738.3</v>
      </c>
      <c r="K29" s="10">
        <v>87.49</v>
      </c>
      <c r="L29" s="10">
        <v>7354.57</v>
      </c>
      <c r="M29" s="10">
        <v>7442.06</v>
      </c>
      <c r="N29" s="11">
        <v>6.5437000000000004E-3</v>
      </c>
    </row>
    <row r="30" spans="1:14" ht="25.5" x14ac:dyDescent="0.2">
      <c r="A30" s="7" t="s">
        <v>80</v>
      </c>
      <c r="B30" s="9" t="s">
        <v>81</v>
      </c>
      <c r="C30" s="7" t="s">
        <v>25</v>
      </c>
      <c r="D30" s="7" t="s">
        <v>366</v>
      </c>
      <c r="E30" s="8" t="s">
        <v>35</v>
      </c>
      <c r="F30" s="9">
        <v>1.68</v>
      </c>
      <c r="G30" s="10">
        <v>357.33</v>
      </c>
      <c r="H30" s="10">
        <v>40.270000000000003</v>
      </c>
      <c r="I30" s="10">
        <v>406.39</v>
      </c>
      <c r="J30" s="10">
        <v>446.66</v>
      </c>
      <c r="K30" s="10">
        <v>67.650000000000006</v>
      </c>
      <c r="L30" s="10">
        <v>682.73</v>
      </c>
      <c r="M30" s="10">
        <v>750.38</v>
      </c>
      <c r="N30" s="11">
        <v>6.5979999999999999E-4</v>
      </c>
    </row>
    <row r="31" spans="1:14" ht="25.5" x14ac:dyDescent="0.2">
      <c r="A31" s="7" t="s">
        <v>82</v>
      </c>
      <c r="B31" s="9" t="s">
        <v>81</v>
      </c>
      <c r="C31" s="7" t="s">
        <v>25</v>
      </c>
      <c r="D31" s="7" t="s">
        <v>367</v>
      </c>
      <c r="E31" s="8" t="s">
        <v>35</v>
      </c>
      <c r="F31" s="9">
        <v>2.31</v>
      </c>
      <c r="G31" s="10">
        <v>357.33</v>
      </c>
      <c r="H31" s="10">
        <v>40.270000000000003</v>
      </c>
      <c r="I31" s="10">
        <v>406.39</v>
      </c>
      <c r="J31" s="10">
        <v>446.66</v>
      </c>
      <c r="K31" s="10">
        <v>93.02</v>
      </c>
      <c r="L31" s="10">
        <v>938.76</v>
      </c>
      <c r="M31" s="10">
        <v>1031.78</v>
      </c>
      <c r="N31" s="11">
        <v>9.0720000000000004E-4</v>
      </c>
    </row>
    <row r="32" spans="1:14" ht="25.5" x14ac:dyDescent="0.2">
      <c r="A32" s="7" t="s">
        <v>83</v>
      </c>
      <c r="B32" s="9" t="s">
        <v>81</v>
      </c>
      <c r="C32" s="7" t="s">
        <v>25</v>
      </c>
      <c r="D32" s="7" t="s">
        <v>368</v>
      </c>
      <c r="E32" s="8" t="s">
        <v>35</v>
      </c>
      <c r="F32" s="9">
        <v>3.36</v>
      </c>
      <c r="G32" s="10">
        <v>357.33</v>
      </c>
      <c r="H32" s="10">
        <v>40.270000000000003</v>
      </c>
      <c r="I32" s="10">
        <v>406.39</v>
      </c>
      <c r="J32" s="10">
        <v>446.66</v>
      </c>
      <c r="K32" s="10">
        <v>135.30000000000001</v>
      </c>
      <c r="L32" s="10">
        <v>1365.47</v>
      </c>
      <c r="M32" s="10">
        <v>1500.77</v>
      </c>
      <c r="N32" s="11">
        <v>1.3196E-3</v>
      </c>
    </row>
    <row r="33" spans="1:14" ht="25.5" x14ac:dyDescent="0.2">
      <c r="A33" s="7" t="s">
        <v>84</v>
      </c>
      <c r="B33" s="9" t="s">
        <v>85</v>
      </c>
      <c r="C33" s="7" t="s">
        <v>25</v>
      </c>
      <c r="D33" s="7" t="s">
        <v>369</v>
      </c>
      <c r="E33" s="8" t="s">
        <v>35</v>
      </c>
      <c r="F33" s="9">
        <v>4.2</v>
      </c>
      <c r="G33" s="10">
        <v>486.29</v>
      </c>
      <c r="H33" s="10">
        <v>53.29</v>
      </c>
      <c r="I33" s="10">
        <v>554.57000000000005</v>
      </c>
      <c r="J33" s="10">
        <v>607.86</v>
      </c>
      <c r="K33" s="10">
        <v>223.81</v>
      </c>
      <c r="L33" s="10">
        <v>2329.1999999999998</v>
      </c>
      <c r="M33" s="10">
        <v>2553.0100000000002</v>
      </c>
      <c r="N33" s="11">
        <v>2.2447999999999999E-3</v>
      </c>
    </row>
    <row r="34" spans="1:14" ht="25.5" x14ac:dyDescent="0.2">
      <c r="A34" s="7" t="s">
        <v>86</v>
      </c>
      <c r="B34" s="9" t="s">
        <v>85</v>
      </c>
      <c r="C34" s="7" t="s">
        <v>25</v>
      </c>
      <c r="D34" s="7" t="s">
        <v>370</v>
      </c>
      <c r="E34" s="8" t="s">
        <v>35</v>
      </c>
      <c r="F34" s="9">
        <v>4.2</v>
      </c>
      <c r="G34" s="10">
        <v>486.29</v>
      </c>
      <c r="H34" s="10">
        <v>53.29</v>
      </c>
      <c r="I34" s="10">
        <v>554.57000000000005</v>
      </c>
      <c r="J34" s="10">
        <v>607.86</v>
      </c>
      <c r="K34" s="10">
        <v>223.81</v>
      </c>
      <c r="L34" s="10">
        <v>2329.1999999999998</v>
      </c>
      <c r="M34" s="10">
        <v>2553.0100000000002</v>
      </c>
      <c r="N34" s="11">
        <v>2.2447999999999999E-3</v>
      </c>
    </row>
    <row r="35" spans="1:14" ht="25.5" x14ac:dyDescent="0.2">
      <c r="A35" s="7" t="s">
        <v>87</v>
      </c>
      <c r="B35" s="9" t="s">
        <v>77</v>
      </c>
      <c r="C35" s="7" t="s">
        <v>25</v>
      </c>
      <c r="D35" s="7" t="s">
        <v>371</v>
      </c>
      <c r="E35" s="8" t="s">
        <v>35</v>
      </c>
      <c r="F35" s="9">
        <v>6.3</v>
      </c>
      <c r="G35" s="10">
        <v>590.64</v>
      </c>
      <c r="H35" s="10">
        <v>8.68</v>
      </c>
      <c r="I35" s="10">
        <v>729.62</v>
      </c>
      <c r="J35" s="10">
        <v>738.3</v>
      </c>
      <c r="K35" s="10">
        <v>54.68</v>
      </c>
      <c r="L35" s="10">
        <v>4596.6099999999997</v>
      </c>
      <c r="M35" s="10">
        <v>4651.29</v>
      </c>
      <c r="N35" s="11">
        <v>4.0898000000000002E-3</v>
      </c>
    </row>
    <row r="36" spans="1:14" x14ac:dyDescent="0.2">
      <c r="A36" s="7" t="s">
        <v>88</v>
      </c>
      <c r="B36" s="9" t="s">
        <v>89</v>
      </c>
      <c r="C36" s="7" t="s">
        <v>56</v>
      </c>
      <c r="D36" s="7" t="s">
        <v>372</v>
      </c>
      <c r="E36" s="8" t="s">
        <v>35</v>
      </c>
      <c r="F36" s="9">
        <v>9.1999999999999993</v>
      </c>
      <c r="G36" s="10">
        <v>69.900000000000006</v>
      </c>
      <c r="H36" s="10">
        <v>60.7</v>
      </c>
      <c r="I36" s="10">
        <v>26.67</v>
      </c>
      <c r="J36" s="10">
        <v>87.37</v>
      </c>
      <c r="K36" s="10">
        <v>558.44000000000005</v>
      </c>
      <c r="L36" s="10">
        <v>245.36</v>
      </c>
      <c r="M36" s="10">
        <v>803.8</v>
      </c>
      <c r="N36" s="11">
        <v>7.0680000000000005E-4</v>
      </c>
    </row>
    <row r="37" spans="1:14" x14ac:dyDescent="0.2">
      <c r="A37" s="7" t="s">
        <v>90</v>
      </c>
      <c r="B37" s="9" t="s">
        <v>91</v>
      </c>
      <c r="C37" s="7" t="s">
        <v>92</v>
      </c>
      <c r="D37" s="7" t="s">
        <v>373</v>
      </c>
      <c r="E37" s="8" t="s">
        <v>93</v>
      </c>
      <c r="F37" s="9">
        <v>89.3</v>
      </c>
      <c r="G37" s="10">
        <v>104.41</v>
      </c>
      <c r="H37" s="10">
        <v>19.510000000000002</v>
      </c>
      <c r="I37" s="10">
        <v>111</v>
      </c>
      <c r="J37" s="10">
        <v>130.51</v>
      </c>
      <c r="K37" s="10">
        <v>1742.24</v>
      </c>
      <c r="L37" s="10">
        <v>9912.2999999999993</v>
      </c>
      <c r="M37" s="10">
        <v>11654.54</v>
      </c>
      <c r="N37" s="11">
        <v>1.0247600000000001E-2</v>
      </c>
    </row>
    <row r="38" spans="1:14" x14ac:dyDescent="0.2">
      <c r="A38" s="3" t="s">
        <v>94</v>
      </c>
      <c r="B38" s="3"/>
      <c r="C38" s="3"/>
      <c r="D38" s="3" t="s">
        <v>95</v>
      </c>
      <c r="E38" s="3"/>
      <c r="F38" s="4"/>
      <c r="G38" s="3"/>
      <c r="H38" s="3"/>
      <c r="I38" s="3"/>
      <c r="J38" s="3"/>
      <c r="K38" s="3"/>
      <c r="L38" s="3"/>
      <c r="M38" s="5">
        <v>496315.06</v>
      </c>
      <c r="N38" s="6">
        <v>0.43640030000000002</v>
      </c>
    </row>
    <row r="39" spans="1:14" ht="38.25" x14ac:dyDescent="0.2">
      <c r="A39" s="7" t="s">
        <v>96</v>
      </c>
      <c r="B39" s="9" t="s">
        <v>97</v>
      </c>
      <c r="C39" s="7" t="s">
        <v>25</v>
      </c>
      <c r="D39" s="7" t="s">
        <v>98</v>
      </c>
      <c r="E39" s="8" t="s">
        <v>57</v>
      </c>
      <c r="F39" s="9">
        <v>15000</v>
      </c>
      <c r="G39" s="10">
        <v>2.6</v>
      </c>
      <c r="H39" s="10">
        <v>0.97</v>
      </c>
      <c r="I39" s="10">
        <v>2.2799999999999998</v>
      </c>
      <c r="J39" s="10">
        <v>3.25</v>
      </c>
      <c r="K39" s="10">
        <v>14550</v>
      </c>
      <c r="L39" s="10">
        <v>34200</v>
      </c>
      <c r="M39" s="10">
        <v>48750</v>
      </c>
      <c r="N39" s="11">
        <v>4.2864899999999997E-2</v>
      </c>
    </row>
    <row r="40" spans="1:14" ht="38.25" x14ac:dyDescent="0.2">
      <c r="A40" s="7" t="s">
        <v>99</v>
      </c>
      <c r="B40" s="9" t="s">
        <v>100</v>
      </c>
      <c r="C40" s="7" t="s">
        <v>25</v>
      </c>
      <c r="D40" s="7" t="s">
        <v>101</v>
      </c>
      <c r="E40" s="8" t="s">
        <v>57</v>
      </c>
      <c r="F40" s="9">
        <v>2500</v>
      </c>
      <c r="G40" s="10">
        <v>4.1500000000000004</v>
      </c>
      <c r="H40" s="10">
        <v>1.3</v>
      </c>
      <c r="I40" s="10">
        <v>3.88</v>
      </c>
      <c r="J40" s="10">
        <v>5.18</v>
      </c>
      <c r="K40" s="10">
        <v>3250</v>
      </c>
      <c r="L40" s="10">
        <v>9700</v>
      </c>
      <c r="M40" s="10">
        <v>12950</v>
      </c>
      <c r="N40" s="11">
        <v>1.13867E-2</v>
      </c>
    </row>
    <row r="41" spans="1:14" ht="25.5" x14ac:dyDescent="0.2">
      <c r="A41" s="7" t="s">
        <v>102</v>
      </c>
      <c r="B41" s="9" t="s">
        <v>103</v>
      </c>
      <c r="C41" s="7" t="s">
        <v>25</v>
      </c>
      <c r="D41" s="7" t="s">
        <v>104</v>
      </c>
      <c r="E41" s="8" t="s">
        <v>57</v>
      </c>
      <c r="F41" s="9">
        <v>90</v>
      </c>
      <c r="G41" s="10">
        <v>8.99</v>
      </c>
      <c r="H41" s="10">
        <v>0.42</v>
      </c>
      <c r="I41" s="10">
        <v>10.81</v>
      </c>
      <c r="J41" s="10">
        <v>11.23</v>
      </c>
      <c r="K41" s="10">
        <v>37.799999999999997</v>
      </c>
      <c r="L41" s="10">
        <v>972.9</v>
      </c>
      <c r="M41" s="10">
        <v>1010.7</v>
      </c>
      <c r="N41" s="11">
        <v>8.8869999999999997E-4</v>
      </c>
    </row>
    <row r="42" spans="1:14" ht="25.5" x14ac:dyDescent="0.2">
      <c r="A42" s="7" t="s">
        <v>105</v>
      </c>
      <c r="B42" s="9" t="s">
        <v>106</v>
      </c>
      <c r="C42" s="7" t="s">
        <v>25</v>
      </c>
      <c r="D42" s="7" t="s">
        <v>107</v>
      </c>
      <c r="E42" s="8" t="s">
        <v>57</v>
      </c>
      <c r="F42" s="9">
        <v>120</v>
      </c>
      <c r="G42" s="10">
        <v>5.84</v>
      </c>
      <c r="H42" s="10">
        <v>0.27</v>
      </c>
      <c r="I42" s="10">
        <v>7.03</v>
      </c>
      <c r="J42" s="10">
        <v>7.3</v>
      </c>
      <c r="K42" s="10">
        <v>32.4</v>
      </c>
      <c r="L42" s="10">
        <v>843.6</v>
      </c>
      <c r="M42" s="10">
        <v>876</v>
      </c>
      <c r="N42" s="11">
        <v>7.7019999999999996E-4</v>
      </c>
    </row>
    <row r="43" spans="1:14" ht="25.5" x14ac:dyDescent="0.2">
      <c r="A43" s="7" t="s">
        <v>108</v>
      </c>
      <c r="B43" s="9" t="s">
        <v>109</v>
      </c>
      <c r="C43" s="7" t="s">
        <v>25</v>
      </c>
      <c r="D43" s="7" t="s">
        <v>110</v>
      </c>
      <c r="E43" s="8" t="s">
        <v>57</v>
      </c>
      <c r="F43" s="9">
        <v>420</v>
      </c>
      <c r="G43" s="10">
        <v>21.22</v>
      </c>
      <c r="H43" s="10">
        <v>2.38</v>
      </c>
      <c r="I43" s="10">
        <v>24.14</v>
      </c>
      <c r="J43" s="10">
        <v>26.52</v>
      </c>
      <c r="K43" s="10">
        <v>999.6</v>
      </c>
      <c r="L43" s="10">
        <v>10138.799999999999</v>
      </c>
      <c r="M43" s="10">
        <v>11138.4</v>
      </c>
      <c r="N43" s="11">
        <v>9.7938000000000001E-3</v>
      </c>
    </row>
    <row r="44" spans="1:14" ht="25.5" x14ac:dyDescent="0.2">
      <c r="A44" s="7" t="s">
        <v>111</v>
      </c>
      <c r="B44" s="9" t="s">
        <v>112</v>
      </c>
      <c r="C44" s="7" t="s">
        <v>25</v>
      </c>
      <c r="D44" s="7" t="s">
        <v>113</v>
      </c>
      <c r="E44" s="8" t="s">
        <v>57</v>
      </c>
      <c r="F44" s="9">
        <v>250</v>
      </c>
      <c r="G44" s="10">
        <v>42.11</v>
      </c>
      <c r="H44" s="10">
        <v>3.42</v>
      </c>
      <c r="I44" s="10">
        <v>49.21</v>
      </c>
      <c r="J44" s="10">
        <v>52.63</v>
      </c>
      <c r="K44" s="10">
        <v>855</v>
      </c>
      <c r="L44" s="10">
        <v>12302.5</v>
      </c>
      <c r="M44" s="10">
        <v>13157.5</v>
      </c>
      <c r="N44" s="11">
        <v>1.1569100000000001E-2</v>
      </c>
    </row>
    <row r="45" spans="1:14" ht="25.5" x14ac:dyDescent="0.2">
      <c r="A45" s="7" t="s">
        <v>114</v>
      </c>
      <c r="B45" s="9" t="s">
        <v>115</v>
      </c>
      <c r="C45" s="7" t="s">
        <v>25</v>
      </c>
      <c r="D45" s="7" t="s">
        <v>116</v>
      </c>
      <c r="E45" s="8" t="s">
        <v>57</v>
      </c>
      <c r="F45" s="9">
        <v>240</v>
      </c>
      <c r="G45" s="10">
        <v>106.97</v>
      </c>
      <c r="H45" s="10">
        <v>6.93</v>
      </c>
      <c r="I45" s="10">
        <v>126.78</v>
      </c>
      <c r="J45" s="10">
        <v>133.71</v>
      </c>
      <c r="K45" s="10">
        <v>1663.2</v>
      </c>
      <c r="L45" s="10">
        <v>30427.200000000001</v>
      </c>
      <c r="M45" s="10">
        <v>32090.400000000001</v>
      </c>
      <c r="N45" s="11">
        <v>2.8216499999999999E-2</v>
      </c>
    </row>
    <row r="46" spans="1:14" ht="25.5" x14ac:dyDescent="0.2">
      <c r="A46" s="7" t="s">
        <v>117</v>
      </c>
      <c r="B46" s="9" t="s">
        <v>118</v>
      </c>
      <c r="C46" s="7" t="s">
        <v>25</v>
      </c>
      <c r="D46" s="7" t="s">
        <v>119</v>
      </c>
      <c r="E46" s="8" t="s">
        <v>57</v>
      </c>
      <c r="F46" s="9">
        <v>60</v>
      </c>
      <c r="G46" s="10">
        <v>54.88</v>
      </c>
      <c r="H46" s="10">
        <v>4.18</v>
      </c>
      <c r="I46" s="10">
        <v>64.42</v>
      </c>
      <c r="J46" s="10">
        <v>68.599999999999994</v>
      </c>
      <c r="K46" s="10">
        <v>250.8</v>
      </c>
      <c r="L46" s="10">
        <v>3865.2</v>
      </c>
      <c r="M46" s="10">
        <v>4116</v>
      </c>
      <c r="N46" s="11">
        <v>3.6191000000000001E-3</v>
      </c>
    </row>
    <row r="47" spans="1:14" ht="25.5" x14ac:dyDescent="0.2">
      <c r="A47" s="7" t="s">
        <v>120</v>
      </c>
      <c r="B47" s="9" t="s">
        <v>121</v>
      </c>
      <c r="C47" s="7" t="s">
        <v>25</v>
      </c>
      <c r="D47" s="7" t="s">
        <v>122</v>
      </c>
      <c r="E47" s="8" t="s">
        <v>63</v>
      </c>
      <c r="F47" s="9">
        <v>16</v>
      </c>
      <c r="G47" s="10">
        <v>21.56</v>
      </c>
      <c r="H47" s="10">
        <v>9.75</v>
      </c>
      <c r="I47" s="10">
        <v>17.2</v>
      </c>
      <c r="J47" s="10">
        <v>26.95</v>
      </c>
      <c r="K47" s="10">
        <v>156</v>
      </c>
      <c r="L47" s="10">
        <v>275.2</v>
      </c>
      <c r="M47" s="10">
        <v>431.2</v>
      </c>
      <c r="N47" s="11">
        <v>3.791E-4</v>
      </c>
    </row>
    <row r="48" spans="1:14" ht="25.5" x14ac:dyDescent="0.2">
      <c r="A48" s="7" t="s">
        <v>123</v>
      </c>
      <c r="B48" s="9" t="s">
        <v>124</v>
      </c>
      <c r="C48" s="7" t="s">
        <v>25</v>
      </c>
      <c r="D48" s="7" t="s">
        <v>125</v>
      </c>
      <c r="E48" s="8" t="s">
        <v>63</v>
      </c>
      <c r="F48" s="9">
        <v>16</v>
      </c>
      <c r="G48" s="10">
        <v>34.159999999999997</v>
      </c>
      <c r="H48" s="10">
        <v>15.17</v>
      </c>
      <c r="I48" s="10">
        <v>27.53</v>
      </c>
      <c r="J48" s="10">
        <v>42.7</v>
      </c>
      <c r="K48" s="10">
        <v>242.72</v>
      </c>
      <c r="L48" s="10">
        <v>440.48</v>
      </c>
      <c r="M48" s="10">
        <v>683.2</v>
      </c>
      <c r="N48" s="11">
        <v>6.0070000000000002E-4</v>
      </c>
    </row>
    <row r="49" spans="1:14" ht="25.5" x14ac:dyDescent="0.2">
      <c r="A49" s="7" t="s">
        <v>126</v>
      </c>
      <c r="B49" s="9" t="s">
        <v>127</v>
      </c>
      <c r="C49" s="7" t="s">
        <v>25</v>
      </c>
      <c r="D49" s="7" t="s">
        <v>128</v>
      </c>
      <c r="E49" s="8" t="s">
        <v>63</v>
      </c>
      <c r="F49" s="9">
        <v>1</v>
      </c>
      <c r="G49" s="10">
        <v>46.77</v>
      </c>
      <c r="H49" s="10">
        <v>20.58</v>
      </c>
      <c r="I49" s="10">
        <v>37.880000000000003</v>
      </c>
      <c r="J49" s="10">
        <v>58.46</v>
      </c>
      <c r="K49" s="10">
        <v>20.58</v>
      </c>
      <c r="L49" s="10">
        <v>37.880000000000003</v>
      </c>
      <c r="M49" s="10">
        <v>58.46</v>
      </c>
      <c r="N49" s="11">
        <v>5.1400000000000003E-5</v>
      </c>
    </row>
    <row r="50" spans="1:14" ht="25.5" x14ac:dyDescent="0.2">
      <c r="A50" s="7" t="s">
        <v>129</v>
      </c>
      <c r="B50" s="9" t="s">
        <v>130</v>
      </c>
      <c r="C50" s="7" t="s">
        <v>25</v>
      </c>
      <c r="D50" s="7" t="s">
        <v>131</v>
      </c>
      <c r="E50" s="8" t="s">
        <v>63</v>
      </c>
      <c r="F50" s="9">
        <v>10</v>
      </c>
      <c r="G50" s="10">
        <v>26.6</v>
      </c>
      <c r="H50" s="10">
        <v>12.47</v>
      </c>
      <c r="I50" s="10">
        <v>20.78</v>
      </c>
      <c r="J50" s="10">
        <v>33.25</v>
      </c>
      <c r="K50" s="10">
        <v>124.7</v>
      </c>
      <c r="L50" s="10">
        <v>207.8</v>
      </c>
      <c r="M50" s="10">
        <v>332.5</v>
      </c>
      <c r="N50" s="11">
        <v>2.9240000000000001E-4</v>
      </c>
    </row>
    <row r="51" spans="1:14" ht="25.5" x14ac:dyDescent="0.2">
      <c r="A51" s="7" t="s">
        <v>132</v>
      </c>
      <c r="B51" s="9" t="s">
        <v>133</v>
      </c>
      <c r="C51" s="7" t="s">
        <v>25</v>
      </c>
      <c r="D51" s="7" t="s">
        <v>134</v>
      </c>
      <c r="E51" s="8" t="s">
        <v>63</v>
      </c>
      <c r="F51" s="9">
        <v>2</v>
      </c>
      <c r="G51" s="10">
        <v>44.21</v>
      </c>
      <c r="H51" s="10">
        <v>20.58</v>
      </c>
      <c r="I51" s="10">
        <v>34.68</v>
      </c>
      <c r="J51" s="10">
        <v>55.26</v>
      </c>
      <c r="K51" s="10">
        <v>41.16</v>
      </c>
      <c r="L51" s="10">
        <v>69.36</v>
      </c>
      <c r="M51" s="10">
        <v>110.52</v>
      </c>
      <c r="N51" s="11">
        <v>9.7200000000000004E-5</v>
      </c>
    </row>
    <row r="52" spans="1:14" ht="25.5" x14ac:dyDescent="0.2">
      <c r="A52" s="7" t="s">
        <v>135</v>
      </c>
      <c r="B52" s="9" t="s">
        <v>136</v>
      </c>
      <c r="C52" s="7" t="s">
        <v>25</v>
      </c>
      <c r="D52" s="7" t="s">
        <v>137</v>
      </c>
      <c r="E52" s="8" t="s">
        <v>63</v>
      </c>
      <c r="F52" s="9">
        <v>1</v>
      </c>
      <c r="G52" s="10">
        <v>39.159999999999997</v>
      </c>
      <c r="H52" s="10">
        <v>15.17</v>
      </c>
      <c r="I52" s="10">
        <v>33.78</v>
      </c>
      <c r="J52" s="10">
        <v>48.95</v>
      </c>
      <c r="K52" s="10">
        <v>15.17</v>
      </c>
      <c r="L52" s="10">
        <v>33.78</v>
      </c>
      <c r="M52" s="10">
        <v>48.95</v>
      </c>
      <c r="N52" s="11">
        <v>4.3000000000000002E-5</v>
      </c>
    </row>
    <row r="53" spans="1:14" ht="25.5" x14ac:dyDescent="0.2">
      <c r="A53" s="7" t="s">
        <v>138</v>
      </c>
      <c r="B53" s="9" t="s">
        <v>139</v>
      </c>
      <c r="C53" s="7" t="s">
        <v>92</v>
      </c>
      <c r="D53" s="7" t="s">
        <v>140</v>
      </c>
      <c r="E53" s="8" t="s">
        <v>141</v>
      </c>
      <c r="F53" s="9">
        <v>21</v>
      </c>
      <c r="G53" s="10">
        <v>43.25</v>
      </c>
      <c r="H53" s="10">
        <v>14.49</v>
      </c>
      <c r="I53" s="10">
        <v>39.57</v>
      </c>
      <c r="J53" s="10">
        <v>54.06</v>
      </c>
      <c r="K53" s="10">
        <v>304.29000000000002</v>
      </c>
      <c r="L53" s="10">
        <v>830.97</v>
      </c>
      <c r="M53" s="10">
        <v>1135.26</v>
      </c>
      <c r="N53" s="11">
        <v>9.9820000000000009E-4</v>
      </c>
    </row>
    <row r="54" spans="1:14" x14ac:dyDescent="0.2">
      <c r="A54" s="7" t="s">
        <v>142</v>
      </c>
      <c r="B54" s="9" t="s">
        <v>143</v>
      </c>
      <c r="C54" s="7" t="s">
        <v>25</v>
      </c>
      <c r="D54" s="7" t="s">
        <v>144</v>
      </c>
      <c r="E54" s="8" t="s">
        <v>63</v>
      </c>
      <c r="F54" s="9">
        <v>5</v>
      </c>
      <c r="G54" s="10">
        <v>57</v>
      </c>
      <c r="H54" s="10">
        <v>14.74</v>
      </c>
      <c r="I54" s="10">
        <v>56.51</v>
      </c>
      <c r="J54" s="10">
        <v>71.25</v>
      </c>
      <c r="K54" s="10">
        <v>73.7</v>
      </c>
      <c r="L54" s="10">
        <v>282.55</v>
      </c>
      <c r="M54" s="10">
        <v>356.25</v>
      </c>
      <c r="N54" s="11">
        <v>3.1320000000000002E-4</v>
      </c>
    </row>
    <row r="55" spans="1:14" ht="25.5" x14ac:dyDescent="0.2">
      <c r="A55" s="7" t="s">
        <v>145</v>
      </c>
      <c r="B55" s="9" t="s">
        <v>146</v>
      </c>
      <c r="C55" s="7" t="s">
        <v>25</v>
      </c>
      <c r="D55" s="7" t="s">
        <v>147</v>
      </c>
      <c r="E55" s="8" t="s">
        <v>63</v>
      </c>
      <c r="F55" s="9">
        <v>85</v>
      </c>
      <c r="G55" s="10">
        <v>27.6</v>
      </c>
      <c r="H55" s="10">
        <v>12.47</v>
      </c>
      <c r="I55" s="10">
        <v>22.03</v>
      </c>
      <c r="J55" s="10">
        <v>34.5</v>
      </c>
      <c r="K55" s="10">
        <v>1059.95</v>
      </c>
      <c r="L55" s="10">
        <v>1872.55</v>
      </c>
      <c r="M55" s="10">
        <v>2932.5</v>
      </c>
      <c r="N55" s="11">
        <v>2.5785000000000001E-3</v>
      </c>
    </row>
    <row r="56" spans="1:14" ht="25.5" x14ac:dyDescent="0.2">
      <c r="A56" s="7" t="s">
        <v>148</v>
      </c>
      <c r="B56" s="9" t="s">
        <v>149</v>
      </c>
      <c r="C56" s="7" t="s">
        <v>25</v>
      </c>
      <c r="D56" s="7" t="s">
        <v>150</v>
      </c>
      <c r="E56" s="8" t="s">
        <v>63</v>
      </c>
      <c r="F56" s="9">
        <v>70</v>
      </c>
      <c r="G56" s="10">
        <v>46.21</v>
      </c>
      <c r="H56" s="10">
        <v>20.58</v>
      </c>
      <c r="I56" s="10">
        <v>37.18</v>
      </c>
      <c r="J56" s="10">
        <v>57.76</v>
      </c>
      <c r="K56" s="10">
        <v>1440.6</v>
      </c>
      <c r="L56" s="10">
        <v>2602.6</v>
      </c>
      <c r="M56" s="10">
        <v>4043.2</v>
      </c>
      <c r="N56" s="11">
        <v>3.5550999999999998E-3</v>
      </c>
    </row>
    <row r="57" spans="1:14" ht="25.5" x14ac:dyDescent="0.2">
      <c r="A57" s="7" t="s">
        <v>151</v>
      </c>
      <c r="B57" s="9" t="s">
        <v>152</v>
      </c>
      <c r="C57" s="7" t="s">
        <v>25</v>
      </c>
      <c r="D57" s="7" t="s">
        <v>153</v>
      </c>
      <c r="E57" s="8" t="s">
        <v>63</v>
      </c>
      <c r="F57" s="9">
        <v>6</v>
      </c>
      <c r="G57" s="10">
        <v>18.149999999999999</v>
      </c>
      <c r="H57" s="10">
        <v>7.69</v>
      </c>
      <c r="I57" s="10">
        <v>14.99</v>
      </c>
      <c r="J57" s="10">
        <v>22.68</v>
      </c>
      <c r="K57" s="10">
        <v>46.14</v>
      </c>
      <c r="L57" s="10">
        <v>89.94</v>
      </c>
      <c r="M57" s="10">
        <v>136.08000000000001</v>
      </c>
      <c r="N57" s="11">
        <v>1.197E-4</v>
      </c>
    </row>
    <row r="58" spans="1:14" ht="25.5" x14ac:dyDescent="0.2">
      <c r="A58" s="7" t="s">
        <v>154</v>
      </c>
      <c r="B58" s="9" t="s">
        <v>155</v>
      </c>
      <c r="C58" s="7" t="s">
        <v>25</v>
      </c>
      <c r="D58" s="7" t="s">
        <v>156</v>
      </c>
      <c r="E58" s="8" t="s">
        <v>63</v>
      </c>
      <c r="F58" s="9">
        <v>90</v>
      </c>
      <c r="G58" s="10">
        <v>40.81</v>
      </c>
      <c r="H58" s="10">
        <v>15.78</v>
      </c>
      <c r="I58" s="10">
        <v>35.229999999999997</v>
      </c>
      <c r="J58" s="10">
        <v>51.01</v>
      </c>
      <c r="K58" s="10">
        <v>1420.2</v>
      </c>
      <c r="L58" s="10">
        <v>3170.7</v>
      </c>
      <c r="M58" s="10">
        <v>4590.8999999999996</v>
      </c>
      <c r="N58" s="11">
        <v>4.0366999999999998E-3</v>
      </c>
    </row>
    <row r="59" spans="1:14" ht="25.5" x14ac:dyDescent="0.2">
      <c r="A59" s="7" t="s">
        <v>157</v>
      </c>
      <c r="B59" s="9" t="s">
        <v>158</v>
      </c>
      <c r="C59" s="7" t="s">
        <v>25</v>
      </c>
      <c r="D59" s="7" t="s">
        <v>159</v>
      </c>
      <c r="E59" s="8" t="s">
        <v>63</v>
      </c>
      <c r="F59" s="9">
        <v>23</v>
      </c>
      <c r="G59" s="10">
        <v>34.56</v>
      </c>
      <c r="H59" s="10">
        <v>18.64</v>
      </c>
      <c r="I59" s="10">
        <v>24.56</v>
      </c>
      <c r="J59" s="10">
        <v>43.2</v>
      </c>
      <c r="K59" s="10">
        <v>428.72</v>
      </c>
      <c r="L59" s="10">
        <v>564.88</v>
      </c>
      <c r="M59" s="10">
        <v>993.6</v>
      </c>
      <c r="N59" s="11">
        <v>8.7370000000000004E-4</v>
      </c>
    </row>
    <row r="60" spans="1:14" ht="25.5" x14ac:dyDescent="0.2">
      <c r="A60" s="7" t="s">
        <v>160</v>
      </c>
      <c r="B60" s="9" t="s">
        <v>161</v>
      </c>
      <c r="C60" s="7" t="s">
        <v>25</v>
      </c>
      <c r="D60" s="7" t="s">
        <v>162</v>
      </c>
      <c r="E60" s="8" t="s">
        <v>63</v>
      </c>
      <c r="F60" s="9">
        <v>5</v>
      </c>
      <c r="G60" s="10">
        <v>30.18</v>
      </c>
      <c r="H60" s="10">
        <v>11.55</v>
      </c>
      <c r="I60" s="10">
        <v>26.17</v>
      </c>
      <c r="J60" s="10">
        <v>37.72</v>
      </c>
      <c r="K60" s="10">
        <v>57.75</v>
      </c>
      <c r="L60" s="10">
        <v>130.85</v>
      </c>
      <c r="M60" s="10">
        <v>188.6</v>
      </c>
      <c r="N60" s="11">
        <v>1.6579999999999999E-4</v>
      </c>
    </row>
    <row r="61" spans="1:14" ht="25.5" x14ac:dyDescent="0.2">
      <c r="A61" s="7" t="s">
        <v>163</v>
      </c>
      <c r="B61" s="9" t="s">
        <v>164</v>
      </c>
      <c r="C61" s="7" t="s">
        <v>25</v>
      </c>
      <c r="D61" s="7" t="s">
        <v>165</v>
      </c>
      <c r="E61" s="8" t="s">
        <v>63</v>
      </c>
      <c r="F61" s="9">
        <v>15</v>
      </c>
      <c r="G61" s="10">
        <v>42.02</v>
      </c>
      <c r="H61" s="10">
        <v>14.04</v>
      </c>
      <c r="I61" s="10">
        <v>38.479999999999997</v>
      </c>
      <c r="J61" s="10">
        <v>52.52</v>
      </c>
      <c r="K61" s="10">
        <v>210.6</v>
      </c>
      <c r="L61" s="10">
        <v>577.20000000000005</v>
      </c>
      <c r="M61" s="10">
        <v>787.8</v>
      </c>
      <c r="N61" s="11">
        <v>6.9269999999999998E-4</v>
      </c>
    </row>
    <row r="62" spans="1:14" ht="25.5" x14ac:dyDescent="0.2">
      <c r="A62" s="7" t="s">
        <v>166</v>
      </c>
      <c r="B62" s="9" t="s">
        <v>167</v>
      </c>
      <c r="C62" s="7" t="s">
        <v>25</v>
      </c>
      <c r="D62" s="7" t="s">
        <v>168</v>
      </c>
      <c r="E62" s="8" t="s">
        <v>63</v>
      </c>
      <c r="F62" s="9">
        <v>105</v>
      </c>
      <c r="G62" s="10">
        <v>10.89</v>
      </c>
      <c r="H62" s="10">
        <v>2.15</v>
      </c>
      <c r="I62" s="10">
        <v>11.46</v>
      </c>
      <c r="J62" s="10">
        <v>13.61</v>
      </c>
      <c r="K62" s="10">
        <v>225.75</v>
      </c>
      <c r="L62" s="10">
        <v>1203.3</v>
      </c>
      <c r="M62" s="10">
        <v>1429.05</v>
      </c>
      <c r="N62" s="11">
        <v>1.2565E-3</v>
      </c>
    </row>
    <row r="63" spans="1:14" ht="25.5" x14ac:dyDescent="0.2">
      <c r="A63" s="7" t="s">
        <v>169</v>
      </c>
      <c r="B63" s="9" t="s">
        <v>170</v>
      </c>
      <c r="C63" s="7" t="s">
        <v>25</v>
      </c>
      <c r="D63" s="7" t="s">
        <v>171</v>
      </c>
      <c r="E63" s="8" t="s">
        <v>63</v>
      </c>
      <c r="F63" s="9">
        <v>21</v>
      </c>
      <c r="G63" s="10">
        <v>10.89</v>
      </c>
      <c r="H63" s="10">
        <v>2.15</v>
      </c>
      <c r="I63" s="10">
        <v>11.46</v>
      </c>
      <c r="J63" s="10">
        <v>13.61</v>
      </c>
      <c r="K63" s="10">
        <v>45.15</v>
      </c>
      <c r="L63" s="10">
        <v>240.66</v>
      </c>
      <c r="M63" s="10">
        <v>285.81</v>
      </c>
      <c r="N63" s="11">
        <v>2.5129999999999998E-4</v>
      </c>
    </row>
    <row r="64" spans="1:14" ht="25.5" x14ac:dyDescent="0.2">
      <c r="A64" s="7" t="s">
        <v>172</v>
      </c>
      <c r="B64" s="9" t="s">
        <v>173</v>
      </c>
      <c r="C64" s="7" t="s">
        <v>25</v>
      </c>
      <c r="D64" s="7" t="s">
        <v>174</v>
      </c>
      <c r="E64" s="8" t="s">
        <v>63</v>
      </c>
      <c r="F64" s="9">
        <v>3</v>
      </c>
      <c r="G64" s="10">
        <v>11.99</v>
      </c>
      <c r="H64" s="10">
        <v>2.97</v>
      </c>
      <c r="I64" s="10">
        <v>12.01</v>
      </c>
      <c r="J64" s="10">
        <v>14.98</v>
      </c>
      <c r="K64" s="10">
        <v>8.91</v>
      </c>
      <c r="L64" s="10">
        <v>36.03</v>
      </c>
      <c r="M64" s="10">
        <v>44.94</v>
      </c>
      <c r="N64" s="11">
        <v>3.9499999999999998E-5</v>
      </c>
    </row>
    <row r="65" spans="1:14" ht="25.5" x14ac:dyDescent="0.2">
      <c r="A65" s="7" t="s">
        <v>175</v>
      </c>
      <c r="B65" s="9" t="s">
        <v>176</v>
      </c>
      <c r="C65" s="7" t="s">
        <v>25</v>
      </c>
      <c r="D65" s="7" t="s">
        <v>177</v>
      </c>
      <c r="E65" s="8" t="s">
        <v>63</v>
      </c>
      <c r="F65" s="9">
        <v>5</v>
      </c>
      <c r="G65" s="10">
        <v>19.579999999999998</v>
      </c>
      <c r="H65" s="10">
        <v>6.18</v>
      </c>
      <c r="I65" s="10">
        <v>18.29</v>
      </c>
      <c r="J65" s="10">
        <v>24.47</v>
      </c>
      <c r="K65" s="10">
        <v>30.9</v>
      </c>
      <c r="L65" s="10">
        <v>91.45</v>
      </c>
      <c r="M65" s="10">
        <v>122.35</v>
      </c>
      <c r="N65" s="11">
        <v>1.076E-4</v>
      </c>
    </row>
    <row r="66" spans="1:14" ht="25.5" x14ac:dyDescent="0.2">
      <c r="A66" s="7" t="s">
        <v>178</v>
      </c>
      <c r="B66" s="9" t="s">
        <v>179</v>
      </c>
      <c r="C66" s="7" t="s">
        <v>25</v>
      </c>
      <c r="D66" s="7" t="s">
        <v>180</v>
      </c>
      <c r="E66" s="8" t="s">
        <v>63</v>
      </c>
      <c r="F66" s="9">
        <v>6</v>
      </c>
      <c r="G66" s="10">
        <v>78.39</v>
      </c>
      <c r="H66" s="10">
        <v>18.62</v>
      </c>
      <c r="I66" s="10">
        <v>79.36</v>
      </c>
      <c r="J66" s="10">
        <v>97.98</v>
      </c>
      <c r="K66" s="10">
        <v>111.72</v>
      </c>
      <c r="L66" s="10">
        <v>476.16</v>
      </c>
      <c r="M66" s="10">
        <v>587.88</v>
      </c>
      <c r="N66" s="11">
        <v>5.1690000000000004E-4</v>
      </c>
    </row>
    <row r="67" spans="1:14" ht="25.5" x14ac:dyDescent="0.2">
      <c r="A67" s="7" t="s">
        <v>181</v>
      </c>
      <c r="B67" s="9" t="s">
        <v>182</v>
      </c>
      <c r="C67" s="7" t="s">
        <v>25</v>
      </c>
      <c r="D67" s="7" t="s">
        <v>183</v>
      </c>
      <c r="E67" s="8" t="s">
        <v>63</v>
      </c>
      <c r="F67" s="9">
        <v>2</v>
      </c>
      <c r="G67" s="10">
        <v>1082.8699999999999</v>
      </c>
      <c r="H67" s="10">
        <v>13.11</v>
      </c>
      <c r="I67" s="10">
        <v>1340.47</v>
      </c>
      <c r="J67" s="10">
        <v>1353.58</v>
      </c>
      <c r="K67" s="10">
        <v>26.22</v>
      </c>
      <c r="L67" s="10">
        <v>2680.94</v>
      </c>
      <c r="M67" s="10">
        <v>2707.16</v>
      </c>
      <c r="N67" s="11">
        <v>2.3804E-3</v>
      </c>
    </row>
    <row r="68" spans="1:14" ht="25.5" x14ac:dyDescent="0.2">
      <c r="A68" s="7" t="s">
        <v>184</v>
      </c>
      <c r="B68" s="9" t="s">
        <v>185</v>
      </c>
      <c r="C68" s="7" t="s">
        <v>92</v>
      </c>
      <c r="D68" s="7" t="s">
        <v>186</v>
      </c>
      <c r="E68" s="8" t="s">
        <v>141</v>
      </c>
      <c r="F68" s="9">
        <v>6</v>
      </c>
      <c r="G68" s="10">
        <v>100.6</v>
      </c>
      <c r="H68" s="10">
        <v>32.26</v>
      </c>
      <c r="I68" s="10">
        <v>93.49</v>
      </c>
      <c r="J68" s="10">
        <v>125.75</v>
      </c>
      <c r="K68" s="10">
        <v>193.56</v>
      </c>
      <c r="L68" s="10">
        <v>560.94000000000005</v>
      </c>
      <c r="M68" s="10">
        <v>754.5</v>
      </c>
      <c r="N68" s="11">
        <v>6.6339999999999997E-4</v>
      </c>
    </row>
    <row r="69" spans="1:14" ht="25.5" x14ac:dyDescent="0.2">
      <c r="A69" s="7" t="s">
        <v>187</v>
      </c>
      <c r="B69" s="9" t="s">
        <v>188</v>
      </c>
      <c r="C69" s="7" t="s">
        <v>92</v>
      </c>
      <c r="D69" s="7" t="s">
        <v>189</v>
      </c>
      <c r="E69" s="8" t="s">
        <v>141</v>
      </c>
      <c r="F69" s="9">
        <v>4</v>
      </c>
      <c r="G69" s="10">
        <v>362.3</v>
      </c>
      <c r="H69" s="10">
        <v>64.52</v>
      </c>
      <c r="I69" s="10">
        <v>388.35</v>
      </c>
      <c r="J69" s="10">
        <v>452.87</v>
      </c>
      <c r="K69" s="10">
        <v>258.08</v>
      </c>
      <c r="L69" s="10">
        <v>1553.4</v>
      </c>
      <c r="M69" s="10">
        <v>1811.48</v>
      </c>
      <c r="N69" s="11">
        <v>1.5927999999999999E-3</v>
      </c>
    </row>
    <row r="70" spans="1:14" x14ac:dyDescent="0.2">
      <c r="A70" s="7" t="s">
        <v>190</v>
      </c>
      <c r="B70" s="9" t="s">
        <v>191</v>
      </c>
      <c r="C70" s="7" t="s">
        <v>92</v>
      </c>
      <c r="D70" s="7" t="s">
        <v>192</v>
      </c>
      <c r="E70" s="8" t="s">
        <v>141</v>
      </c>
      <c r="F70" s="9">
        <v>4</v>
      </c>
      <c r="G70" s="10">
        <v>77.64</v>
      </c>
      <c r="H70" s="10">
        <v>9.67</v>
      </c>
      <c r="I70" s="10">
        <v>87.38</v>
      </c>
      <c r="J70" s="10">
        <v>97.05</v>
      </c>
      <c r="K70" s="10">
        <v>38.68</v>
      </c>
      <c r="L70" s="10">
        <v>349.52</v>
      </c>
      <c r="M70" s="10">
        <v>388.2</v>
      </c>
      <c r="N70" s="11">
        <v>3.413E-4</v>
      </c>
    </row>
    <row r="71" spans="1:14" ht="25.5" x14ac:dyDescent="0.2">
      <c r="A71" s="7" t="s">
        <v>193</v>
      </c>
      <c r="B71" s="9" t="s">
        <v>194</v>
      </c>
      <c r="C71" s="7" t="s">
        <v>92</v>
      </c>
      <c r="D71" s="7" t="s">
        <v>195</v>
      </c>
      <c r="E71" s="8" t="s">
        <v>141</v>
      </c>
      <c r="F71" s="9">
        <v>40</v>
      </c>
      <c r="G71" s="10">
        <v>138.79</v>
      </c>
      <c r="H71" s="10">
        <v>19.34</v>
      </c>
      <c r="I71" s="10">
        <v>154.13999999999999</v>
      </c>
      <c r="J71" s="10">
        <v>173.48</v>
      </c>
      <c r="K71" s="10">
        <v>773.6</v>
      </c>
      <c r="L71" s="10">
        <v>6165.6</v>
      </c>
      <c r="M71" s="10">
        <v>6939.2</v>
      </c>
      <c r="N71" s="11">
        <v>6.1015000000000002E-3</v>
      </c>
    </row>
    <row r="72" spans="1:14" ht="25.5" x14ac:dyDescent="0.2">
      <c r="A72" s="7" t="s">
        <v>196</v>
      </c>
      <c r="B72" s="9" t="s">
        <v>197</v>
      </c>
      <c r="C72" s="7" t="s">
        <v>92</v>
      </c>
      <c r="D72" s="7" t="s">
        <v>198</v>
      </c>
      <c r="E72" s="8" t="s">
        <v>141</v>
      </c>
      <c r="F72" s="9">
        <v>40</v>
      </c>
      <c r="G72" s="10">
        <v>68.290000000000006</v>
      </c>
      <c r="H72" s="10">
        <v>19.34</v>
      </c>
      <c r="I72" s="10">
        <v>66.02</v>
      </c>
      <c r="J72" s="10">
        <v>85.36</v>
      </c>
      <c r="K72" s="10">
        <v>773.6</v>
      </c>
      <c r="L72" s="10">
        <v>2640.8</v>
      </c>
      <c r="M72" s="10">
        <v>3414.4</v>
      </c>
      <c r="N72" s="11">
        <v>3.0022E-3</v>
      </c>
    </row>
    <row r="73" spans="1:14" x14ac:dyDescent="0.2">
      <c r="A73" s="7" t="s">
        <v>199</v>
      </c>
      <c r="B73" s="9" t="s">
        <v>200</v>
      </c>
      <c r="C73" s="7" t="s">
        <v>201</v>
      </c>
      <c r="D73" s="7" t="s">
        <v>202</v>
      </c>
      <c r="E73" s="8" t="s">
        <v>93</v>
      </c>
      <c r="F73" s="9">
        <v>1450</v>
      </c>
      <c r="G73" s="10">
        <v>38.61</v>
      </c>
      <c r="H73" s="10">
        <v>20.73</v>
      </c>
      <c r="I73" s="10">
        <v>27.53</v>
      </c>
      <c r="J73" s="10">
        <v>48.26</v>
      </c>
      <c r="K73" s="10">
        <v>30058.5</v>
      </c>
      <c r="L73" s="10">
        <v>39918.5</v>
      </c>
      <c r="M73" s="10">
        <v>69977</v>
      </c>
      <c r="N73" s="11">
        <v>6.1529399999999998E-2</v>
      </c>
    </row>
    <row r="74" spans="1:14" x14ac:dyDescent="0.2">
      <c r="A74" s="7" t="s">
        <v>203</v>
      </c>
      <c r="B74" s="9" t="s">
        <v>204</v>
      </c>
      <c r="C74" s="7" t="s">
        <v>92</v>
      </c>
      <c r="D74" s="7" t="s">
        <v>205</v>
      </c>
      <c r="E74" s="8" t="s">
        <v>141</v>
      </c>
      <c r="F74" s="9">
        <v>20</v>
      </c>
      <c r="G74" s="10">
        <v>205.79</v>
      </c>
      <c r="H74" s="10">
        <v>19.34</v>
      </c>
      <c r="I74" s="10">
        <v>237.89</v>
      </c>
      <c r="J74" s="10">
        <v>257.23</v>
      </c>
      <c r="K74" s="10">
        <v>386.8</v>
      </c>
      <c r="L74" s="10">
        <v>4757.8</v>
      </c>
      <c r="M74" s="10">
        <v>5144.6000000000004</v>
      </c>
      <c r="N74" s="11">
        <v>4.5234999999999997E-3</v>
      </c>
    </row>
    <row r="75" spans="1:14" ht="25.5" x14ac:dyDescent="0.2">
      <c r="A75" s="7" t="s">
        <v>206</v>
      </c>
      <c r="B75" s="9" t="s">
        <v>207</v>
      </c>
      <c r="C75" s="7" t="s">
        <v>92</v>
      </c>
      <c r="D75" s="7" t="s">
        <v>208</v>
      </c>
      <c r="E75" s="8" t="s">
        <v>141</v>
      </c>
      <c r="F75" s="9">
        <v>25</v>
      </c>
      <c r="G75" s="10">
        <v>128.08000000000001</v>
      </c>
      <c r="H75" s="10">
        <v>12.88</v>
      </c>
      <c r="I75" s="10">
        <v>147.22</v>
      </c>
      <c r="J75" s="10">
        <v>160.1</v>
      </c>
      <c r="K75" s="10">
        <v>322</v>
      </c>
      <c r="L75" s="10">
        <v>3680.5</v>
      </c>
      <c r="M75" s="10">
        <v>4002.5</v>
      </c>
      <c r="N75" s="11">
        <v>3.5192999999999999E-3</v>
      </c>
    </row>
    <row r="76" spans="1:14" ht="25.5" x14ac:dyDescent="0.2">
      <c r="A76" s="7" t="s">
        <v>209</v>
      </c>
      <c r="B76" s="9" t="s">
        <v>210</v>
      </c>
      <c r="C76" s="7" t="s">
        <v>92</v>
      </c>
      <c r="D76" s="7" t="s">
        <v>211</v>
      </c>
      <c r="E76" s="8" t="s">
        <v>141</v>
      </c>
      <c r="F76" s="9">
        <v>32</v>
      </c>
      <c r="G76" s="10">
        <v>194.56</v>
      </c>
      <c r="H76" s="10">
        <v>19.34</v>
      </c>
      <c r="I76" s="10">
        <v>223.86</v>
      </c>
      <c r="J76" s="10">
        <v>243.2</v>
      </c>
      <c r="K76" s="10">
        <v>618.88</v>
      </c>
      <c r="L76" s="10">
        <v>7163.52</v>
      </c>
      <c r="M76" s="10">
        <v>7782.4</v>
      </c>
      <c r="N76" s="11">
        <v>6.8428999999999999E-3</v>
      </c>
    </row>
    <row r="77" spans="1:14" ht="14.25" customHeight="1" x14ac:dyDescent="0.2">
      <c r="A77" s="7" t="s">
        <v>212</v>
      </c>
      <c r="B77" s="9" t="s">
        <v>213</v>
      </c>
      <c r="C77" s="7" t="s">
        <v>214</v>
      </c>
      <c r="D77" s="7" t="s">
        <v>215</v>
      </c>
      <c r="E77" s="8" t="s">
        <v>57</v>
      </c>
      <c r="F77" s="9">
        <v>1450</v>
      </c>
      <c r="G77" s="10">
        <v>7.48</v>
      </c>
      <c r="H77" s="10">
        <v>5.4</v>
      </c>
      <c r="I77" s="10">
        <v>3.95</v>
      </c>
      <c r="J77" s="10">
        <v>9.35</v>
      </c>
      <c r="K77" s="10">
        <v>7830</v>
      </c>
      <c r="L77" s="10">
        <v>5727.5</v>
      </c>
      <c r="M77" s="10">
        <v>13557.5</v>
      </c>
      <c r="N77" s="11">
        <v>1.19208E-2</v>
      </c>
    </row>
    <row r="78" spans="1:14" ht="14.25" customHeight="1" x14ac:dyDescent="0.2">
      <c r="A78" s="7" t="s">
        <v>216</v>
      </c>
      <c r="B78" s="9" t="s">
        <v>217</v>
      </c>
      <c r="C78" s="7" t="s">
        <v>92</v>
      </c>
      <c r="D78" s="7" t="s">
        <v>218</v>
      </c>
      <c r="E78" s="8" t="s">
        <v>141</v>
      </c>
      <c r="F78" s="9">
        <v>4</v>
      </c>
      <c r="G78" s="10">
        <v>236</v>
      </c>
      <c r="H78" s="10">
        <v>64.52</v>
      </c>
      <c r="I78" s="10">
        <v>230.48</v>
      </c>
      <c r="J78" s="10">
        <v>295</v>
      </c>
      <c r="K78" s="10">
        <v>258.08</v>
      </c>
      <c r="L78" s="10">
        <v>921.92</v>
      </c>
      <c r="M78" s="10">
        <v>1180</v>
      </c>
      <c r="N78" s="11">
        <v>1.0376000000000001E-3</v>
      </c>
    </row>
    <row r="79" spans="1:14" x14ac:dyDescent="0.2">
      <c r="A79" s="7" t="s">
        <v>219</v>
      </c>
      <c r="B79" s="9" t="s">
        <v>220</v>
      </c>
      <c r="C79" s="7" t="s">
        <v>201</v>
      </c>
      <c r="D79" s="7" t="s">
        <v>221</v>
      </c>
      <c r="E79" s="8" t="s">
        <v>93</v>
      </c>
      <c r="F79" s="9">
        <v>75</v>
      </c>
      <c r="G79" s="10">
        <v>18.489999999999998</v>
      </c>
      <c r="H79" s="10">
        <v>2.0499999999999998</v>
      </c>
      <c r="I79" s="10">
        <v>21.06</v>
      </c>
      <c r="J79" s="10">
        <v>23.11</v>
      </c>
      <c r="K79" s="10">
        <v>153.75</v>
      </c>
      <c r="L79" s="10">
        <v>1579.5</v>
      </c>
      <c r="M79" s="10">
        <v>1733.25</v>
      </c>
      <c r="N79" s="11">
        <v>1.524E-3</v>
      </c>
    </row>
    <row r="80" spans="1:14" ht="25.5" x14ac:dyDescent="0.2">
      <c r="A80" s="7" t="s">
        <v>222</v>
      </c>
      <c r="B80" s="9" t="s">
        <v>207</v>
      </c>
      <c r="C80" s="7" t="s">
        <v>92</v>
      </c>
      <c r="D80" s="7" t="s">
        <v>208</v>
      </c>
      <c r="E80" s="8" t="s">
        <v>141</v>
      </c>
      <c r="F80" s="9">
        <v>60</v>
      </c>
      <c r="G80" s="10">
        <v>128.08000000000001</v>
      </c>
      <c r="H80" s="10">
        <v>12.88</v>
      </c>
      <c r="I80" s="10">
        <v>147.22</v>
      </c>
      <c r="J80" s="10">
        <v>160.1</v>
      </c>
      <c r="K80" s="10">
        <v>772.8</v>
      </c>
      <c r="L80" s="10">
        <v>8833.2000000000007</v>
      </c>
      <c r="M80" s="10">
        <v>9606</v>
      </c>
      <c r="N80" s="11">
        <v>8.4463999999999997E-3</v>
      </c>
    </row>
    <row r="81" spans="1:14" ht="38.25" x14ac:dyDescent="0.2">
      <c r="A81" s="7" t="s">
        <v>223</v>
      </c>
      <c r="B81" s="9" t="s">
        <v>224</v>
      </c>
      <c r="C81" s="7" t="s">
        <v>25</v>
      </c>
      <c r="D81" s="7" t="s">
        <v>225</v>
      </c>
      <c r="E81" s="8" t="s">
        <v>57</v>
      </c>
      <c r="F81" s="9">
        <v>470</v>
      </c>
      <c r="G81" s="10">
        <v>6.81</v>
      </c>
      <c r="H81" s="10">
        <v>4.71</v>
      </c>
      <c r="I81" s="10">
        <v>3.8</v>
      </c>
      <c r="J81" s="10">
        <v>8.51</v>
      </c>
      <c r="K81" s="10">
        <v>2213.6999999999998</v>
      </c>
      <c r="L81" s="10">
        <v>1786</v>
      </c>
      <c r="M81" s="10">
        <v>3999.7</v>
      </c>
      <c r="N81" s="11">
        <v>3.5168999999999999E-3</v>
      </c>
    </row>
    <row r="82" spans="1:14" ht="38.25" x14ac:dyDescent="0.2">
      <c r="A82" s="7" t="s">
        <v>226</v>
      </c>
      <c r="B82" s="9" t="s">
        <v>227</v>
      </c>
      <c r="C82" s="7" t="s">
        <v>25</v>
      </c>
      <c r="D82" s="7" t="s">
        <v>228</v>
      </c>
      <c r="E82" s="8" t="s">
        <v>57</v>
      </c>
      <c r="F82" s="9">
        <v>515</v>
      </c>
      <c r="G82" s="10">
        <v>24.08</v>
      </c>
      <c r="H82" s="10">
        <v>9.6999999999999993</v>
      </c>
      <c r="I82" s="10">
        <v>20.399999999999999</v>
      </c>
      <c r="J82" s="10">
        <v>30.1</v>
      </c>
      <c r="K82" s="10">
        <v>4995.5</v>
      </c>
      <c r="L82" s="10">
        <v>10506</v>
      </c>
      <c r="M82" s="10">
        <v>15501.5</v>
      </c>
      <c r="N82" s="11">
        <v>1.36302E-2</v>
      </c>
    </row>
    <row r="83" spans="1:14" ht="25.5" x14ac:dyDescent="0.2">
      <c r="A83" s="7" t="s">
        <v>229</v>
      </c>
      <c r="B83" s="9" t="s">
        <v>230</v>
      </c>
      <c r="C83" s="7" t="s">
        <v>231</v>
      </c>
      <c r="D83" s="7" t="s">
        <v>232</v>
      </c>
      <c r="E83" s="8" t="s">
        <v>63</v>
      </c>
      <c r="F83" s="9">
        <v>407</v>
      </c>
      <c r="G83" s="10">
        <v>189.47</v>
      </c>
      <c r="H83" s="10">
        <v>58.53</v>
      </c>
      <c r="I83" s="10">
        <v>178.3</v>
      </c>
      <c r="J83" s="10">
        <v>236.83</v>
      </c>
      <c r="K83" s="10">
        <v>23821.71</v>
      </c>
      <c r="L83" s="10">
        <v>72568.100000000006</v>
      </c>
      <c r="M83" s="10">
        <v>96389.81</v>
      </c>
      <c r="N83" s="11">
        <v>8.4753700000000001E-2</v>
      </c>
    </row>
    <row r="84" spans="1:14" ht="51" x14ac:dyDescent="0.2">
      <c r="A84" s="7" t="s">
        <v>233</v>
      </c>
      <c r="B84" s="9" t="s">
        <v>234</v>
      </c>
      <c r="C84" s="7" t="s">
        <v>25</v>
      </c>
      <c r="D84" s="7" t="s">
        <v>235</v>
      </c>
      <c r="E84" s="8" t="s">
        <v>63</v>
      </c>
      <c r="F84" s="9">
        <v>5</v>
      </c>
      <c r="G84" s="10">
        <v>1264.81</v>
      </c>
      <c r="H84" s="10">
        <v>196.8</v>
      </c>
      <c r="I84" s="10">
        <v>1384.21</v>
      </c>
      <c r="J84" s="10">
        <v>1581.01</v>
      </c>
      <c r="K84" s="10">
        <v>984</v>
      </c>
      <c r="L84" s="10">
        <v>6921.05</v>
      </c>
      <c r="M84" s="10">
        <v>7905.05</v>
      </c>
      <c r="N84" s="11">
        <v>6.9508E-3</v>
      </c>
    </row>
    <row r="85" spans="1:14" ht="51" x14ac:dyDescent="0.2">
      <c r="A85" s="7" t="s">
        <v>236</v>
      </c>
      <c r="B85" s="9" t="s">
        <v>237</v>
      </c>
      <c r="C85" s="7" t="s">
        <v>25</v>
      </c>
      <c r="D85" s="7" t="s">
        <v>238</v>
      </c>
      <c r="E85" s="8" t="s">
        <v>63</v>
      </c>
      <c r="F85" s="9">
        <v>1</v>
      </c>
      <c r="G85" s="10">
        <v>852.71</v>
      </c>
      <c r="H85" s="10">
        <v>131.19999999999999</v>
      </c>
      <c r="I85" s="10">
        <v>934.68</v>
      </c>
      <c r="J85" s="10">
        <v>1065.8800000000001</v>
      </c>
      <c r="K85" s="10">
        <v>131.19999999999999</v>
      </c>
      <c r="L85" s="10">
        <v>934.68</v>
      </c>
      <c r="M85" s="10">
        <v>1065.8800000000001</v>
      </c>
      <c r="N85" s="11">
        <v>9.3720000000000001E-4</v>
      </c>
    </row>
    <row r="86" spans="1:14" ht="38.25" x14ac:dyDescent="0.2">
      <c r="A86" s="7" t="s">
        <v>239</v>
      </c>
      <c r="B86" s="9" t="s">
        <v>240</v>
      </c>
      <c r="C86" s="7" t="s">
        <v>92</v>
      </c>
      <c r="D86" s="7" t="s">
        <v>241</v>
      </c>
      <c r="E86" s="8" t="s">
        <v>141</v>
      </c>
      <c r="F86" s="9">
        <v>207</v>
      </c>
      <c r="G86" s="10">
        <v>362.08</v>
      </c>
      <c r="H86" s="10">
        <v>9.35</v>
      </c>
      <c r="I86" s="10">
        <v>443.25</v>
      </c>
      <c r="J86" s="10">
        <v>452.6</v>
      </c>
      <c r="K86" s="10">
        <v>1935.45</v>
      </c>
      <c r="L86" s="10">
        <v>91752.75</v>
      </c>
      <c r="M86" s="10">
        <v>93688.2</v>
      </c>
      <c r="N86" s="11">
        <v>8.2378199999999999E-2</v>
      </c>
    </row>
    <row r="87" spans="1:14" ht="38.25" x14ac:dyDescent="0.2">
      <c r="A87" s="7" t="s">
        <v>242</v>
      </c>
      <c r="B87" s="9" t="s">
        <v>243</v>
      </c>
      <c r="C87" s="7" t="s">
        <v>92</v>
      </c>
      <c r="D87" s="7" t="s">
        <v>244</v>
      </c>
      <c r="E87" s="8" t="s">
        <v>141</v>
      </c>
      <c r="F87" s="9">
        <v>1</v>
      </c>
      <c r="G87" s="10">
        <v>4302.95</v>
      </c>
      <c r="H87" s="10">
        <v>195.85</v>
      </c>
      <c r="I87" s="10">
        <v>5182.83</v>
      </c>
      <c r="J87" s="10">
        <v>5378.68</v>
      </c>
      <c r="K87" s="10">
        <v>195.85</v>
      </c>
      <c r="L87" s="10">
        <v>5182.83</v>
      </c>
      <c r="M87" s="10">
        <v>5378.68</v>
      </c>
      <c r="N87" s="11">
        <v>4.7293999999999999E-3</v>
      </c>
    </row>
    <row r="88" spans="1:14" x14ac:dyDescent="0.2">
      <c r="A88" s="3" t="s">
        <v>245</v>
      </c>
      <c r="B88" s="3"/>
      <c r="C88" s="3"/>
      <c r="D88" s="3" t="s">
        <v>246</v>
      </c>
      <c r="E88" s="3"/>
      <c r="F88" s="4"/>
      <c r="G88" s="3"/>
      <c r="H88" s="3"/>
      <c r="I88" s="3"/>
      <c r="J88" s="3"/>
      <c r="K88" s="3"/>
      <c r="L88" s="3"/>
      <c r="M88" s="5">
        <v>150683.49</v>
      </c>
      <c r="N88" s="6">
        <v>0.1324931</v>
      </c>
    </row>
    <row r="89" spans="1:14" ht="25.5" x14ac:dyDescent="0.2">
      <c r="A89" s="7" t="s">
        <v>247</v>
      </c>
      <c r="B89" s="9" t="s">
        <v>248</v>
      </c>
      <c r="C89" s="7" t="s">
        <v>25</v>
      </c>
      <c r="D89" s="7" t="s">
        <v>249</v>
      </c>
      <c r="E89" s="8" t="s">
        <v>63</v>
      </c>
      <c r="F89" s="9">
        <v>3</v>
      </c>
      <c r="G89" s="10">
        <v>853.06</v>
      </c>
      <c r="H89" s="10">
        <v>404.19</v>
      </c>
      <c r="I89" s="10">
        <v>662.13</v>
      </c>
      <c r="J89" s="10">
        <v>1066.32</v>
      </c>
      <c r="K89" s="10">
        <v>1212.57</v>
      </c>
      <c r="L89" s="10">
        <v>1986.39</v>
      </c>
      <c r="M89" s="10">
        <v>3198.96</v>
      </c>
      <c r="N89" s="11">
        <v>2.8127999999999998E-3</v>
      </c>
    </row>
    <row r="90" spans="1:14" x14ac:dyDescent="0.2">
      <c r="A90" s="7" t="s">
        <v>250</v>
      </c>
      <c r="B90" s="9" t="s">
        <v>251</v>
      </c>
      <c r="C90" s="7" t="s">
        <v>92</v>
      </c>
      <c r="D90" s="7" t="s">
        <v>252</v>
      </c>
      <c r="E90" s="8" t="s">
        <v>141</v>
      </c>
      <c r="F90" s="9">
        <v>1</v>
      </c>
      <c r="G90" s="10">
        <v>2285.79</v>
      </c>
      <c r="H90" s="10">
        <v>567.1</v>
      </c>
      <c r="I90" s="10">
        <v>2290.13</v>
      </c>
      <c r="J90" s="10">
        <v>2857.23</v>
      </c>
      <c r="K90" s="10">
        <v>567.1</v>
      </c>
      <c r="L90" s="10">
        <v>2290.13</v>
      </c>
      <c r="M90" s="10">
        <v>2857.23</v>
      </c>
      <c r="N90" s="11">
        <v>2.5122999999999999E-3</v>
      </c>
    </row>
    <row r="91" spans="1:14" x14ac:dyDescent="0.2">
      <c r="A91" s="7" t="s">
        <v>253</v>
      </c>
      <c r="B91" s="9" t="s">
        <v>254</v>
      </c>
      <c r="C91" s="7" t="s">
        <v>92</v>
      </c>
      <c r="D91" s="7" t="s">
        <v>255</v>
      </c>
      <c r="E91" s="8" t="s">
        <v>141</v>
      </c>
      <c r="F91" s="9">
        <v>70</v>
      </c>
      <c r="G91" s="10">
        <v>21.82</v>
      </c>
      <c r="H91" s="10">
        <v>5.65</v>
      </c>
      <c r="I91" s="10">
        <v>21.62</v>
      </c>
      <c r="J91" s="10">
        <v>27.27</v>
      </c>
      <c r="K91" s="10">
        <v>395.5</v>
      </c>
      <c r="L91" s="10">
        <v>1513.4</v>
      </c>
      <c r="M91" s="10">
        <v>1908.9</v>
      </c>
      <c r="N91" s="11">
        <v>1.6785000000000001E-3</v>
      </c>
    </row>
    <row r="92" spans="1:14" x14ac:dyDescent="0.2">
      <c r="A92" s="7" t="s">
        <v>256</v>
      </c>
      <c r="B92" s="9" t="s">
        <v>257</v>
      </c>
      <c r="C92" s="7" t="s">
        <v>25</v>
      </c>
      <c r="D92" s="7" t="s">
        <v>258</v>
      </c>
      <c r="E92" s="8" t="s">
        <v>63</v>
      </c>
      <c r="F92" s="9">
        <v>70</v>
      </c>
      <c r="G92" s="10">
        <v>41.46</v>
      </c>
      <c r="H92" s="10">
        <v>6.75</v>
      </c>
      <c r="I92" s="10">
        <v>45.07</v>
      </c>
      <c r="J92" s="10">
        <v>51.82</v>
      </c>
      <c r="K92" s="10">
        <v>472.5</v>
      </c>
      <c r="L92" s="10">
        <v>3154.9</v>
      </c>
      <c r="M92" s="10">
        <v>3627.4</v>
      </c>
      <c r="N92" s="11">
        <v>3.1895000000000001E-3</v>
      </c>
    </row>
    <row r="93" spans="1:14" ht="25.5" x14ac:dyDescent="0.2">
      <c r="A93" s="7" t="s">
        <v>259</v>
      </c>
      <c r="B93" s="9" t="s">
        <v>260</v>
      </c>
      <c r="C93" s="7" t="s">
        <v>25</v>
      </c>
      <c r="D93" s="7" t="s">
        <v>261</v>
      </c>
      <c r="E93" s="8" t="s">
        <v>57</v>
      </c>
      <c r="F93" s="9">
        <v>5600</v>
      </c>
      <c r="G93" s="10">
        <v>1.81</v>
      </c>
      <c r="H93" s="10">
        <v>0.12</v>
      </c>
      <c r="I93" s="10">
        <v>2.14</v>
      </c>
      <c r="J93" s="10">
        <v>2.2599999999999998</v>
      </c>
      <c r="K93" s="10">
        <v>672</v>
      </c>
      <c r="L93" s="10">
        <v>11984</v>
      </c>
      <c r="M93" s="10">
        <v>12656</v>
      </c>
      <c r="N93" s="11">
        <v>1.11282E-2</v>
      </c>
    </row>
    <row r="94" spans="1:14" ht="38.25" x14ac:dyDescent="0.2">
      <c r="A94" s="7" t="s">
        <v>262</v>
      </c>
      <c r="B94" s="9" t="s">
        <v>263</v>
      </c>
      <c r="C94" s="7" t="s">
        <v>25</v>
      </c>
      <c r="D94" s="7" t="s">
        <v>264</v>
      </c>
      <c r="E94" s="8" t="s">
        <v>57</v>
      </c>
      <c r="F94" s="9">
        <v>700</v>
      </c>
      <c r="G94" s="10">
        <v>28.8</v>
      </c>
      <c r="H94" s="10">
        <v>10.65</v>
      </c>
      <c r="I94" s="10">
        <v>25.35</v>
      </c>
      <c r="J94" s="10">
        <v>36</v>
      </c>
      <c r="K94" s="10">
        <v>7455</v>
      </c>
      <c r="L94" s="10">
        <v>17745</v>
      </c>
      <c r="M94" s="10">
        <v>25200</v>
      </c>
      <c r="N94" s="11">
        <v>2.2157900000000001E-2</v>
      </c>
    </row>
    <row r="95" spans="1:14" ht="38.25" x14ac:dyDescent="0.2">
      <c r="A95" s="7" t="s">
        <v>265</v>
      </c>
      <c r="B95" s="9" t="s">
        <v>227</v>
      </c>
      <c r="C95" s="7" t="s">
        <v>25</v>
      </c>
      <c r="D95" s="7" t="s">
        <v>228</v>
      </c>
      <c r="E95" s="8" t="s">
        <v>57</v>
      </c>
      <c r="F95" s="9">
        <v>700</v>
      </c>
      <c r="G95" s="10">
        <v>24.08</v>
      </c>
      <c r="H95" s="10">
        <v>9.6999999999999993</v>
      </c>
      <c r="I95" s="10">
        <v>20.399999999999999</v>
      </c>
      <c r="J95" s="10">
        <v>30.1</v>
      </c>
      <c r="K95" s="10">
        <v>6790</v>
      </c>
      <c r="L95" s="10">
        <v>14280</v>
      </c>
      <c r="M95" s="10">
        <v>21070</v>
      </c>
      <c r="N95" s="11">
        <v>1.8526399999999998E-2</v>
      </c>
    </row>
    <row r="96" spans="1:14" x14ac:dyDescent="0.2">
      <c r="A96" s="7" t="s">
        <v>266</v>
      </c>
      <c r="B96" s="9" t="s">
        <v>200</v>
      </c>
      <c r="C96" s="7" t="s">
        <v>201</v>
      </c>
      <c r="D96" s="7" t="s">
        <v>202</v>
      </c>
      <c r="E96" s="8" t="s">
        <v>93</v>
      </c>
      <c r="F96" s="9">
        <v>500</v>
      </c>
      <c r="G96" s="10">
        <v>38.61</v>
      </c>
      <c r="H96" s="10">
        <v>20.73</v>
      </c>
      <c r="I96" s="10">
        <v>27.53</v>
      </c>
      <c r="J96" s="10">
        <v>48.26</v>
      </c>
      <c r="K96" s="10">
        <v>10365</v>
      </c>
      <c r="L96" s="10">
        <v>13765</v>
      </c>
      <c r="M96" s="10">
        <v>24130</v>
      </c>
      <c r="N96" s="11">
        <v>2.1217E-2</v>
      </c>
    </row>
    <row r="97" spans="1:14" ht="25.5" x14ac:dyDescent="0.2">
      <c r="A97" s="7" t="s">
        <v>267</v>
      </c>
      <c r="B97" s="9" t="s">
        <v>207</v>
      </c>
      <c r="C97" s="7" t="s">
        <v>92</v>
      </c>
      <c r="D97" s="7" t="s">
        <v>208</v>
      </c>
      <c r="E97" s="8" t="s">
        <v>141</v>
      </c>
      <c r="F97" s="9">
        <v>350</v>
      </c>
      <c r="G97" s="10">
        <v>128.08000000000001</v>
      </c>
      <c r="H97" s="10">
        <v>12.88</v>
      </c>
      <c r="I97" s="10">
        <v>147.22</v>
      </c>
      <c r="J97" s="10">
        <v>160.1</v>
      </c>
      <c r="K97" s="10">
        <v>4508</v>
      </c>
      <c r="L97" s="10">
        <v>51527</v>
      </c>
      <c r="M97" s="10">
        <v>56035</v>
      </c>
      <c r="N97" s="11">
        <v>4.9270500000000002E-2</v>
      </c>
    </row>
    <row r="98" spans="1:14" x14ac:dyDescent="0.2">
      <c r="A98" s="3" t="s">
        <v>268</v>
      </c>
      <c r="B98" s="3"/>
      <c r="C98" s="3"/>
      <c r="D98" s="3" t="s">
        <v>269</v>
      </c>
      <c r="E98" s="3"/>
      <c r="F98" s="4"/>
      <c r="G98" s="3"/>
      <c r="H98" s="3"/>
      <c r="I98" s="3"/>
      <c r="J98" s="3"/>
      <c r="K98" s="3"/>
      <c r="L98" s="3"/>
      <c r="M98" s="5">
        <v>39447.730000000003</v>
      </c>
      <c r="N98" s="6">
        <v>3.4685599999999997E-2</v>
      </c>
    </row>
    <row r="99" spans="1:14" x14ac:dyDescent="0.2">
      <c r="A99" s="7" t="s">
        <v>270</v>
      </c>
      <c r="B99" s="9" t="s">
        <v>271</v>
      </c>
      <c r="C99" s="7" t="s">
        <v>25</v>
      </c>
      <c r="D99" s="7" t="s">
        <v>374</v>
      </c>
      <c r="E99" s="8" t="s">
        <v>57</v>
      </c>
      <c r="F99" s="9">
        <v>39.5</v>
      </c>
      <c r="G99" s="10">
        <v>31.62</v>
      </c>
      <c r="H99" s="10">
        <v>20.87</v>
      </c>
      <c r="I99" s="10">
        <v>18.649999999999999</v>
      </c>
      <c r="J99" s="10">
        <v>39.520000000000003</v>
      </c>
      <c r="K99" s="10">
        <v>824.36</v>
      </c>
      <c r="L99" s="10">
        <v>736.68</v>
      </c>
      <c r="M99" s="10">
        <v>1561.04</v>
      </c>
      <c r="N99" s="11">
        <v>1.3726000000000001E-3</v>
      </c>
    </row>
    <row r="100" spans="1:14" x14ac:dyDescent="0.2">
      <c r="A100" s="7" t="s">
        <v>272</v>
      </c>
      <c r="B100" s="9" t="s">
        <v>273</v>
      </c>
      <c r="C100" s="7" t="s">
        <v>25</v>
      </c>
      <c r="D100" s="7" t="s">
        <v>375</v>
      </c>
      <c r="E100" s="8" t="s">
        <v>57</v>
      </c>
      <c r="F100" s="9">
        <v>10</v>
      </c>
      <c r="G100" s="10">
        <v>25.89</v>
      </c>
      <c r="H100" s="10">
        <v>10.210000000000001</v>
      </c>
      <c r="I100" s="10">
        <v>22.15</v>
      </c>
      <c r="J100" s="10">
        <v>32.36</v>
      </c>
      <c r="K100" s="10">
        <v>102.1</v>
      </c>
      <c r="L100" s="10">
        <v>221.5</v>
      </c>
      <c r="M100" s="10">
        <v>323.60000000000002</v>
      </c>
      <c r="N100" s="11">
        <v>2.8449999999999998E-4</v>
      </c>
    </row>
    <row r="101" spans="1:14" ht="25.5" x14ac:dyDescent="0.2">
      <c r="A101" s="7" t="s">
        <v>274</v>
      </c>
      <c r="B101" s="9" t="s">
        <v>275</v>
      </c>
      <c r="C101" s="7" t="s">
        <v>25</v>
      </c>
      <c r="D101" s="7" t="s">
        <v>376</v>
      </c>
      <c r="E101" s="8" t="s">
        <v>63</v>
      </c>
      <c r="F101" s="9">
        <v>8</v>
      </c>
      <c r="G101" s="10">
        <v>132.85</v>
      </c>
      <c r="H101" s="10">
        <v>23.33</v>
      </c>
      <c r="I101" s="10">
        <v>142.72999999999999</v>
      </c>
      <c r="J101" s="10">
        <v>166.06</v>
      </c>
      <c r="K101" s="10">
        <v>186.64</v>
      </c>
      <c r="L101" s="10">
        <v>1141.8399999999999</v>
      </c>
      <c r="M101" s="10">
        <v>1328.48</v>
      </c>
      <c r="N101" s="11">
        <v>1.1681E-3</v>
      </c>
    </row>
    <row r="102" spans="1:14" ht="25.5" x14ac:dyDescent="0.2">
      <c r="A102" s="7" t="s">
        <v>276</v>
      </c>
      <c r="B102" s="9" t="s">
        <v>275</v>
      </c>
      <c r="C102" s="7" t="s">
        <v>25</v>
      </c>
      <c r="D102" s="7" t="s">
        <v>377</v>
      </c>
      <c r="E102" s="8" t="s">
        <v>63</v>
      </c>
      <c r="F102" s="9">
        <v>4</v>
      </c>
      <c r="G102" s="10">
        <v>132.85</v>
      </c>
      <c r="H102" s="10">
        <v>23.33</v>
      </c>
      <c r="I102" s="10">
        <v>142.72999999999999</v>
      </c>
      <c r="J102" s="10">
        <v>166.06</v>
      </c>
      <c r="K102" s="10">
        <v>93.32</v>
      </c>
      <c r="L102" s="10">
        <v>570.91999999999996</v>
      </c>
      <c r="M102" s="10">
        <v>664.24</v>
      </c>
      <c r="N102" s="11">
        <v>5.8410000000000005E-4</v>
      </c>
    </row>
    <row r="103" spans="1:14" x14ac:dyDescent="0.2">
      <c r="A103" s="7" t="s">
        <v>277</v>
      </c>
      <c r="B103" s="9" t="s">
        <v>278</v>
      </c>
      <c r="C103" s="7" t="s">
        <v>25</v>
      </c>
      <c r="D103" s="7" t="s">
        <v>378</v>
      </c>
      <c r="E103" s="8" t="s">
        <v>63</v>
      </c>
      <c r="F103" s="9">
        <v>6</v>
      </c>
      <c r="G103" s="10">
        <v>24.86</v>
      </c>
      <c r="H103" s="10">
        <v>7.53</v>
      </c>
      <c r="I103" s="10">
        <v>23.54</v>
      </c>
      <c r="J103" s="10">
        <v>31.07</v>
      </c>
      <c r="K103" s="10">
        <v>45.18</v>
      </c>
      <c r="L103" s="10">
        <v>141.24</v>
      </c>
      <c r="M103" s="10">
        <v>186.42</v>
      </c>
      <c r="N103" s="11">
        <v>1.639E-4</v>
      </c>
    </row>
    <row r="104" spans="1:14" x14ac:dyDescent="0.2">
      <c r="A104" s="7" t="s">
        <v>279</v>
      </c>
      <c r="B104" s="9" t="s">
        <v>280</v>
      </c>
      <c r="C104" s="7" t="s">
        <v>25</v>
      </c>
      <c r="D104" s="7" t="s">
        <v>379</v>
      </c>
      <c r="E104" s="8" t="s">
        <v>63</v>
      </c>
      <c r="F104" s="9">
        <v>11</v>
      </c>
      <c r="G104" s="10">
        <v>428.94</v>
      </c>
      <c r="H104" s="10">
        <v>11.98</v>
      </c>
      <c r="I104" s="10">
        <v>524.19000000000005</v>
      </c>
      <c r="J104" s="10">
        <v>536.16999999999996</v>
      </c>
      <c r="K104" s="10">
        <v>131.78</v>
      </c>
      <c r="L104" s="10">
        <v>5766.09</v>
      </c>
      <c r="M104" s="10">
        <v>5897.87</v>
      </c>
      <c r="N104" s="11">
        <v>5.1859000000000002E-3</v>
      </c>
    </row>
    <row r="105" spans="1:14" x14ac:dyDescent="0.2">
      <c r="A105" s="7" t="s">
        <v>281</v>
      </c>
      <c r="B105" s="9" t="s">
        <v>282</v>
      </c>
      <c r="C105" s="7" t="s">
        <v>25</v>
      </c>
      <c r="D105" s="7" t="s">
        <v>380</v>
      </c>
      <c r="E105" s="8" t="s">
        <v>63</v>
      </c>
      <c r="F105" s="9">
        <v>2</v>
      </c>
      <c r="G105" s="10">
        <v>368.52</v>
      </c>
      <c r="H105" s="10">
        <v>214.98</v>
      </c>
      <c r="I105" s="10">
        <v>245.67</v>
      </c>
      <c r="J105" s="10">
        <v>460.65</v>
      </c>
      <c r="K105" s="10">
        <v>429.96</v>
      </c>
      <c r="L105" s="10">
        <v>491.34</v>
      </c>
      <c r="M105" s="10">
        <v>921.3</v>
      </c>
      <c r="N105" s="11">
        <v>8.1010000000000001E-4</v>
      </c>
    </row>
    <row r="106" spans="1:14" x14ac:dyDescent="0.2">
      <c r="A106" s="7" t="s">
        <v>283</v>
      </c>
      <c r="B106" s="9" t="s">
        <v>284</v>
      </c>
      <c r="C106" s="7" t="s">
        <v>25</v>
      </c>
      <c r="D106" s="7" t="s">
        <v>381</v>
      </c>
      <c r="E106" s="8" t="s">
        <v>57</v>
      </c>
      <c r="F106" s="9">
        <v>10</v>
      </c>
      <c r="G106" s="10">
        <v>14.16</v>
      </c>
      <c r="H106" s="10">
        <v>4.96</v>
      </c>
      <c r="I106" s="10">
        <v>12.74</v>
      </c>
      <c r="J106" s="10">
        <v>17.7</v>
      </c>
      <c r="K106" s="10">
        <v>49.6</v>
      </c>
      <c r="L106" s="10">
        <v>127.4</v>
      </c>
      <c r="M106" s="10">
        <v>177</v>
      </c>
      <c r="N106" s="11">
        <v>1.5559999999999999E-4</v>
      </c>
    </row>
    <row r="107" spans="1:14" x14ac:dyDescent="0.2">
      <c r="A107" s="7" t="s">
        <v>285</v>
      </c>
      <c r="B107" s="9" t="s">
        <v>286</v>
      </c>
      <c r="C107" s="7" t="s">
        <v>25</v>
      </c>
      <c r="D107" s="7" t="s">
        <v>382</v>
      </c>
      <c r="E107" s="8" t="s">
        <v>57</v>
      </c>
      <c r="F107" s="9">
        <v>25</v>
      </c>
      <c r="G107" s="10">
        <v>19.420000000000002</v>
      </c>
      <c r="H107" s="10">
        <v>6.32</v>
      </c>
      <c r="I107" s="10">
        <v>17.95</v>
      </c>
      <c r="J107" s="10">
        <v>24.27</v>
      </c>
      <c r="K107" s="10">
        <v>158</v>
      </c>
      <c r="L107" s="10">
        <v>448.75</v>
      </c>
      <c r="M107" s="10">
        <v>606.75</v>
      </c>
      <c r="N107" s="11">
        <v>5.3350000000000001E-4</v>
      </c>
    </row>
    <row r="108" spans="1:14" x14ac:dyDescent="0.2">
      <c r="A108" s="7" t="s">
        <v>287</v>
      </c>
      <c r="B108" s="9" t="s">
        <v>288</v>
      </c>
      <c r="C108" s="7" t="s">
        <v>25</v>
      </c>
      <c r="D108" s="7" t="s">
        <v>383</v>
      </c>
      <c r="E108" s="8" t="s">
        <v>57</v>
      </c>
      <c r="F108" s="9">
        <v>23</v>
      </c>
      <c r="G108" s="10">
        <v>28.92</v>
      </c>
      <c r="H108" s="10">
        <v>9.7799999999999994</v>
      </c>
      <c r="I108" s="10">
        <v>26.37</v>
      </c>
      <c r="J108" s="10">
        <v>36.15</v>
      </c>
      <c r="K108" s="10">
        <v>224.94</v>
      </c>
      <c r="L108" s="10">
        <v>606.51</v>
      </c>
      <c r="M108" s="10">
        <v>831.45</v>
      </c>
      <c r="N108" s="11">
        <v>7.3110000000000004E-4</v>
      </c>
    </row>
    <row r="109" spans="1:14" x14ac:dyDescent="0.2">
      <c r="A109" s="7" t="s">
        <v>289</v>
      </c>
      <c r="B109" s="9" t="s">
        <v>290</v>
      </c>
      <c r="C109" s="7" t="s">
        <v>25</v>
      </c>
      <c r="D109" s="7" t="s">
        <v>384</v>
      </c>
      <c r="E109" s="8" t="s">
        <v>57</v>
      </c>
      <c r="F109" s="9">
        <v>17</v>
      </c>
      <c r="G109" s="10">
        <v>45.42</v>
      </c>
      <c r="H109" s="10">
        <v>13.4</v>
      </c>
      <c r="I109" s="10">
        <v>43.37</v>
      </c>
      <c r="J109" s="10">
        <v>56.77</v>
      </c>
      <c r="K109" s="10">
        <v>227.8</v>
      </c>
      <c r="L109" s="10">
        <v>737.29</v>
      </c>
      <c r="M109" s="10">
        <v>965.09</v>
      </c>
      <c r="N109" s="11">
        <v>8.4860000000000003E-4</v>
      </c>
    </row>
    <row r="110" spans="1:14" x14ac:dyDescent="0.2">
      <c r="A110" s="7" t="s">
        <v>291</v>
      </c>
      <c r="B110" s="9" t="s">
        <v>292</v>
      </c>
      <c r="C110" s="7" t="s">
        <v>25</v>
      </c>
      <c r="D110" s="7" t="s">
        <v>385</v>
      </c>
      <c r="E110" s="8" t="s">
        <v>57</v>
      </c>
      <c r="F110" s="9">
        <v>8</v>
      </c>
      <c r="G110" s="10">
        <v>60.18</v>
      </c>
      <c r="H110" s="10">
        <v>5.9</v>
      </c>
      <c r="I110" s="10">
        <v>69.319999999999993</v>
      </c>
      <c r="J110" s="10">
        <v>75.22</v>
      </c>
      <c r="K110" s="10">
        <v>47.2</v>
      </c>
      <c r="L110" s="10">
        <v>554.55999999999995</v>
      </c>
      <c r="M110" s="10">
        <v>601.76</v>
      </c>
      <c r="N110" s="11">
        <v>5.2910000000000001E-4</v>
      </c>
    </row>
    <row r="111" spans="1:14" x14ac:dyDescent="0.2">
      <c r="A111" s="7" t="s">
        <v>293</v>
      </c>
      <c r="B111" s="9" t="s">
        <v>294</v>
      </c>
      <c r="C111" s="7" t="s">
        <v>25</v>
      </c>
      <c r="D111" s="7" t="s">
        <v>386</v>
      </c>
      <c r="E111" s="8" t="s">
        <v>57</v>
      </c>
      <c r="F111" s="9">
        <v>30</v>
      </c>
      <c r="G111" s="10">
        <v>70.7</v>
      </c>
      <c r="H111" s="10">
        <v>4.62</v>
      </c>
      <c r="I111" s="10">
        <v>83.75</v>
      </c>
      <c r="J111" s="10">
        <v>88.37</v>
      </c>
      <c r="K111" s="10">
        <v>138.6</v>
      </c>
      <c r="L111" s="10">
        <v>2512.5</v>
      </c>
      <c r="M111" s="10">
        <v>2651.1</v>
      </c>
      <c r="N111" s="11">
        <v>2.3311E-3</v>
      </c>
    </row>
    <row r="112" spans="1:14" ht="25.5" x14ac:dyDescent="0.2">
      <c r="A112" s="7" t="s">
        <v>295</v>
      </c>
      <c r="B112" s="9" t="s">
        <v>296</v>
      </c>
      <c r="C112" s="7" t="s">
        <v>56</v>
      </c>
      <c r="D112" s="7" t="s">
        <v>387</v>
      </c>
      <c r="E112" s="8" t="s">
        <v>63</v>
      </c>
      <c r="F112" s="9">
        <v>2</v>
      </c>
      <c r="G112" s="10">
        <v>1084.54</v>
      </c>
      <c r="H112" s="10">
        <v>95.35</v>
      </c>
      <c r="I112" s="10">
        <v>1260.32</v>
      </c>
      <c r="J112" s="10">
        <v>1355.67</v>
      </c>
      <c r="K112" s="10">
        <v>190.7</v>
      </c>
      <c r="L112" s="10">
        <v>2520.64</v>
      </c>
      <c r="M112" s="10">
        <v>2711.34</v>
      </c>
      <c r="N112" s="11">
        <v>2.3839999999999998E-3</v>
      </c>
    </row>
    <row r="113" spans="1:14" ht="25.5" x14ac:dyDescent="0.2">
      <c r="A113" s="7" t="s">
        <v>297</v>
      </c>
      <c r="B113" s="9" t="s">
        <v>298</v>
      </c>
      <c r="C113" s="7" t="s">
        <v>56</v>
      </c>
      <c r="D113" s="7" t="s">
        <v>388</v>
      </c>
      <c r="E113" s="8" t="s">
        <v>63</v>
      </c>
      <c r="F113" s="9">
        <v>2</v>
      </c>
      <c r="G113" s="10">
        <v>1426.63</v>
      </c>
      <c r="H113" s="10">
        <v>121.83</v>
      </c>
      <c r="I113" s="10">
        <v>1661.45</v>
      </c>
      <c r="J113" s="10">
        <v>1783.28</v>
      </c>
      <c r="K113" s="10">
        <v>243.66</v>
      </c>
      <c r="L113" s="10">
        <v>3322.9</v>
      </c>
      <c r="M113" s="10">
        <v>3566.56</v>
      </c>
      <c r="N113" s="11">
        <v>3.1359999999999999E-3</v>
      </c>
    </row>
    <row r="114" spans="1:14" x14ac:dyDescent="0.2">
      <c r="A114" s="7" t="s">
        <v>299</v>
      </c>
      <c r="B114" s="9" t="s">
        <v>300</v>
      </c>
      <c r="C114" s="7" t="s">
        <v>25</v>
      </c>
      <c r="D114" s="7" t="s">
        <v>389</v>
      </c>
      <c r="E114" s="8" t="s">
        <v>63</v>
      </c>
      <c r="F114" s="9">
        <v>2</v>
      </c>
      <c r="G114" s="10">
        <v>38.11</v>
      </c>
      <c r="H114" s="10">
        <v>2.66</v>
      </c>
      <c r="I114" s="10">
        <v>44.97</v>
      </c>
      <c r="J114" s="10">
        <v>47.63</v>
      </c>
      <c r="K114" s="10">
        <v>5.32</v>
      </c>
      <c r="L114" s="10">
        <v>89.94</v>
      </c>
      <c r="M114" s="10">
        <v>95.26</v>
      </c>
      <c r="N114" s="11">
        <v>8.3800000000000004E-5</v>
      </c>
    </row>
    <row r="115" spans="1:14" x14ac:dyDescent="0.2">
      <c r="A115" s="7" t="s">
        <v>301</v>
      </c>
      <c r="B115" s="9" t="s">
        <v>302</v>
      </c>
      <c r="C115" s="7" t="s">
        <v>56</v>
      </c>
      <c r="D115" s="7" t="s">
        <v>390</v>
      </c>
      <c r="E115" s="8" t="s">
        <v>63</v>
      </c>
      <c r="F115" s="9">
        <v>2</v>
      </c>
      <c r="G115" s="10">
        <v>434.07</v>
      </c>
      <c r="H115" s="10">
        <v>19.13</v>
      </c>
      <c r="I115" s="10">
        <v>523.45000000000005</v>
      </c>
      <c r="J115" s="10">
        <v>542.58000000000004</v>
      </c>
      <c r="K115" s="10">
        <v>38.26</v>
      </c>
      <c r="L115" s="10">
        <v>1046.9000000000001</v>
      </c>
      <c r="M115" s="10">
        <v>1085.1600000000001</v>
      </c>
      <c r="N115" s="11">
        <v>9.5419999999999999E-4</v>
      </c>
    </row>
    <row r="116" spans="1:14" x14ac:dyDescent="0.2">
      <c r="A116" s="7" t="s">
        <v>303</v>
      </c>
      <c r="B116" s="9" t="s">
        <v>304</v>
      </c>
      <c r="C116" s="7" t="s">
        <v>25</v>
      </c>
      <c r="D116" s="7" t="s">
        <v>391</v>
      </c>
      <c r="E116" s="8" t="s">
        <v>63</v>
      </c>
      <c r="F116" s="9">
        <v>6</v>
      </c>
      <c r="G116" s="10">
        <v>229.52</v>
      </c>
      <c r="H116" s="10">
        <v>5.01</v>
      </c>
      <c r="I116" s="10">
        <v>281.89</v>
      </c>
      <c r="J116" s="10">
        <v>286.89999999999998</v>
      </c>
      <c r="K116" s="10">
        <v>30.06</v>
      </c>
      <c r="L116" s="10">
        <v>1691.34</v>
      </c>
      <c r="M116" s="10">
        <v>1721.4</v>
      </c>
      <c r="N116" s="11">
        <v>1.5135999999999999E-3</v>
      </c>
    </row>
    <row r="117" spans="1:14" ht="25.5" x14ac:dyDescent="0.2">
      <c r="A117" s="7" t="s">
        <v>305</v>
      </c>
      <c r="B117" s="9" t="s">
        <v>306</v>
      </c>
      <c r="C117" s="7" t="s">
        <v>25</v>
      </c>
      <c r="D117" s="7" t="s">
        <v>392</v>
      </c>
      <c r="E117" s="8" t="s">
        <v>63</v>
      </c>
      <c r="F117" s="9">
        <v>2</v>
      </c>
      <c r="G117" s="10">
        <v>420.64</v>
      </c>
      <c r="H117" s="10">
        <v>22.52</v>
      </c>
      <c r="I117" s="10">
        <v>503.28</v>
      </c>
      <c r="J117" s="10">
        <v>525.79999999999995</v>
      </c>
      <c r="K117" s="10">
        <v>45.04</v>
      </c>
      <c r="L117" s="10">
        <v>1006.56</v>
      </c>
      <c r="M117" s="10">
        <v>1051.5999999999999</v>
      </c>
      <c r="N117" s="11">
        <v>9.2469999999999998E-4</v>
      </c>
    </row>
    <row r="118" spans="1:14" ht="25.5" x14ac:dyDescent="0.2">
      <c r="A118" s="7" t="s">
        <v>307</v>
      </c>
      <c r="B118" s="9" t="s">
        <v>308</v>
      </c>
      <c r="C118" s="7" t="s">
        <v>25</v>
      </c>
      <c r="D118" s="7" t="s">
        <v>393</v>
      </c>
      <c r="E118" s="8" t="s">
        <v>63</v>
      </c>
      <c r="F118" s="9">
        <v>4</v>
      </c>
      <c r="G118" s="10">
        <v>161.62</v>
      </c>
      <c r="H118" s="10">
        <v>12.83</v>
      </c>
      <c r="I118" s="10">
        <v>189.19</v>
      </c>
      <c r="J118" s="10">
        <v>202.02</v>
      </c>
      <c r="K118" s="10">
        <v>51.32</v>
      </c>
      <c r="L118" s="10">
        <v>756.76</v>
      </c>
      <c r="M118" s="10">
        <v>808.08</v>
      </c>
      <c r="N118" s="11">
        <v>7.1049999999999998E-4</v>
      </c>
    </row>
    <row r="119" spans="1:14" x14ac:dyDescent="0.2">
      <c r="A119" s="7" t="s">
        <v>309</v>
      </c>
      <c r="B119" s="9" t="s">
        <v>310</v>
      </c>
      <c r="C119" s="7" t="s">
        <v>56</v>
      </c>
      <c r="D119" s="7" t="s">
        <v>311</v>
      </c>
      <c r="E119" s="8" t="s">
        <v>35</v>
      </c>
      <c r="F119" s="9">
        <v>26.17</v>
      </c>
      <c r="G119" s="10">
        <v>357.43</v>
      </c>
      <c r="H119" s="10">
        <v>36.880000000000003</v>
      </c>
      <c r="I119" s="10">
        <v>409.9</v>
      </c>
      <c r="J119" s="10">
        <v>446.78</v>
      </c>
      <c r="K119" s="10">
        <v>965.14</v>
      </c>
      <c r="L119" s="10">
        <v>10727.09</v>
      </c>
      <c r="M119" s="10">
        <v>11692.23</v>
      </c>
      <c r="N119" s="11">
        <v>1.02808E-2</v>
      </c>
    </row>
    <row r="120" spans="1:14" x14ac:dyDescent="0.2">
      <c r="A120" s="3" t="s">
        <v>312</v>
      </c>
      <c r="B120" s="3"/>
      <c r="C120" s="3"/>
      <c r="D120" s="3" t="s">
        <v>313</v>
      </c>
      <c r="E120" s="3"/>
      <c r="F120" s="4"/>
      <c r="G120" s="3"/>
      <c r="H120" s="3"/>
      <c r="I120" s="3"/>
      <c r="J120" s="3"/>
      <c r="K120" s="3"/>
      <c r="L120" s="3"/>
      <c r="M120" s="5">
        <v>204292</v>
      </c>
      <c r="N120" s="6">
        <v>0.17963000000000001</v>
      </c>
    </row>
    <row r="121" spans="1:14" x14ac:dyDescent="0.2">
      <c r="A121" s="7" t="s">
        <v>314</v>
      </c>
      <c r="B121" s="9" t="s">
        <v>315</v>
      </c>
      <c r="C121" s="7" t="s">
        <v>25</v>
      </c>
      <c r="D121" s="7" t="s">
        <v>394</v>
      </c>
      <c r="E121" s="8" t="s">
        <v>35</v>
      </c>
      <c r="F121" s="9">
        <v>502.74</v>
      </c>
      <c r="G121" s="10">
        <v>3.04</v>
      </c>
      <c r="H121" s="10">
        <v>1.61</v>
      </c>
      <c r="I121" s="10">
        <v>2.19</v>
      </c>
      <c r="J121" s="10">
        <v>3.8</v>
      </c>
      <c r="K121" s="10">
        <v>809.41</v>
      </c>
      <c r="L121" s="10">
        <v>1101</v>
      </c>
      <c r="M121" s="10">
        <v>1910.41</v>
      </c>
      <c r="N121" s="11">
        <v>1.6798E-3</v>
      </c>
    </row>
    <row r="122" spans="1:14" x14ac:dyDescent="0.2">
      <c r="A122" s="7" t="s">
        <v>316</v>
      </c>
      <c r="B122" s="9" t="s">
        <v>317</v>
      </c>
      <c r="C122" s="7" t="s">
        <v>25</v>
      </c>
      <c r="D122" s="7" t="s">
        <v>395</v>
      </c>
      <c r="E122" s="8" t="s">
        <v>35</v>
      </c>
      <c r="F122" s="9">
        <v>502.74</v>
      </c>
      <c r="G122" s="10">
        <v>26.17</v>
      </c>
      <c r="H122" s="10">
        <v>13.58</v>
      </c>
      <c r="I122" s="10">
        <v>19.13</v>
      </c>
      <c r="J122" s="10">
        <v>32.71</v>
      </c>
      <c r="K122" s="10">
        <v>6827.2</v>
      </c>
      <c r="L122" s="10">
        <v>9617.42</v>
      </c>
      <c r="M122" s="10">
        <v>16444.62</v>
      </c>
      <c r="N122" s="11">
        <v>1.4459400000000001E-2</v>
      </c>
    </row>
    <row r="123" spans="1:14" ht="14.25" customHeight="1" x14ac:dyDescent="0.2">
      <c r="A123" s="7" t="s">
        <v>318</v>
      </c>
      <c r="B123" s="9" t="s">
        <v>319</v>
      </c>
      <c r="C123" s="7" t="s">
        <v>56</v>
      </c>
      <c r="D123" s="7" t="s">
        <v>396</v>
      </c>
      <c r="E123" s="8" t="s">
        <v>35</v>
      </c>
      <c r="F123" s="9">
        <v>315.25</v>
      </c>
      <c r="G123" s="10">
        <v>128.05000000000001</v>
      </c>
      <c r="H123" s="10">
        <v>12.72</v>
      </c>
      <c r="I123" s="10">
        <v>147.34</v>
      </c>
      <c r="J123" s="10">
        <v>160.06</v>
      </c>
      <c r="K123" s="10">
        <v>4009.98</v>
      </c>
      <c r="L123" s="10">
        <v>46448.93</v>
      </c>
      <c r="M123" s="10">
        <v>50458.91</v>
      </c>
      <c r="N123" s="11">
        <v>4.4367499999999997E-2</v>
      </c>
    </row>
    <row r="124" spans="1:14" x14ac:dyDescent="0.2">
      <c r="A124" s="7" t="s">
        <v>320</v>
      </c>
      <c r="B124" s="9" t="s">
        <v>321</v>
      </c>
      <c r="C124" s="7" t="s">
        <v>25</v>
      </c>
      <c r="D124" s="7" t="s">
        <v>397</v>
      </c>
      <c r="E124" s="8" t="s">
        <v>43</v>
      </c>
      <c r="F124" s="9">
        <v>24.01</v>
      </c>
      <c r="G124" s="10">
        <v>485.99</v>
      </c>
      <c r="H124" s="10">
        <v>75.44</v>
      </c>
      <c r="I124" s="10">
        <v>532.04</v>
      </c>
      <c r="J124" s="10">
        <v>607.48</v>
      </c>
      <c r="K124" s="10">
        <v>1811.31</v>
      </c>
      <c r="L124" s="10">
        <v>12774.28</v>
      </c>
      <c r="M124" s="10">
        <v>14585.59</v>
      </c>
      <c r="N124" s="11">
        <v>1.2824800000000001E-2</v>
      </c>
    </row>
    <row r="125" spans="1:14" ht="25.5" x14ac:dyDescent="0.2">
      <c r="A125" s="7" t="s">
        <v>322</v>
      </c>
      <c r="B125" s="9" t="s">
        <v>323</v>
      </c>
      <c r="C125" s="7" t="s">
        <v>324</v>
      </c>
      <c r="D125" s="7" t="s">
        <v>325</v>
      </c>
      <c r="E125" s="8" t="s">
        <v>35</v>
      </c>
      <c r="F125" s="9">
        <v>600.35</v>
      </c>
      <c r="G125" s="10">
        <v>161.1</v>
      </c>
      <c r="H125" s="10">
        <v>0</v>
      </c>
      <c r="I125" s="10">
        <v>201.37</v>
      </c>
      <c r="J125" s="10">
        <v>201.37</v>
      </c>
      <c r="K125" s="10">
        <v>0</v>
      </c>
      <c r="L125" s="10">
        <v>120892.47</v>
      </c>
      <c r="M125" s="10">
        <v>120892.47</v>
      </c>
      <c r="N125" s="11">
        <v>0.1062984</v>
      </c>
    </row>
    <row r="126" spans="1:14" x14ac:dyDescent="0.2">
      <c r="A126" s="3" t="s">
        <v>326</v>
      </c>
      <c r="B126" s="3"/>
      <c r="C126" s="3"/>
      <c r="D126" s="3" t="s">
        <v>327</v>
      </c>
      <c r="E126" s="3"/>
      <c r="F126" s="4"/>
      <c r="G126" s="3"/>
      <c r="H126" s="3"/>
      <c r="I126" s="3"/>
      <c r="J126" s="3"/>
      <c r="K126" s="3"/>
      <c r="L126" s="3"/>
      <c r="M126" s="5">
        <v>130406.19</v>
      </c>
      <c r="N126" s="6">
        <v>0.11466369999999999</v>
      </c>
    </row>
    <row r="127" spans="1:14" x14ac:dyDescent="0.2">
      <c r="A127" s="7" t="s">
        <v>328</v>
      </c>
      <c r="B127" s="9" t="s">
        <v>329</v>
      </c>
      <c r="C127" s="7" t="s">
        <v>25</v>
      </c>
      <c r="D127" s="7" t="s">
        <v>398</v>
      </c>
      <c r="E127" s="8" t="s">
        <v>35</v>
      </c>
      <c r="F127" s="9">
        <v>1097.82</v>
      </c>
      <c r="G127" s="10">
        <v>1.85</v>
      </c>
      <c r="H127" s="10">
        <v>0.86</v>
      </c>
      <c r="I127" s="10">
        <v>1.45</v>
      </c>
      <c r="J127" s="10">
        <v>2.31</v>
      </c>
      <c r="K127" s="10">
        <v>944.12</v>
      </c>
      <c r="L127" s="10">
        <v>1591.84</v>
      </c>
      <c r="M127" s="10">
        <v>2535.96</v>
      </c>
      <c r="N127" s="11">
        <v>2.2298000000000001E-3</v>
      </c>
    </row>
    <row r="128" spans="1:14" x14ac:dyDescent="0.2">
      <c r="A128" s="7" t="s">
        <v>330</v>
      </c>
      <c r="B128" s="9" t="s">
        <v>331</v>
      </c>
      <c r="C128" s="7" t="s">
        <v>25</v>
      </c>
      <c r="D128" s="7" t="s">
        <v>399</v>
      </c>
      <c r="E128" s="8" t="s">
        <v>35</v>
      </c>
      <c r="F128" s="9">
        <v>1594.52</v>
      </c>
      <c r="G128" s="10">
        <v>12.25</v>
      </c>
      <c r="H128" s="10">
        <v>4.2</v>
      </c>
      <c r="I128" s="10">
        <v>11.11</v>
      </c>
      <c r="J128" s="10">
        <v>15.31</v>
      </c>
      <c r="K128" s="10">
        <v>6696.98</v>
      </c>
      <c r="L128" s="10">
        <v>17715.12</v>
      </c>
      <c r="M128" s="10">
        <v>24412.1</v>
      </c>
      <c r="N128" s="11">
        <v>2.1465100000000001E-2</v>
      </c>
    </row>
    <row r="129" spans="1:14" x14ac:dyDescent="0.2">
      <c r="A129" s="7" t="s">
        <v>332</v>
      </c>
      <c r="B129" s="9" t="s">
        <v>333</v>
      </c>
      <c r="C129" s="7" t="s">
        <v>56</v>
      </c>
      <c r="D129" s="7" t="s">
        <v>400</v>
      </c>
      <c r="E129" s="8" t="s">
        <v>35</v>
      </c>
      <c r="F129" s="9">
        <v>1512.86</v>
      </c>
      <c r="G129" s="10">
        <v>10.27</v>
      </c>
      <c r="H129" s="10">
        <v>5.25</v>
      </c>
      <c r="I129" s="10">
        <v>7.58</v>
      </c>
      <c r="J129" s="10">
        <v>12.83</v>
      </c>
      <c r="K129" s="10">
        <v>7942.51</v>
      </c>
      <c r="L129" s="10">
        <v>11467.48</v>
      </c>
      <c r="M129" s="10">
        <v>19409.990000000002</v>
      </c>
      <c r="N129" s="11">
        <v>1.70668E-2</v>
      </c>
    </row>
    <row r="130" spans="1:14" x14ac:dyDescent="0.2">
      <c r="A130" s="7" t="s">
        <v>334</v>
      </c>
      <c r="B130" s="9" t="s">
        <v>335</v>
      </c>
      <c r="C130" s="7" t="s">
        <v>25</v>
      </c>
      <c r="D130" s="7" t="s">
        <v>336</v>
      </c>
      <c r="E130" s="8" t="s">
        <v>35</v>
      </c>
      <c r="F130" s="9">
        <v>1512.86</v>
      </c>
      <c r="G130" s="10">
        <v>44.2</v>
      </c>
      <c r="H130" s="10">
        <v>11.77</v>
      </c>
      <c r="I130" s="10">
        <v>43.48</v>
      </c>
      <c r="J130" s="10">
        <v>55.25</v>
      </c>
      <c r="K130" s="10">
        <v>17806.36</v>
      </c>
      <c r="L130" s="10">
        <v>65779.149999999994</v>
      </c>
      <c r="M130" s="10">
        <v>83585.509999999995</v>
      </c>
      <c r="N130" s="11">
        <v>7.3495099999999994E-2</v>
      </c>
    </row>
    <row r="131" spans="1:14" ht="25.5" x14ac:dyDescent="0.2">
      <c r="A131" s="7" t="s">
        <v>337</v>
      </c>
      <c r="B131" s="9" t="s">
        <v>338</v>
      </c>
      <c r="C131" s="7" t="s">
        <v>25</v>
      </c>
      <c r="D131" s="7" t="s">
        <v>401</v>
      </c>
      <c r="E131" s="8" t="s">
        <v>35</v>
      </c>
      <c r="F131" s="9">
        <v>21</v>
      </c>
      <c r="G131" s="10">
        <v>17.63</v>
      </c>
      <c r="H131" s="10">
        <v>5.16</v>
      </c>
      <c r="I131" s="10">
        <v>16.87</v>
      </c>
      <c r="J131" s="10">
        <v>22.03</v>
      </c>
      <c r="K131" s="10">
        <v>108.36</v>
      </c>
      <c r="L131" s="10">
        <v>354.27</v>
      </c>
      <c r="M131" s="10">
        <v>462.63</v>
      </c>
      <c r="N131" s="11">
        <v>4.0680000000000002E-4</v>
      </c>
    </row>
    <row r="132" spans="1:14" x14ac:dyDescent="0.2">
      <c r="A132" s="3" t="s">
        <v>339</v>
      </c>
      <c r="B132" s="3"/>
      <c r="C132" s="3"/>
      <c r="D132" s="3" t="s">
        <v>340</v>
      </c>
      <c r="E132" s="3"/>
      <c r="F132" s="4"/>
      <c r="G132" s="3"/>
      <c r="H132" s="3"/>
      <c r="I132" s="3"/>
      <c r="J132" s="3"/>
      <c r="K132" s="3"/>
      <c r="L132" s="3"/>
      <c r="M132" s="5">
        <v>3125.25</v>
      </c>
      <c r="N132" s="6">
        <v>2.748E-3</v>
      </c>
    </row>
    <row r="133" spans="1:14" x14ac:dyDescent="0.2">
      <c r="A133" s="7" t="s">
        <v>341</v>
      </c>
      <c r="B133" s="9" t="s">
        <v>342</v>
      </c>
      <c r="C133" s="7" t="s">
        <v>25</v>
      </c>
      <c r="D133" s="7" t="s">
        <v>402</v>
      </c>
      <c r="E133" s="8" t="s">
        <v>35</v>
      </c>
      <c r="F133" s="9">
        <v>1594.52</v>
      </c>
      <c r="G133" s="10">
        <v>1.57</v>
      </c>
      <c r="H133" s="10">
        <v>1.32</v>
      </c>
      <c r="I133" s="10">
        <v>0.64</v>
      </c>
      <c r="J133" s="10">
        <v>1.96</v>
      </c>
      <c r="K133" s="10">
        <v>2104.7600000000002</v>
      </c>
      <c r="L133" s="10">
        <v>1020.49</v>
      </c>
      <c r="M133" s="10">
        <v>3125.25</v>
      </c>
      <c r="N133" s="11">
        <v>2.748E-3</v>
      </c>
    </row>
    <row r="134" spans="1:14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 t="s">
        <v>343</v>
      </c>
      <c r="K134" s="14" t="s">
        <v>344</v>
      </c>
      <c r="L134" s="14" t="s">
        <v>345</v>
      </c>
      <c r="M134" s="14" t="s">
        <v>346</v>
      </c>
      <c r="N134" s="14"/>
    </row>
    <row r="135" spans="1:14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">
      <c r="A136" s="41"/>
      <c r="B136" s="41"/>
      <c r="C136" s="41"/>
      <c r="D136" s="15"/>
      <c r="E136" s="14"/>
      <c r="F136" s="14"/>
      <c r="G136" s="14"/>
      <c r="H136" s="14"/>
      <c r="I136" s="14"/>
      <c r="J136" s="42" t="s">
        <v>347</v>
      </c>
      <c r="K136" s="41"/>
      <c r="L136" s="43">
        <v>909907.75</v>
      </c>
      <c r="M136" s="41"/>
      <c r="N136" s="41"/>
    </row>
    <row r="137" spans="1:14" x14ac:dyDescent="0.2">
      <c r="A137" s="41"/>
      <c r="B137" s="41"/>
      <c r="C137" s="41"/>
      <c r="D137" s="15"/>
      <c r="E137" s="14"/>
      <c r="F137" s="14"/>
      <c r="G137" s="14"/>
      <c r="H137" s="14"/>
      <c r="I137" s="14"/>
      <c r="J137" s="42" t="s">
        <v>348</v>
      </c>
      <c r="K137" s="41"/>
      <c r="L137" s="43">
        <v>227385.41</v>
      </c>
      <c r="M137" s="41"/>
      <c r="N137" s="41"/>
    </row>
    <row r="138" spans="1:14" x14ac:dyDescent="0.2">
      <c r="A138" s="41"/>
      <c r="B138" s="41"/>
      <c r="C138" s="41"/>
      <c r="D138" s="15"/>
      <c r="E138" s="14"/>
      <c r="F138" s="14"/>
      <c r="G138" s="14"/>
      <c r="H138" s="14"/>
      <c r="I138" s="14"/>
      <c r="J138" s="42" t="s">
        <v>349</v>
      </c>
      <c r="K138" s="41"/>
      <c r="L138" s="43">
        <v>1137293.1599999999</v>
      </c>
      <c r="M138" s="41"/>
      <c r="N138" s="41"/>
    </row>
    <row r="139" spans="1:14" ht="60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69.95" customHeight="1" x14ac:dyDescent="0.2">
      <c r="A140" s="37" t="s">
        <v>350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</sheetData>
  <mergeCells count="27">
    <mergeCell ref="N4:N5"/>
    <mergeCell ref="A3:N3"/>
    <mergeCell ref="A4:A5"/>
    <mergeCell ref="B4:B5"/>
    <mergeCell ref="E1:G1"/>
    <mergeCell ref="H1:J1"/>
    <mergeCell ref="K1:N1"/>
    <mergeCell ref="E2:G2"/>
    <mergeCell ref="H2:J2"/>
    <mergeCell ref="K2:N2"/>
    <mergeCell ref="H4:J4"/>
    <mergeCell ref="A140:N140"/>
    <mergeCell ref="K4:M4"/>
    <mergeCell ref="A136:C136"/>
    <mergeCell ref="J136:K136"/>
    <mergeCell ref="L136:N136"/>
    <mergeCell ref="A137:C137"/>
    <mergeCell ref="J137:K137"/>
    <mergeCell ref="L137:N137"/>
    <mergeCell ref="C4:C5"/>
    <mergeCell ref="D4:D5"/>
    <mergeCell ref="A138:C138"/>
    <mergeCell ref="J138:K138"/>
    <mergeCell ref="L138:N138"/>
    <mergeCell ref="E4:E5"/>
    <mergeCell ref="F4:F5"/>
    <mergeCell ref="G4:G5"/>
  </mergeCells>
  <phoneticPr fontId="21" type="noConversion"/>
  <printOptions horizontalCentered="1" verticalCentered="1"/>
  <pageMargins left="0.51181102362204722" right="0.51181102362204722" top="0.47244094488188981" bottom="0.19685039370078741" header="0.19685039370078741" footer="0.19685039370078741"/>
  <pageSetup paperSize="9" scale="60" fitToHeight="0" orientation="landscape" r:id="rId1"/>
  <headerFooter>
    <oddHeader xml:space="preserve">&amp;L </oddHeader>
    <oddFooter xml:space="preserve">&amp;L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workbookViewId="0">
      <selection activeCell="M28" sqref="M28"/>
    </sheetView>
  </sheetViews>
  <sheetFormatPr defaultRowHeight="14.25" x14ac:dyDescent="0.2"/>
  <cols>
    <col min="2" max="2" width="31.5" customWidth="1"/>
    <col min="3" max="4" width="8.5" style="33" customWidth="1"/>
    <col min="5" max="5" width="8.5" style="18" customWidth="1"/>
  </cols>
  <sheetData>
    <row r="1" spans="1:5" x14ac:dyDescent="0.2">
      <c r="A1" s="51" t="s">
        <v>403</v>
      </c>
      <c r="B1" s="51"/>
      <c r="C1" s="17" t="s">
        <v>2</v>
      </c>
      <c r="D1" s="17"/>
    </row>
    <row r="2" spans="1:5" ht="23.25" customHeight="1" x14ac:dyDescent="0.2">
      <c r="A2" s="51" t="s">
        <v>414</v>
      </c>
      <c r="B2" s="51"/>
      <c r="C2" s="19" t="s">
        <v>404</v>
      </c>
      <c r="D2" s="19"/>
    </row>
    <row r="3" spans="1:5" ht="19.5" customHeight="1" x14ac:dyDescent="0.2">
      <c r="A3" s="52" t="s">
        <v>405</v>
      </c>
      <c r="B3" s="52"/>
      <c r="C3" s="52"/>
      <c r="D3" s="20"/>
    </row>
    <row r="4" spans="1:5" x14ac:dyDescent="0.2">
      <c r="A4" s="21" t="s">
        <v>9</v>
      </c>
      <c r="B4" s="21" t="s">
        <v>12</v>
      </c>
      <c r="C4" s="22" t="s">
        <v>406</v>
      </c>
      <c r="D4" s="22" t="s">
        <v>407</v>
      </c>
      <c r="E4" s="23" t="s">
        <v>408</v>
      </c>
    </row>
    <row r="5" spans="1:5" x14ac:dyDescent="0.2">
      <c r="A5" s="47" t="s">
        <v>409</v>
      </c>
      <c r="B5" s="47" t="str">
        <f>'Orçamento Sintético'!D6</f>
        <v>SERVIÇOS PRELIMINARES/TECNICOS</v>
      </c>
      <c r="C5" s="26">
        <v>0.6</v>
      </c>
      <c r="D5" s="26">
        <v>0.4</v>
      </c>
      <c r="E5" s="36">
        <f>SUM(C5:D5)</f>
        <v>1</v>
      </c>
    </row>
    <row r="6" spans="1:5" x14ac:dyDescent="0.2">
      <c r="A6" s="47"/>
      <c r="B6" s="47"/>
      <c r="C6" s="24">
        <f>C5*$E6</f>
        <v>13735.674000000001</v>
      </c>
      <c r="D6" s="24">
        <f>D5*$E6</f>
        <v>9157.116</v>
      </c>
      <c r="E6" s="25">
        <f>'Orçamento Sintético'!M6</f>
        <v>22892.79</v>
      </c>
    </row>
    <row r="7" spans="1:5" x14ac:dyDescent="0.2">
      <c r="A7" s="47">
        <v>2</v>
      </c>
      <c r="B7" s="47" t="str">
        <f>'Orçamento Sintético'!D11</f>
        <v>DEMOLIÇÕES</v>
      </c>
      <c r="C7" s="26">
        <v>1</v>
      </c>
      <c r="D7" s="26">
        <v>0</v>
      </c>
      <c r="E7" s="36">
        <f>SUM(C7:D7)</f>
        <v>1</v>
      </c>
    </row>
    <row r="8" spans="1:5" x14ac:dyDescent="0.2">
      <c r="A8" s="47"/>
      <c r="B8" s="47"/>
      <c r="C8" s="24">
        <f>C7*$E8</f>
        <v>43981.56</v>
      </c>
      <c r="D8" s="24">
        <f>D7*$E8</f>
        <v>0</v>
      </c>
      <c r="E8" s="25">
        <f>'Orçamento Sintético'!M11</f>
        <v>43981.56</v>
      </c>
    </row>
    <row r="9" spans="1:5" x14ac:dyDescent="0.2">
      <c r="A9" s="47">
        <v>3</v>
      </c>
      <c r="B9" s="47" t="str">
        <f>'Orçamento Sintético'!D22</f>
        <v>ALVENARIAS</v>
      </c>
      <c r="C9" s="26">
        <v>0.25</v>
      </c>
      <c r="D9" s="26">
        <v>0.75</v>
      </c>
      <c r="E9" s="36">
        <f>SUM(C9:D9)</f>
        <v>1</v>
      </c>
    </row>
    <row r="10" spans="1:5" x14ac:dyDescent="0.2">
      <c r="A10" s="47"/>
      <c r="B10" s="47"/>
      <c r="C10" s="24">
        <f>C9*$E10</f>
        <v>1286.5574999999999</v>
      </c>
      <c r="D10" s="24">
        <f>D9*$E10</f>
        <v>3859.6724999999997</v>
      </c>
      <c r="E10" s="25">
        <f>'Orçamento Sintético'!M22</f>
        <v>5146.2299999999996</v>
      </c>
    </row>
    <row r="11" spans="1:5" x14ac:dyDescent="0.2">
      <c r="A11" s="47">
        <v>4</v>
      </c>
      <c r="B11" s="47" t="str">
        <f>'Orçamento Sintético'!D26</f>
        <v>ESQUADRIAS</v>
      </c>
      <c r="C11" s="26">
        <v>0.25</v>
      </c>
      <c r="D11" s="26">
        <v>0.75</v>
      </c>
      <c r="E11" s="36">
        <f>SUM(C11:D11)</f>
        <v>1</v>
      </c>
    </row>
    <row r="12" spans="1:5" x14ac:dyDescent="0.2">
      <c r="A12" s="47"/>
      <c r="B12" s="47"/>
      <c r="C12" s="24">
        <f>C11*$E12</f>
        <v>10250.715</v>
      </c>
      <c r="D12" s="24">
        <f>D11*$E12</f>
        <v>30752.145</v>
      </c>
      <c r="E12" s="25">
        <f>'Orçamento Sintético'!M26</f>
        <v>41002.86</v>
      </c>
    </row>
    <row r="13" spans="1:5" x14ac:dyDescent="0.2">
      <c r="A13" s="47">
        <v>5</v>
      </c>
      <c r="B13" s="47" t="str">
        <f>'Orçamento Sintético'!D38</f>
        <v>INSTALAÇÕES ELÉTRICAS</v>
      </c>
      <c r="C13" s="26">
        <v>0.35</v>
      </c>
      <c r="D13" s="26">
        <v>0.65</v>
      </c>
      <c r="E13" s="36">
        <f>SUM(C13:D13)</f>
        <v>1</v>
      </c>
    </row>
    <row r="14" spans="1:5" x14ac:dyDescent="0.2">
      <c r="A14" s="47"/>
      <c r="B14" s="47"/>
      <c r="C14" s="24">
        <f>C13*$E14</f>
        <v>173710.27099999998</v>
      </c>
      <c r="D14" s="24">
        <f>D13*$E14</f>
        <v>322604.78899999999</v>
      </c>
      <c r="E14" s="25">
        <f>'Orçamento Sintético'!M38</f>
        <v>496315.06</v>
      </c>
    </row>
    <row r="15" spans="1:5" x14ac:dyDescent="0.2">
      <c r="A15" s="47">
        <v>6</v>
      </c>
      <c r="B15" s="47" t="str">
        <f>'Orçamento Sintético'!D88</f>
        <v>INSTALAÇÕES DE LÓGICA</v>
      </c>
      <c r="C15" s="26">
        <v>0.5</v>
      </c>
      <c r="D15" s="26">
        <v>0.5</v>
      </c>
      <c r="E15" s="36">
        <f>SUM(C15:D15)</f>
        <v>1</v>
      </c>
    </row>
    <row r="16" spans="1:5" x14ac:dyDescent="0.2">
      <c r="A16" s="47"/>
      <c r="B16" s="47"/>
      <c r="C16" s="24">
        <f>C15*$E16</f>
        <v>75341.744999999995</v>
      </c>
      <c r="D16" s="24">
        <f>D15*$E16</f>
        <v>75341.744999999995</v>
      </c>
      <c r="E16" s="25">
        <f>'Orçamento Sintético'!M88</f>
        <v>150683.49</v>
      </c>
    </row>
    <row r="17" spans="1:5" x14ac:dyDescent="0.2">
      <c r="A17" s="47">
        <v>7</v>
      </c>
      <c r="B17" s="47" t="str">
        <f>'Orçamento Sintético'!D98</f>
        <v>INSTALAÇÕES HIDRÁULICAS E SANITÁRIAS</v>
      </c>
      <c r="C17" s="26">
        <v>0.4</v>
      </c>
      <c r="D17" s="26">
        <v>0.6</v>
      </c>
      <c r="E17" s="36">
        <f>SUM(C17:D17)</f>
        <v>1</v>
      </c>
    </row>
    <row r="18" spans="1:5" x14ac:dyDescent="0.2">
      <c r="A18" s="47"/>
      <c r="B18" s="47"/>
      <c r="C18" s="24">
        <f>C17*$E18</f>
        <v>15779.092000000002</v>
      </c>
      <c r="D18" s="24">
        <f>D17*$E18</f>
        <v>23668.638000000003</v>
      </c>
      <c r="E18" s="25">
        <f>'Orçamento Sintético'!M98</f>
        <v>39447.730000000003</v>
      </c>
    </row>
    <row r="19" spans="1:5" x14ac:dyDescent="0.2">
      <c r="A19" s="47">
        <v>8</v>
      </c>
      <c r="B19" s="47" t="str">
        <f>'Orçamento Sintético'!D120</f>
        <v>REVESTIMENTOS</v>
      </c>
      <c r="C19" s="26">
        <v>0.4</v>
      </c>
      <c r="D19" s="26">
        <v>0.6</v>
      </c>
      <c r="E19" s="36">
        <f>SUM(C19:D19)</f>
        <v>1</v>
      </c>
    </row>
    <row r="20" spans="1:5" x14ac:dyDescent="0.2">
      <c r="A20" s="47"/>
      <c r="B20" s="47"/>
      <c r="C20" s="24">
        <f>C19*$E20</f>
        <v>81716.800000000003</v>
      </c>
      <c r="D20" s="24">
        <f>D19*$E20</f>
        <v>122575.2</v>
      </c>
      <c r="E20" s="25">
        <f>'Orçamento Sintético'!M120</f>
        <v>204292</v>
      </c>
    </row>
    <row r="21" spans="1:5" x14ac:dyDescent="0.2">
      <c r="A21" s="47">
        <v>9</v>
      </c>
      <c r="B21" s="47" t="str">
        <f>'Orçamento Sintético'!D126</f>
        <v>PINTURA</v>
      </c>
      <c r="C21" s="26">
        <v>0.1</v>
      </c>
      <c r="D21" s="26">
        <v>0.9</v>
      </c>
      <c r="E21" s="36">
        <f>SUM(C21:D21)</f>
        <v>1</v>
      </c>
    </row>
    <row r="22" spans="1:5" x14ac:dyDescent="0.2">
      <c r="A22" s="47"/>
      <c r="B22" s="47"/>
      <c r="C22" s="24">
        <f>C21*$E22</f>
        <v>13040.619000000001</v>
      </c>
      <c r="D22" s="24">
        <f>D21*$E22</f>
        <v>117365.57100000001</v>
      </c>
      <c r="E22" s="25">
        <f>'Orçamento Sintético'!M126</f>
        <v>130406.19</v>
      </c>
    </row>
    <row r="23" spans="1:5" x14ac:dyDescent="0.2">
      <c r="A23" s="47">
        <v>10</v>
      </c>
      <c r="B23" s="47" t="str">
        <f>'Orçamento Sintético'!D132</f>
        <v>SERVIÇOS COMPLEMENTARES</v>
      </c>
      <c r="C23" s="26">
        <v>0</v>
      </c>
      <c r="D23" s="26">
        <v>1</v>
      </c>
      <c r="E23" s="36">
        <f>SUM(C23:D23)</f>
        <v>1</v>
      </c>
    </row>
    <row r="24" spans="1:5" x14ac:dyDescent="0.2">
      <c r="A24" s="47"/>
      <c r="B24" s="47"/>
      <c r="C24" s="24">
        <f>C23*$E24</f>
        <v>0</v>
      </c>
      <c r="D24" s="24">
        <f>D23*$E24</f>
        <v>3125.25</v>
      </c>
      <c r="E24" s="25">
        <f>'Orçamento Sintético'!M132</f>
        <v>3125.25</v>
      </c>
    </row>
    <row r="25" spans="1:5" ht="15" customHeight="1" x14ac:dyDescent="0.2">
      <c r="A25" s="48" t="s">
        <v>410</v>
      </c>
      <c r="B25" s="49"/>
      <c r="C25" s="27">
        <f>C26/$E26</f>
        <v>0.37707343065353527</v>
      </c>
      <c r="D25" s="27">
        <f>D26/$E26</f>
        <v>0.62292656934646473</v>
      </c>
      <c r="E25" s="27">
        <f>C25+D25</f>
        <v>1</v>
      </c>
    </row>
    <row r="26" spans="1:5" ht="15" customHeight="1" x14ac:dyDescent="0.2">
      <c r="A26" s="48" t="s">
        <v>411</v>
      </c>
      <c r="B26" s="49"/>
      <c r="C26" s="28">
        <f>C6+C8+C10+C12+C14+C16+C18+C20+C22+C24</f>
        <v>428843.03349999996</v>
      </c>
      <c r="D26" s="28">
        <f>D6+D8+D10+D12+D14+D16+D18+D20+D22+D24</f>
        <v>708450.1264999999</v>
      </c>
      <c r="E26" s="28">
        <f>C26+D26</f>
        <v>1137293.1599999999</v>
      </c>
    </row>
    <row r="27" spans="1:5" ht="15" customHeight="1" x14ac:dyDescent="0.2">
      <c r="A27" s="48" t="s">
        <v>412</v>
      </c>
      <c r="B27" s="49"/>
      <c r="C27" s="29">
        <f>C25</f>
        <v>0.37707343065353527</v>
      </c>
      <c r="D27" s="29">
        <f>D25</f>
        <v>0.62292656934646473</v>
      </c>
      <c r="E27" s="30">
        <f>SUM(C27:D27)</f>
        <v>1</v>
      </c>
    </row>
    <row r="28" spans="1:5" ht="15" customHeight="1" x14ac:dyDescent="0.2">
      <c r="A28" s="48" t="s">
        <v>413</v>
      </c>
      <c r="B28" s="49"/>
      <c r="C28" s="28">
        <f>C26</f>
        <v>428843.03349999996</v>
      </c>
      <c r="D28" s="28">
        <f>C28+D26</f>
        <v>1137293.1599999999</v>
      </c>
      <c r="E28" s="28"/>
    </row>
    <row r="29" spans="1:5" x14ac:dyDescent="0.2">
      <c r="A29" s="31"/>
      <c r="B29" s="31"/>
      <c r="C29" s="32"/>
      <c r="D29" s="32"/>
    </row>
    <row r="30" spans="1:5" x14ac:dyDescent="0.2">
      <c r="A30" s="31"/>
      <c r="B30" s="31"/>
      <c r="C30" s="32"/>
      <c r="D30" s="32"/>
    </row>
    <row r="31" spans="1:5" x14ac:dyDescent="0.2">
      <c r="A31" s="31"/>
      <c r="B31" s="31"/>
      <c r="C31" s="32"/>
      <c r="D31" s="32"/>
    </row>
    <row r="32" spans="1:5" x14ac:dyDescent="0.2">
      <c r="A32" s="31"/>
      <c r="B32" s="31"/>
      <c r="C32" s="32"/>
      <c r="D32" s="32"/>
    </row>
    <row r="33" spans="1:4" x14ac:dyDescent="0.2">
      <c r="A33" s="31"/>
      <c r="B33" s="31"/>
      <c r="C33" s="32"/>
      <c r="D33" s="32"/>
    </row>
    <row r="34" spans="1:4" x14ac:dyDescent="0.2">
      <c r="A34" s="50"/>
      <c r="B34" s="50"/>
      <c r="C34" s="50"/>
      <c r="D34" s="32"/>
    </row>
    <row r="59" spans="1:4" x14ac:dyDescent="0.2">
      <c r="A59" s="34"/>
      <c r="B59" s="34"/>
      <c r="C59" s="35"/>
      <c r="D59" s="35"/>
    </row>
    <row r="60" spans="1:4" x14ac:dyDescent="0.2">
      <c r="A60" s="34"/>
      <c r="B60" s="34"/>
      <c r="C60" s="35"/>
      <c r="D60" s="35"/>
    </row>
    <row r="61" spans="1:4" x14ac:dyDescent="0.2">
      <c r="A61" s="34"/>
      <c r="B61" s="34"/>
      <c r="C61" s="35"/>
      <c r="D61" s="35"/>
    </row>
    <row r="62" spans="1:4" x14ac:dyDescent="0.2">
      <c r="A62" s="34"/>
      <c r="B62" s="34"/>
      <c r="C62" s="35"/>
      <c r="D62" s="35"/>
    </row>
    <row r="63" spans="1:4" x14ac:dyDescent="0.2">
      <c r="A63" s="34"/>
      <c r="B63" s="34"/>
      <c r="C63" s="35"/>
      <c r="D63" s="35"/>
    </row>
    <row r="64" spans="1:4" x14ac:dyDescent="0.2">
      <c r="A64" s="34"/>
      <c r="B64" s="34"/>
      <c r="C64" s="35"/>
      <c r="D64" s="35"/>
    </row>
    <row r="65" spans="1:4" x14ac:dyDescent="0.2">
      <c r="A65" s="34"/>
      <c r="B65" s="34"/>
      <c r="C65" s="35"/>
      <c r="D65" s="35"/>
    </row>
    <row r="66" spans="1:4" x14ac:dyDescent="0.2">
      <c r="A66" s="34"/>
      <c r="B66" s="34"/>
      <c r="C66" s="35"/>
      <c r="D66" s="35"/>
    </row>
    <row r="67" spans="1:4" x14ac:dyDescent="0.2">
      <c r="A67" s="34"/>
      <c r="B67" s="34"/>
      <c r="C67" s="35"/>
      <c r="D67" s="35"/>
    </row>
    <row r="68" spans="1:4" x14ac:dyDescent="0.2">
      <c r="A68" s="34"/>
      <c r="B68" s="34"/>
      <c r="C68" s="35"/>
      <c r="D68" s="35"/>
    </row>
    <row r="69" spans="1:4" x14ac:dyDescent="0.2">
      <c r="A69" s="34"/>
      <c r="B69" s="34"/>
      <c r="C69" s="35"/>
      <c r="D69" s="35"/>
    </row>
    <row r="70" spans="1:4" x14ac:dyDescent="0.2">
      <c r="A70" s="34"/>
      <c r="B70" s="34"/>
      <c r="C70" s="35"/>
      <c r="D70" s="35"/>
    </row>
    <row r="71" spans="1:4" x14ac:dyDescent="0.2">
      <c r="A71" s="34"/>
      <c r="B71" s="34"/>
      <c r="C71" s="35"/>
      <c r="D71" s="35"/>
    </row>
    <row r="72" spans="1:4" x14ac:dyDescent="0.2">
      <c r="A72" s="34"/>
      <c r="B72" s="34"/>
      <c r="C72" s="35"/>
      <c r="D72" s="35"/>
    </row>
    <row r="73" spans="1:4" x14ac:dyDescent="0.2">
      <c r="A73" s="34"/>
      <c r="B73" s="34"/>
      <c r="C73" s="35"/>
      <c r="D73" s="35"/>
    </row>
    <row r="74" spans="1:4" x14ac:dyDescent="0.2">
      <c r="A74" s="34"/>
      <c r="B74" s="34"/>
      <c r="C74" s="35"/>
      <c r="D74" s="35"/>
    </row>
    <row r="75" spans="1:4" x14ac:dyDescent="0.2">
      <c r="A75" s="34"/>
      <c r="B75" s="34"/>
      <c r="C75" s="35"/>
      <c r="D75" s="35"/>
    </row>
    <row r="76" spans="1:4" x14ac:dyDescent="0.2">
      <c r="A76" s="34"/>
      <c r="B76" s="34"/>
      <c r="C76" s="35"/>
      <c r="D76" s="35"/>
    </row>
    <row r="77" spans="1:4" x14ac:dyDescent="0.2">
      <c r="A77" s="34"/>
      <c r="B77" s="34"/>
      <c r="C77" s="35"/>
      <c r="D77" s="35"/>
    </row>
    <row r="78" spans="1:4" x14ac:dyDescent="0.2">
      <c r="A78" s="34"/>
      <c r="B78" s="34"/>
      <c r="C78" s="35"/>
      <c r="D78" s="35"/>
    </row>
    <row r="79" spans="1:4" x14ac:dyDescent="0.2">
      <c r="A79" s="34"/>
      <c r="B79" s="34"/>
      <c r="C79" s="35"/>
      <c r="D79" s="35"/>
    </row>
    <row r="80" spans="1:4" x14ac:dyDescent="0.2">
      <c r="A80" s="34"/>
      <c r="B80" s="34"/>
      <c r="C80" s="35"/>
      <c r="D80" s="35"/>
    </row>
    <row r="81" spans="1:4" x14ac:dyDescent="0.2">
      <c r="A81" s="34"/>
      <c r="B81" s="34"/>
      <c r="C81" s="35"/>
      <c r="D81" s="35"/>
    </row>
    <row r="82" spans="1:4" x14ac:dyDescent="0.2">
      <c r="A82" s="34"/>
      <c r="B82" s="34"/>
      <c r="C82" s="35"/>
      <c r="D82" s="35"/>
    </row>
    <row r="83" spans="1:4" x14ac:dyDescent="0.2">
      <c r="A83" s="34"/>
      <c r="B83" s="34"/>
      <c r="C83" s="35"/>
      <c r="D83" s="35"/>
    </row>
    <row r="84" spans="1:4" x14ac:dyDescent="0.2">
      <c r="A84" s="34"/>
      <c r="B84" s="34"/>
      <c r="C84" s="35"/>
      <c r="D84" s="35"/>
    </row>
    <row r="85" spans="1:4" x14ac:dyDescent="0.2">
      <c r="A85" s="34"/>
      <c r="B85" s="34"/>
      <c r="C85" s="35"/>
      <c r="D85" s="35"/>
    </row>
    <row r="86" spans="1:4" x14ac:dyDescent="0.2">
      <c r="A86" s="34"/>
      <c r="B86" s="34"/>
      <c r="C86" s="35"/>
      <c r="D86" s="35"/>
    </row>
    <row r="87" spans="1:4" x14ac:dyDescent="0.2">
      <c r="A87" s="34"/>
      <c r="B87" s="34"/>
      <c r="C87" s="35"/>
      <c r="D87" s="35"/>
    </row>
    <row r="88" spans="1:4" x14ac:dyDescent="0.2">
      <c r="A88" s="34"/>
      <c r="B88" s="34"/>
      <c r="C88" s="35"/>
      <c r="D88" s="35"/>
    </row>
    <row r="89" spans="1:4" x14ac:dyDescent="0.2">
      <c r="A89" s="34"/>
      <c r="B89" s="34"/>
      <c r="C89" s="35"/>
      <c r="D89" s="35"/>
    </row>
    <row r="90" spans="1:4" x14ac:dyDescent="0.2">
      <c r="A90" s="34"/>
      <c r="B90" s="34"/>
      <c r="C90" s="35"/>
      <c r="D90" s="35"/>
    </row>
    <row r="91" spans="1:4" x14ac:dyDescent="0.2">
      <c r="A91" s="34"/>
      <c r="B91" s="34"/>
      <c r="C91" s="35"/>
      <c r="D91" s="35"/>
    </row>
    <row r="92" spans="1:4" x14ac:dyDescent="0.2">
      <c r="A92" s="34"/>
      <c r="B92" s="34"/>
      <c r="C92" s="35"/>
      <c r="D92" s="35"/>
    </row>
    <row r="93" spans="1:4" x14ac:dyDescent="0.2">
      <c r="A93" s="34"/>
      <c r="B93" s="34"/>
      <c r="C93" s="35"/>
      <c r="D93" s="35"/>
    </row>
    <row r="94" spans="1:4" x14ac:dyDescent="0.2">
      <c r="A94" s="34"/>
      <c r="B94" s="34"/>
      <c r="C94" s="35"/>
      <c r="D94" s="35"/>
    </row>
    <row r="95" spans="1:4" x14ac:dyDescent="0.2">
      <c r="A95" s="34"/>
      <c r="B95" s="34"/>
      <c r="C95" s="35"/>
      <c r="D95" s="35"/>
    </row>
    <row r="96" spans="1:4" x14ac:dyDescent="0.2">
      <c r="A96" s="34"/>
      <c r="B96" s="34"/>
      <c r="C96" s="35"/>
      <c r="D96" s="35"/>
    </row>
    <row r="97" spans="1:4" x14ac:dyDescent="0.2">
      <c r="A97" s="34"/>
      <c r="B97" s="34"/>
      <c r="C97" s="35"/>
      <c r="D97" s="35"/>
    </row>
    <row r="98" spans="1:4" x14ac:dyDescent="0.2">
      <c r="A98" s="34"/>
      <c r="B98" s="34"/>
      <c r="C98" s="35"/>
      <c r="D98" s="35"/>
    </row>
    <row r="99" spans="1:4" x14ac:dyDescent="0.2">
      <c r="A99" s="34"/>
      <c r="B99" s="34"/>
      <c r="C99" s="35"/>
      <c r="D99" s="35"/>
    </row>
    <row r="100" spans="1:4" x14ac:dyDescent="0.2">
      <c r="A100" s="34"/>
      <c r="B100" s="34"/>
      <c r="C100" s="35"/>
      <c r="D100" s="35"/>
    </row>
    <row r="101" spans="1:4" x14ac:dyDescent="0.2">
      <c r="A101" s="34"/>
      <c r="B101" s="34"/>
      <c r="C101" s="35"/>
      <c r="D101" s="35"/>
    </row>
    <row r="102" spans="1:4" x14ac:dyDescent="0.2">
      <c r="A102" s="34"/>
      <c r="B102" s="34"/>
      <c r="C102" s="35"/>
      <c r="D102" s="35"/>
    </row>
    <row r="103" spans="1:4" x14ac:dyDescent="0.2">
      <c r="A103" s="34"/>
      <c r="B103" s="34"/>
      <c r="C103" s="35"/>
      <c r="D103" s="35"/>
    </row>
    <row r="104" spans="1:4" x14ac:dyDescent="0.2">
      <c r="A104" s="34"/>
      <c r="B104" s="34"/>
      <c r="C104" s="35"/>
      <c r="D104" s="35"/>
    </row>
    <row r="105" spans="1:4" x14ac:dyDescent="0.2">
      <c r="A105" s="34"/>
      <c r="B105" s="34"/>
      <c r="C105" s="35"/>
      <c r="D105" s="35"/>
    </row>
    <row r="106" spans="1:4" x14ac:dyDescent="0.2">
      <c r="A106" s="34"/>
      <c r="B106" s="34"/>
      <c r="C106" s="35"/>
      <c r="D106" s="35"/>
    </row>
    <row r="107" spans="1:4" x14ac:dyDescent="0.2">
      <c r="A107" s="34"/>
      <c r="B107" s="34"/>
      <c r="C107" s="35"/>
      <c r="D107" s="35"/>
    </row>
    <row r="108" spans="1:4" x14ac:dyDescent="0.2">
      <c r="A108" s="34"/>
      <c r="B108" s="34"/>
      <c r="C108" s="35"/>
      <c r="D108" s="35"/>
    </row>
    <row r="109" spans="1:4" x14ac:dyDescent="0.2">
      <c r="A109" s="34"/>
      <c r="B109" s="34"/>
      <c r="C109" s="35"/>
      <c r="D109" s="35"/>
    </row>
    <row r="110" spans="1:4" x14ac:dyDescent="0.2">
      <c r="A110" s="34"/>
      <c r="B110" s="34"/>
      <c r="C110" s="35"/>
      <c r="D110" s="35"/>
    </row>
    <row r="111" spans="1:4" x14ac:dyDescent="0.2">
      <c r="A111" s="34"/>
      <c r="B111" s="34"/>
      <c r="C111" s="35"/>
      <c r="D111" s="35"/>
    </row>
    <row r="112" spans="1:4" x14ac:dyDescent="0.2">
      <c r="A112" s="34"/>
      <c r="B112" s="34"/>
      <c r="C112" s="35"/>
      <c r="D112" s="35"/>
    </row>
    <row r="113" spans="1:4" x14ac:dyDescent="0.2">
      <c r="A113" s="34"/>
      <c r="B113" s="34"/>
      <c r="C113" s="35"/>
      <c r="D113" s="35"/>
    </row>
    <row r="114" spans="1:4" x14ac:dyDescent="0.2">
      <c r="A114" s="34"/>
      <c r="B114" s="34"/>
      <c r="C114" s="35"/>
      <c r="D114" s="35"/>
    </row>
    <row r="115" spans="1:4" x14ac:dyDescent="0.2">
      <c r="A115" s="34"/>
      <c r="B115" s="34"/>
      <c r="C115" s="35"/>
      <c r="D115" s="35"/>
    </row>
    <row r="116" spans="1:4" x14ac:dyDescent="0.2">
      <c r="A116" s="34"/>
      <c r="B116" s="34"/>
      <c r="C116" s="35"/>
      <c r="D116" s="35"/>
    </row>
    <row r="117" spans="1:4" x14ac:dyDescent="0.2">
      <c r="A117" s="34"/>
      <c r="B117" s="34"/>
      <c r="C117" s="35"/>
      <c r="D117" s="35"/>
    </row>
    <row r="118" spans="1:4" x14ac:dyDescent="0.2">
      <c r="A118" s="34"/>
      <c r="B118" s="34"/>
      <c r="C118" s="35"/>
      <c r="D118" s="35"/>
    </row>
    <row r="119" spans="1:4" x14ac:dyDescent="0.2">
      <c r="A119" s="34"/>
      <c r="B119" s="34"/>
      <c r="C119" s="35"/>
      <c r="D119" s="35"/>
    </row>
    <row r="120" spans="1:4" x14ac:dyDescent="0.2">
      <c r="A120" s="34"/>
      <c r="B120" s="34"/>
      <c r="C120" s="35"/>
      <c r="D120" s="35"/>
    </row>
    <row r="121" spans="1:4" x14ac:dyDescent="0.2">
      <c r="A121" s="34"/>
      <c r="B121" s="34"/>
      <c r="C121" s="35"/>
      <c r="D121" s="35"/>
    </row>
    <row r="122" spans="1:4" x14ac:dyDescent="0.2">
      <c r="A122" s="34"/>
      <c r="B122" s="34"/>
      <c r="C122" s="35"/>
      <c r="D122" s="35"/>
    </row>
    <row r="123" spans="1:4" x14ac:dyDescent="0.2">
      <c r="A123" s="34"/>
      <c r="B123" s="34"/>
      <c r="C123" s="35"/>
      <c r="D123" s="35"/>
    </row>
    <row r="124" spans="1:4" x14ac:dyDescent="0.2">
      <c r="A124" s="34"/>
      <c r="B124" s="34"/>
      <c r="C124" s="35"/>
      <c r="D124" s="35"/>
    </row>
    <row r="125" spans="1:4" x14ac:dyDescent="0.2">
      <c r="A125" s="34"/>
      <c r="B125" s="34"/>
      <c r="C125" s="35"/>
      <c r="D125" s="35"/>
    </row>
    <row r="126" spans="1:4" x14ac:dyDescent="0.2">
      <c r="A126" s="34"/>
      <c r="B126" s="34"/>
      <c r="C126" s="35"/>
      <c r="D126" s="35"/>
    </row>
    <row r="127" spans="1:4" x14ac:dyDescent="0.2">
      <c r="A127" s="34"/>
      <c r="B127" s="34"/>
      <c r="C127" s="35"/>
      <c r="D127" s="35"/>
    </row>
    <row r="128" spans="1:4" x14ac:dyDescent="0.2">
      <c r="A128" s="34"/>
      <c r="B128" s="34"/>
      <c r="C128" s="35"/>
      <c r="D128" s="35"/>
    </row>
    <row r="129" spans="1:4" x14ac:dyDescent="0.2">
      <c r="A129" s="34"/>
      <c r="B129" s="34"/>
      <c r="C129" s="35"/>
      <c r="D129" s="35"/>
    </row>
    <row r="130" spans="1:4" x14ac:dyDescent="0.2">
      <c r="A130" s="34"/>
      <c r="B130" s="34"/>
      <c r="C130" s="35"/>
      <c r="D130" s="35"/>
    </row>
    <row r="131" spans="1:4" x14ac:dyDescent="0.2">
      <c r="A131" s="34"/>
      <c r="B131" s="34"/>
      <c r="C131" s="35"/>
      <c r="D131" s="35"/>
    </row>
    <row r="132" spans="1:4" x14ac:dyDescent="0.2">
      <c r="A132" s="34"/>
      <c r="B132" s="34"/>
      <c r="C132" s="35"/>
      <c r="D132" s="35"/>
    </row>
    <row r="133" spans="1:4" x14ac:dyDescent="0.2">
      <c r="A133" s="34"/>
      <c r="B133" s="34"/>
      <c r="C133" s="35"/>
      <c r="D133" s="35"/>
    </row>
    <row r="134" spans="1:4" x14ac:dyDescent="0.2">
      <c r="A134" s="34"/>
      <c r="B134" s="34"/>
      <c r="C134" s="35"/>
      <c r="D134" s="35"/>
    </row>
    <row r="135" spans="1:4" x14ac:dyDescent="0.2">
      <c r="A135" s="34"/>
      <c r="B135" s="34"/>
      <c r="C135" s="35"/>
      <c r="D135" s="35"/>
    </row>
    <row r="136" spans="1:4" x14ac:dyDescent="0.2">
      <c r="A136" s="34"/>
      <c r="B136" s="34"/>
      <c r="C136" s="35"/>
      <c r="D136" s="35"/>
    </row>
    <row r="137" spans="1:4" x14ac:dyDescent="0.2">
      <c r="A137" s="34"/>
      <c r="B137" s="34"/>
      <c r="C137" s="35"/>
      <c r="D137" s="35"/>
    </row>
    <row r="138" spans="1:4" x14ac:dyDescent="0.2">
      <c r="A138" s="34"/>
      <c r="B138" s="34"/>
      <c r="C138" s="35"/>
      <c r="D138" s="35"/>
    </row>
    <row r="139" spans="1:4" x14ac:dyDescent="0.2">
      <c r="A139" s="34"/>
      <c r="B139" s="34"/>
      <c r="C139" s="35"/>
      <c r="D139" s="35"/>
    </row>
    <row r="140" spans="1:4" x14ac:dyDescent="0.2">
      <c r="A140" s="34"/>
      <c r="B140" s="34"/>
      <c r="C140" s="35"/>
      <c r="D140" s="35"/>
    </row>
    <row r="141" spans="1:4" x14ac:dyDescent="0.2">
      <c r="A141" s="34"/>
      <c r="B141" s="34"/>
      <c r="C141" s="35"/>
      <c r="D141" s="35"/>
    </row>
    <row r="142" spans="1:4" x14ac:dyDescent="0.2">
      <c r="A142" s="34"/>
      <c r="B142" s="34"/>
      <c r="C142" s="35"/>
      <c r="D142" s="35"/>
    </row>
    <row r="143" spans="1:4" x14ac:dyDescent="0.2">
      <c r="A143" s="34"/>
      <c r="B143" s="34"/>
      <c r="C143" s="35"/>
      <c r="D143" s="35"/>
    </row>
    <row r="144" spans="1:4" x14ac:dyDescent="0.2">
      <c r="A144" s="34"/>
      <c r="B144" s="34"/>
      <c r="C144" s="35"/>
      <c r="D144" s="35"/>
    </row>
    <row r="145" spans="1:4" x14ac:dyDescent="0.2">
      <c r="A145" s="34"/>
      <c r="B145" s="34"/>
      <c r="C145" s="35"/>
      <c r="D145" s="35"/>
    </row>
  </sheetData>
  <mergeCells count="28">
    <mergeCell ref="A7:A8"/>
    <mergeCell ref="B7:B8"/>
    <mergeCell ref="A15:A16"/>
    <mergeCell ref="B15:B16"/>
    <mergeCell ref="A1:B1"/>
    <mergeCell ref="A2:B2"/>
    <mergeCell ref="A3:C3"/>
    <mergeCell ref="A5:A6"/>
    <mergeCell ref="B5:B6"/>
    <mergeCell ref="B9:B10"/>
    <mergeCell ref="B11:B12"/>
    <mergeCell ref="A21:A22"/>
    <mergeCell ref="B21:B22"/>
    <mergeCell ref="A23:A24"/>
    <mergeCell ref="B23:B24"/>
    <mergeCell ref="B19:B20"/>
    <mergeCell ref="A9:A10"/>
    <mergeCell ref="A11:A12"/>
    <mergeCell ref="A13:A14"/>
    <mergeCell ref="A17:A18"/>
    <mergeCell ref="A19:A20"/>
    <mergeCell ref="B13:B14"/>
    <mergeCell ref="B17:B18"/>
    <mergeCell ref="A27:B27"/>
    <mergeCell ref="A28:B28"/>
    <mergeCell ref="A34:C34"/>
    <mergeCell ref="A25:B25"/>
    <mergeCell ref="A26:B26"/>
  </mergeCells>
  <phoneticPr fontId="2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 Sintético</vt:lpstr>
      <vt:lpstr>Cronograma</vt:lpstr>
      <vt:lpstr>'Orçamento Sintético'!Area_de_impressao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pccli</cp:lastModifiedBy>
  <cp:revision>0</cp:revision>
  <cp:lastPrinted>2019-10-02T19:33:54Z</cp:lastPrinted>
  <dcterms:created xsi:type="dcterms:W3CDTF">2019-09-23T18:05:56Z</dcterms:created>
  <dcterms:modified xsi:type="dcterms:W3CDTF">2019-10-02T19:33:59Z</dcterms:modified>
</cp:coreProperties>
</file>