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1"/>
  </bookViews>
  <sheets>
    <sheet name="DADOS" sheetId="1" r:id="rId1"/>
    <sheet name="Educador Infantil Preço Estimad" sheetId="2" r:id="rId2"/>
  </sheets>
  <definedNames>
    <definedName name="_xlnm.Print_Area" localSheetId="0">'DADOS'!$C$1:$F$15</definedName>
  </definedNames>
  <calcPr fullCalcOnLoad="1"/>
</workbook>
</file>

<file path=xl/comments1.xml><?xml version="1.0" encoding="utf-8"?>
<comments xmlns="http://schemas.openxmlformats.org/spreadsheetml/2006/main">
  <authors>
    <author>pccli</author>
  </authors>
  <commentList>
    <comment ref="C9" authorId="0">
      <text>
        <r>
          <rPr>
            <b/>
            <sz val="9"/>
            <rFont val="Segoe UI"/>
            <family val="2"/>
          </rPr>
          <t>NOTA TÉCNICA Nº 1/2007 – SCI</t>
        </r>
        <r>
          <rPr>
            <sz val="9"/>
            <rFont val="Segoe UI"/>
            <family val="2"/>
          </rPr>
          <t xml:space="preserve">
</t>
        </r>
      </text>
    </comment>
    <comment ref="C10" authorId="0">
      <text>
        <r>
          <rPr>
            <sz val="9"/>
            <rFont val="Segoe UI"/>
            <family val="2"/>
          </rPr>
          <t xml:space="preserve">
</t>
        </r>
        <r>
          <rPr>
            <b/>
            <sz val="9"/>
            <rFont val="Segoe UI"/>
            <family val="2"/>
          </rPr>
          <t>NOTA TÉCNICA Nº 1/2007 – SCI</t>
        </r>
      </text>
    </comment>
  </commentList>
</comments>
</file>

<file path=xl/comments2.xml><?xml version="1.0" encoding="utf-8"?>
<comments xmlns="http://schemas.openxmlformats.org/spreadsheetml/2006/main">
  <authors>
    <author>pc</author>
  </authors>
  <commentList>
    <comment ref="B68" authorId="0">
      <text>
        <r>
          <rPr>
            <sz val="9"/>
            <rFont val="Segoe UI"/>
            <family val="2"/>
          </rPr>
          <t xml:space="preserve">Direito: </t>
        </r>
        <r>
          <rPr>
            <b/>
            <sz val="9"/>
            <rFont val="Segoe UI"/>
            <family val="2"/>
          </rPr>
          <t xml:space="preserve">Remuneração do mês trabalhado. 
</t>
        </r>
      </text>
    </comment>
    <comment ref="B66" authorId="0">
      <text>
        <r>
          <rPr>
            <b/>
            <sz val="10"/>
            <rFont val="Arial"/>
            <family val="2"/>
          </rPr>
          <t xml:space="preserve">
Base de Cálculo para API com probabilidade de ocorrer  50% </t>
        </r>
        <r>
          <rPr>
            <sz val="10"/>
            <rFont val="Arial"/>
            <family val="2"/>
          </rPr>
          <t xml:space="preserve">
Direitos do empregado quando da rescisão contratual sem justa causa por API:
</t>
        </r>
        <r>
          <rPr>
            <b/>
            <sz val="10"/>
            <rFont val="Arial"/>
            <family val="2"/>
          </rPr>
          <t>Base de Calculo =</t>
        </r>
        <r>
          <rPr>
            <sz val="10"/>
            <rFont val="Arial"/>
            <family val="2"/>
          </rPr>
          <t xml:space="preserve"> (Remuneração + 13º Salário, Adicional de Férias  e Férias Proporcionais +FGTS +Benefícios)/12
Mensal =R$ 0,00
Valor Total do Aviso Prévio Indenizado apresentado na proposta (considerada a probabilidade de ocorrência em 50% dos casos):
R$ 0,00 + R$ 0,00= R$ 0,00 x 50% (probabilidade de rescisão por API) = R$ 0,00</t>
        </r>
      </text>
    </comment>
    <comment ref="A74" authorId="0">
      <text>
        <r>
          <rPr>
            <b/>
            <sz val="9"/>
            <rFont val="Segoe UI"/>
            <family val="2"/>
          </rPr>
          <t>Cotação feita segundo o Caderno de Logistica pelo Pagamento Fato Gerador - 2018</t>
        </r>
        <r>
          <rPr>
            <sz val="9"/>
            <rFont val="Segoe UI"/>
            <family val="2"/>
          </rPr>
          <t xml:space="preserve">
Orientações básicas para operacionalização do Pagamento pelo Fato Gerador  termos da alínea “b” do item 1.1 do Anexo VII-B - Diretrizes Especí ca para elaboração do Ato Convocatório, da Instrução Normativa nº 5, de 26 de maio de 2017.</t>
        </r>
      </text>
    </comment>
    <comment ref="B65" authorId="0">
      <text>
        <r>
          <rPr>
            <b/>
            <sz val="10"/>
            <rFont val="Arial"/>
            <family val="2"/>
          </rPr>
          <t>Cotação feita segundo o Caderno de Logistica pelo Pagamento Fato Gerador - 2018</t>
        </r>
        <r>
          <rPr>
            <sz val="10"/>
            <rFont val="Arial"/>
            <family val="2"/>
          </rPr>
          <t xml:space="preserve">
Orientações básicas para operacionalização do Pagamento pelo Fato Gerador  termos da alínea “b” do item 1.1 do Anexo VII-B - Diretrizes Especí ca para elaboração do Ato Convocatório, da Instrução Normativa nº 5, de 26 de maio de 2017.</t>
        </r>
      </text>
    </comment>
  </commentList>
</comments>
</file>

<file path=xl/sharedStrings.xml><?xml version="1.0" encoding="utf-8"?>
<sst xmlns="http://schemas.openxmlformats.org/spreadsheetml/2006/main" count="235" uniqueCount="163">
  <si>
    <t>IDENTIFICAÇÃO DO SERVIÇO</t>
  </si>
  <si>
    <t>Nº do processo:</t>
  </si>
  <si>
    <t>Licitação nº:</t>
  </si>
  <si>
    <r>
      <t xml:space="preserve">Dia: </t>
    </r>
  </si>
  <si>
    <t>DISCRIMINAÇÃO DOS SERVIÇOS (DADOS REFERENTES À CONTRATAÇÃO)</t>
  </si>
  <si>
    <t>A</t>
  </si>
  <si>
    <t>Data de apresentação da proposta (dia/mês/ano)</t>
  </si>
  <si>
    <t>B</t>
  </si>
  <si>
    <t>Município/UF</t>
  </si>
  <si>
    <t>C</t>
  </si>
  <si>
    <t>Ano do Acordo, Convenção ou Dissídio Coletivo</t>
  </si>
  <si>
    <t>D</t>
  </si>
  <si>
    <t>Número de meses de execução contratual</t>
  </si>
  <si>
    <t xml:space="preserve">Tipo de Serviço: 
                                                                                                             </t>
  </si>
  <si>
    <t>Unidade
 de 
Medida</t>
  </si>
  <si>
    <t xml:space="preserve">Quantidade total a contratar (Em função da unidade de medida) </t>
  </si>
  <si>
    <t>Dados para composição dos custos referente à mão de obra</t>
  </si>
  <si>
    <t>Tipo de Serviço (mesmo serviço com características distintas)</t>
  </si>
  <si>
    <t>Classificação Brasileira de Ocupações (CBO)</t>
  </si>
  <si>
    <t>Categoria Profissional (vinculada à execução contratual)</t>
  </si>
  <si>
    <t>Data-Base da Categoria (dia/mês/ano)</t>
  </si>
  <si>
    <t>Módulo 1: Composição da Remuneração</t>
  </si>
  <si>
    <r>
      <t xml:space="preserve">Composição da Remuneração </t>
    </r>
    <r>
      <rPr>
        <b/>
        <sz val="11"/>
        <color indexed="10"/>
        <rFont val="Arial"/>
        <family val="2"/>
      </rPr>
      <t xml:space="preserve"> </t>
    </r>
  </si>
  <si>
    <t xml:space="preserve">Valor
(R$) </t>
  </si>
  <si>
    <t>Salário-Base     40 hs</t>
  </si>
  <si>
    <r>
      <t xml:space="preserve"> </t>
    </r>
    <r>
      <rPr>
        <b/>
        <sz val="11"/>
        <rFont val="Arial"/>
        <family val="2"/>
      </rPr>
      <t xml:space="preserve">          Total </t>
    </r>
  </si>
  <si>
    <t>Módulo 2 – Encargos e Benefícios Anuais, Mensais e Diários</t>
  </si>
  <si>
    <t>Submódulo 2.1 – 13º (décimo terceiro) Salário e Adicional de Férias</t>
  </si>
  <si>
    <t>2.1</t>
  </si>
  <si>
    <t>13º (décimo terceiro) Salário  e Adicional de Férias</t>
  </si>
  <si>
    <t>Valor (R$)</t>
  </si>
  <si>
    <t xml:space="preserve"> Adicional de Férias  </t>
  </si>
  <si>
    <t>Total</t>
  </si>
  <si>
    <t>2.2</t>
  </si>
  <si>
    <t xml:space="preserve">GPS, FGTS e outras contribuições </t>
  </si>
  <si>
    <t>Percentual (%)</t>
  </si>
  <si>
    <t>Valor
 (R$)</t>
  </si>
  <si>
    <t>INSS</t>
  </si>
  <si>
    <t>Salário Educação</t>
  </si>
  <si>
    <t>RAT x FAP
Cálculo do valor: % do SAT x FAP (Fator Acidentário de Prevenção de cada empresa)</t>
  </si>
  <si>
    <t>RAT =</t>
  </si>
  <si>
    <t xml:space="preserve"> FAP =</t>
  </si>
  <si>
    <t>SESC ou SESI</t>
  </si>
  <si>
    <t>E</t>
  </si>
  <si>
    <t>SENAC ou SENAI</t>
  </si>
  <si>
    <t>F</t>
  </si>
  <si>
    <t>SEBRAE</t>
  </si>
  <si>
    <t>G</t>
  </si>
  <si>
    <t>INCRA</t>
  </si>
  <si>
    <t>H</t>
  </si>
  <si>
    <t>FGTS</t>
  </si>
  <si>
    <t>Submódulo 2.3 – Benefícios Mensais e Diários</t>
  </si>
  <si>
    <t>2.3</t>
  </si>
  <si>
    <t>Benefícios Mensais e Diários</t>
  </si>
  <si>
    <r>
      <t xml:space="preserve">Transporte   </t>
    </r>
    <r>
      <rPr>
        <b/>
        <sz val="11"/>
        <color indexed="12"/>
        <rFont val="Arial"/>
        <family val="2"/>
      </rPr>
      <t xml:space="preserve"> </t>
    </r>
  </si>
  <si>
    <t xml:space="preserve">      A.1) Valor da passagem do transporte coletivo no município de prestação dos serviços: </t>
  </si>
  <si>
    <t>-</t>
  </si>
  <si>
    <t xml:space="preserve">      A.2) Quantidade de passagens por dia por empregado</t>
  </si>
  <si>
    <t xml:space="preserve">      A.3) Quantidade de dias do mês de recebimento de passagens</t>
  </si>
  <si>
    <t xml:space="preserve">      A.4) Participação do empregado em percentual do salário-base</t>
  </si>
  <si>
    <t xml:space="preserve">Total </t>
  </si>
  <si>
    <t>Quadro-Resumo do Módulo 2 – Encargos e Benefícios Anuais, Mensais e Diários</t>
  </si>
  <si>
    <t>Encargos e Benefícios Anuais, Mensais e Diários</t>
  </si>
  <si>
    <t>GPS, FGTS e outras contribuições</t>
  </si>
  <si>
    <t>Módulo 3 - Provisão para Rescisão</t>
  </si>
  <si>
    <t>Valor  (R$)</t>
  </si>
  <si>
    <t>Submódulo 4.1 – Substituto nas Ausências Legais</t>
  </si>
  <si>
    <t>4.1</t>
  </si>
  <si>
    <t xml:space="preserve">Ausências Legais </t>
  </si>
  <si>
    <r>
      <t xml:space="preserve">Substituto na cobertura de Ausências Legais - </t>
    </r>
    <r>
      <rPr>
        <b/>
        <sz val="10"/>
        <color indexed="12"/>
        <rFont val="Arial"/>
        <family val="2"/>
      </rPr>
      <t xml:space="preserve">Cálculo do valor = [(BCCPA/30)x2,96dias]/12. </t>
    </r>
  </si>
  <si>
    <r>
      <t xml:space="preserve">Substituto na cobertura de Licença-Paternidade - </t>
    </r>
    <r>
      <rPr>
        <b/>
        <sz val="10"/>
        <color indexed="12"/>
        <rFont val="Arial"/>
        <family val="2"/>
      </rPr>
      <t xml:space="preserve">Cálculo do valor = {[(BCCPA/30)x5dias]/12}x1,5%                                              </t>
    </r>
  </si>
  <si>
    <r>
      <t xml:space="preserve">Substituto na cobertura de Ausência por acidente de trabalho </t>
    </r>
    <r>
      <rPr>
        <b/>
        <sz val="11"/>
        <color indexed="12"/>
        <rFont val="Arial"/>
        <family val="2"/>
      </rPr>
      <t xml:space="preserve"> -</t>
    </r>
    <r>
      <rPr>
        <b/>
        <sz val="10"/>
        <color indexed="12"/>
        <rFont val="Arial"/>
        <family val="2"/>
      </rPr>
      <t xml:space="preserve">  Cálculo do valor  = {[(BCCPA/30)x15dias]/12}x0,78% </t>
    </r>
    <r>
      <rPr>
        <b/>
        <sz val="11"/>
        <rFont val="Arial"/>
        <family val="2"/>
      </rPr>
      <t xml:space="preserve">  </t>
    </r>
  </si>
  <si>
    <r>
      <t>Substituto na cobertura de Afastamento Maternidade  - calculo</t>
    </r>
    <r>
      <rPr>
        <b/>
        <sz val="10"/>
        <color indexed="12"/>
        <rFont val="Arial"/>
        <family val="2"/>
      </rPr>
      <t xml:space="preserve"> = {[(Rem+1/3Rem)/12]x(4/12)}x2% </t>
    </r>
    <r>
      <rPr>
        <b/>
        <sz val="11"/>
        <rFont val="Arial"/>
        <family val="2"/>
      </rPr>
      <t xml:space="preserve">          </t>
    </r>
  </si>
  <si>
    <r>
      <t>Substituto na cobertura de  Ausência por doença</t>
    </r>
    <r>
      <rPr>
        <b/>
        <sz val="11"/>
        <color indexed="10"/>
        <rFont val="Arial"/>
        <family val="2"/>
      </rPr>
      <t xml:space="preserve"> </t>
    </r>
    <r>
      <rPr>
        <b/>
        <sz val="11"/>
        <color indexed="12"/>
        <rFont val="Arial"/>
        <family val="2"/>
      </rPr>
      <t xml:space="preserve">(incluído) </t>
    </r>
    <r>
      <rPr>
        <b/>
        <sz val="10"/>
        <color indexed="12"/>
        <rFont val="Arial"/>
        <family val="2"/>
      </rPr>
      <t xml:space="preserve"> Cálculo do valor = [(BCCPA)/30)x5dias]/12</t>
    </r>
  </si>
  <si>
    <t>Submódulo 4.2 – Substituto na Intrajornada</t>
  </si>
  <si>
    <t xml:space="preserve">4.2 </t>
  </si>
  <si>
    <t>Intrajornada</t>
  </si>
  <si>
    <t>Substituto na cobertura de Intervalo para repouso ou alimentação -</t>
  </si>
  <si>
    <t>Incidência dos encargos do Submódulo 2.2 sobre o total do Submódulo 4.2</t>
  </si>
  <si>
    <t>Nota: Quando houver a necessidade de reposição de um empregado durante sua ausência nos intervalos para repouso ou alimentação deve-se contemplar o Submódulo 4.2.</t>
  </si>
  <si>
    <t>Quadro-Resumo do Módulo 4 – Custo de Reposição do Profissional Ausente</t>
  </si>
  <si>
    <t>Custo de Reposição do Profissional Ausente</t>
  </si>
  <si>
    <t>Substituto Ausências Legais</t>
  </si>
  <si>
    <t>4.2</t>
  </si>
  <si>
    <t>Substituto no Intrajornada</t>
  </si>
  <si>
    <t>Módulo 5 – Insumos Diversos</t>
  </si>
  <si>
    <t>Insumos diversos</t>
  </si>
  <si>
    <t xml:space="preserve">Uniformes </t>
  </si>
  <si>
    <t xml:space="preserve">Outros (especificar) </t>
  </si>
  <si>
    <t>Módulo 6 -  Custos Indiretos, Lucro e Tributos</t>
  </si>
  <si>
    <t xml:space="preserve">Custos Indiretos, Lucro e Tributos </t>
  </si>
  <si>
    <t>Valor
(R$)</t>
  </si>
  <si>
    <t>BASE DE CÁLCULO DOS CUSTOS INDIRETOS  = (Total do Módulo 1 + Total do Módulo 2  + Total do Módulo 3 + Total do Módulo 4 + Total do Módulo 5)</t>
  </si>
  <si>
    <t xml:space="preserve">Custos Indiretos </t>
  </si>
  <si>
    <t>BASE DE CÁLCULO DOS LUCROS  = (Total do Módulo 1 + Total do Módulo 2  + Total do Módulo 3 + Total do Módulo 4 + Total do Módulo 5 + Custos Indiretos)</t>
  </si>
  <si>
    <t>Lucro</t>
  </si>
  <si>
    <t>BASE DE CÁLCULO DOS  TRIBUTOS  = (Total do Módulo 1 + Total do Módulo 2  + Total do Módulo 3 + Total do Módulo 4 + Total do Módulo 5 + Custos Indiretos + Lucro)</t>
  </si>
  <si>
    <t>Tributos</t>
  </si>
  <si>
    <t>C.1    Tributos Federais (especificar)</t>
  </si>
  <si>
    <t>C.2   Tributos Estaduais (especificar)</t>
  </si>
  <si>
    <t>C.3   Tributos Municipais (especificar):</t>
  </si>
  <si>
    <r>
      <t xml:space="preserve">  </t>
    </r>
    <r>
      <rPr>
        <b/>
        <sz val="11"/>
        <rFont val="Arial"/>
        <family val="2"/>
      </rPr>
      <t xml:space="preserve">a) ISS   </t>
    </r>
  </si>
  <si>
    <t xml:space="preserve">Percentual Total e Valor Total de Tributos  </t>
  </si>
  <si>
    <t>Cálculo dos Tributos</t>
  </si>
  <si>
    <t xml:space="preserve">                  Base de Cálculo para os Tributos</t>
  </si>
  <si>
    <t xml:space="preserve"> = ( ---------------------------------------------------------------- ) x Alíquota do Tributo</t>
  </si>
  <si>
    <t xml:space="preserve">         1 - (Total de Tributos em % dividido por 100)</t>
  </si>
  <si>
    <t>Nota 1: Custos Indiretos, Lucro e Tributos por empregado.
Nota 2: O valor referente a tributos é obtido aplicando-se o percentual sobre o valor do faturamento.</t>
  </si>
  <si>
    <t xml:space="preserve">
2. QUADRO-RESUMO DO CUSTO POR EMPREGADO
</t>
  </si>
  <si>
    <t xml:space="preserve">                          Mão de obra vinculada à execução contratual (valor por empregado)</t>
  </si>
  <si>
    <t>Módulo 1 - Composição da Remuneração</t>
  </si>
  <si>
    <t>Módulo 3 – Provisão para Rescisão</t>
  </si>
  <si>
    <t>Módulo 4 – Custo de Reposição do Profissional Ausente</t>
  </si>
  <si>
    <t xml:space="preserve">Módulo 5 - Insumo Diversos </t>
  </si>
  <si>
    <t>Subtotal (A + B + C + D + E)</t>
  </si>
  <si>
    <t>Módulo 6 - Custos Indiretos, Lucro e Tributos</t>
  </si>
  <si>
    <t>MÓDULOS - Mão de obra vinculada à execução contratual</t>
  </si>
  <si>
    <t>Educador Infantil</t>
  </si>
  <si>
    <t>BENEFÍCIOS GERAIS</t>
  </si>
  <si>
    <t>DADOS TRIBUTÁRIOS</t>
  </si>
  <si>
    <t>VT Santa Maria</t>
  </si>
  <si>
    <t>ISS Santa Maria</t>
  </si>
  <si>
    <t>EDUCAÇÃO INFANTIL</t>
  </si>
  <si>
    <t>EDUCADOR INFANTIL</t>
  </si>
  <si>
    <t xml:space="preserve">EDUCADOR INFANTIL - IPÊ AMARELO </t>
  </si>
  <si>
    <t>3311-05</t>
  </si>
  <si>
    <t>Modelo de cotação de proposta</t>
  </si>
  <si>
    <t>Qtde</t>
  </si>
  <si>
    <t>Valor Total Mensal R$</t>
  </si>
  <si>
    <t>Valor Total Anual R$</t>
  </si>
  <si>
    <t xml:space="preserve">Objeto da licitação: Contratação de </t>
  </si>
  <si>
    <t>Nota 1:  A planilha será calculada considerando o valor mensal do empregado</t>
  </si>
  <si>
    <t>Custos Indiretos - Cotação Maxima BDI</t>
  </si>
  <si>
    <t>Lucro -  Cotação Maxima BDI</t>
  </si>
  <si>
    <t xml:space="preserve">13º (décimo terceiro) Salário                   </t>
  </si>
  <si>
    <r>
      <t xml:space="preserve">IN 05/2017 - ANEXO VII-D     MODELO DE PLANILHA DE CUSTOS E FORMAÇÃO DE PREÇOS  - </t>
    </r>
    <r>
      <rPr>
        <b/>
        <sz val="16"/>
        <color indexed="30"/>
        <rFont val="Arial"/>
        <family val="2"/>
      </rPr>
      <t>PAGAMENTO PELO FATO GERADOR</t>
    </r>
  </si>
  <si>
    <t>Salário  do Piso Nacional (Ano 2020) - 40 hs</t>
  </si>
  <si>
    <t xml:space="preserve"> Férias  Proporcionais</t>
  </si>
  <si>
    <t>13º (décimo terceiro) Salário , Adicional de Férias e Férias Proporcionais</t>
  </si>
  <si>
    <r>
      <rPr>
        <sz val="11"/>
        <color indexed="12"/>
        <rFont val="Arial"/>
        <family val="2"/>
      </rPr>
      <t xml:space="preserve">Nota 1: </t>
    </r>
    <r>
      <rPr>
        <sz val="11"/>
        <rFont val="Arial"/>
        <family val="2"/>
      </rPr>
      <t xml:space="preserve"> Como a planilha de custos e formação de preços é calculada mensalmente, provisiona-se proporcionalmente 1/12 (um doze avos) dos valores referentes à gratificação natalina, adicional de férias e férias proporcionais tendo em vista que a  contratação será pelo Pagamento do Fato Gerador. </t>
    </r>
    <r>
      <rPr>
        <sz val="11"/>
        <color indexed="12"/>
        <rFont val="Arial"/>
        <family val="2"/>
      </rPr>
      <t>Nota 2:</t>
    </r>
    <r>
      <rPr>
        <sz val="11"/>
        <rFont val="Arial"/>
        <family val="2"/>
      </rPr>
      <t xml:space="preserve">  O adicional de férias contido no Submódulo 2.1 corresponde a 1/3 (um terço) da remuneração que por sua vez é dividido por 12 (doze), confome Nota 1 acima. </t>
    </r>
    <r>
      <rPr>
        <sz val="11"/>
        <color indexed="12"/>
        <rFont val="Arial"/>
        <family val="2"/>
      </rPr>
      <t xml:space="preserve">Nota 3: </t>
    </r>
    <r>
      <rPr>
        <sz val="11"/>
        <rFont val="Arial"/>
        <family val="2"/>
      </rPr>
      <t xml:space="preserve">  A rubrica férias proporcionais tem como objetivo principal  suprir esse custo nos casos de rescisão contratual do  profisinal residente/titular. </t>
    </r>
  </si>
  <si>
    <t xml:space="preserve">Valor Unitário </t>
  </si>
  <si>
    <t>DADOS SALARIAIS</t>
  </si>
  <si>
    <t>Piso Nacional Magisério do ano de 2020</t>
  </si>
  <si>
    <r>
      <t xml:space="preserve">Substituto na cobertura de Férias  - </t>
    </r>
    <r>
      <rPr>
        <b/>
        <sz val="10"/>
        <color indexed="12"/>
        <rFont val="Arial"/>
        <family val="2"/>
      </rPr>
      <t xml:space="preserve">NÃO Terá cotação dessa rubrica, conforme o  previsto no subitem 13.1.18 do Termo de Referência            </t>
    </r>
    <r>
      <rPr>
        <b/>
        <sz val="10"/>
        <color indexed="12"/>
        <rFont val="Calibri"/>
        <family val="2"/>
      </rPr>
      <t xml:space="preserve"> </t>
    </r>
    <r>
      <rPr>
        <sz val="11"/>
        <rFont val="Calibri"/>
        <family val="2"/>
      </rPr>
      <t xml:space="preserve">                 </t>
    </r>
  </si>
  <si>
    <t>TOTAL GPS E OUTRAS CONTRIBUIÇÕES</t>
  </si>
  <si>
    <t>TOTAL GERAL</t>
  </si>
  <si>
    <t>Nota 1: Metodologia  adotada para o calculo da rúbrica Multa do FGTS sobre o API e APT é  em virtude da Lei Federal 13.932, de 11 de dezembro de 2019.</t>
  </si>
  <si>
    <r>
      <t>Nota 1: Os percentuais dos encargos previdenciários, do FGTS e demais contribuições são aqueles estabelecidos pela legislação vigente. Nota 2: O SAT a depender do grau de risco do serviço irá variar entre 1%, para risco leve, de 2% para risco médio, e de 3% para risco grave.
Nota 3: Esses percentuais incidem sobre o Módulo 1, submodulo 2.1, o Módulo 3 e Módulo 4</t>
    </r>
    <r>
      <rPr>
        <sz val="11"/>
        <color indexed="19"/>
        <rFont val="Arial"/>
        <family val="2"/>
      </rPr>
      <t>.</t>
    </r>
  </si>
  <si>
    <t>API com Probabilidade de 50%</t>
  </si>
  <si>
    <t>APT com Probabilidade de 50%</t>
  </si>
  <si>
    <t xml:space="preserve"> Multa do FGTS  do APT</t>
  </si>
  <si>
    <t xml:space="preserve"> Multa do FGTS do API</t>
  </si>
  <si>
    <r>
      <t>Provisão para Rescisão</t>
    </r>
    <r>
      <rPr>
        <b/>
        <sz val="11"/>
        <color indexed="12"/>
        <rFont val="Arial"/>
        <family val="2"/>
      </rPr>
      <t xml:space="preserve"> Pagamento Fato Gerador</t>
    </r>
  </si>
  <si>
    <t>BASE DE CALCULO ENCARGOS SOCIAIS = Rem + Submodulo 2.1</t>
  </si>
  <si>
    <t xml:space="preserve">Nota 1: Os itens que contemplam o módulo 4 se referem ao custo dos dias trabalhados pelo repositor/substituto que por ventura venha cobrir o empregado nos casos de Ausências Legais (Submódulo 4.1 -Item B ao F) e/ou na Intrajornada (Submódulo 4.2) a depender da prestação do serviço.
</t>
  </si>
  <si>
    <t>Base de cálculo para o Custo de Reposição do Profissional Ausente (substituto) -  Direito do empregado substituto. BCPA = Rem+Resumo modulo 2 + Provisão Rescisão)</t>
  </si>
  <si>
    <r>
      <t xml:space="preserve">Módulo 4 - Custo de Reposição do Profissional Ausente - </t>
    </r>
    <r>
      <rPr>
        <b/>
        <sz val="12"/>
        <color indexed="12"/>
        <rFont val="Arial"/>
        <family val="2"/>
      </rPr>
      <t>Pagamento Fato Gerador</t>
    </r>
  </si>
  <si>
    <r>
      <t xml:space="preserve">Submódulo 2.2 - Encargos Previdenciários (GPS), Fundo de Garantia por Tempo de Serviço (FGTS) e outras contribuições. </t>
    </r>
    <r>
      <rPr>
        <b/>
        <sz val="12"/>
        <color indexed="12"/>
        <rFont val="Arial"/>
        <family val="2"/>
      </rPr>
      <t>Pagamento Fato Gerador</t>
    </r>
  </si>
  <si>
    <r>
      <t xml:space="preserve">Módulo 2 – Encargos e Benefícios Anuais, Mensais e Diários - </t>
    </r>
    <r>
      <rPr>
        <b/>
        <sz val="12"/>
        <color indexed="12"/>
        <rFont val="Arial"/>
        <family val="2"/>
      </rPr>
      <t>Pagamento Fato Gerador</t>
    </r>
  </si>
  <si>
    <r>
      <t xml:space="preserve">  </t>
    </r>
    <r>
      <rPr>
        <b/>
        <sz val="11"/>
        <rFont val="Arial"/>
        <family val="2"/>
      </rPr>
      <t xml:space="preserve">a) Cofins </t>
    </r>
    <r>
      <rPr>
        <b/>
        <sz val="11"/>
        <color indexed="12"/>
        <rFont val="Arial"/>
        <family val="2"/>
      </rPr>
      <t xml:space="preserve"> (</t>
    </r>
    <r>
      <rPr>
        <sz val="10"/>
        <color indexed="12"/>
        <rFont val="Arial"/>
        <family val="2"/>
      </rPr>
      <t>Aliquotas Efetivas no caso de regime de tributação seja pelo Lucro Real)</t>
    </r>
  </si>
  <si>
    <r>
      <t xml:space="preserve">  </t>
    </r>
    <r>
      <rPr>
        <b/>
        <sz val="11"/>
        <rFont val="Arial"/>
        <family val="2"/>
      </rPr>
      <t xml:space="preserve">b) PIS </t>
    </r>
    <r>
      <rPr>
        <sz val="10"/>
        <color indexed="12"/>
        <rFont val="Arial"/>
        <family val="2"/>
      </rPr>
      <t>(Aliquotas Efetivas no caso de regime de tributação seja pelo Lucro Real)</t>
    </r>
  </si>
  <si>
    <r>
      <t xml:space="preserve">  </t>
    </r>
    <r>
      <rPr>
        <b/>
        <sz val="11"/>
        <rFont val="Arial"/>
        <family val="2"/>
      </rPr>
      <t xml:space="preserve">a) Cofins </t>
    </r>
    <r>
      <rPr>
        <b/>
        <sz val="11"/>
        <color indexed="12"/>
        <rFont val="Arial"/>
        <family val="2"/>
      </rPr>
      <t xml:space="preserve"> </t>
    </r>
    <r>
      <rPr>
        <sz val="11"/>
        <color indexed="12"/>
        <rFont val="Arial"/>
        <family val="2"/>
      </rPr>
      <t>(</t>
    </r>
    <r>
      <rPr>
        <sz val="10"/>
        <color indexed="12"/>
        <rFont val="Arial"/>
        <family val="2"/>
      </rPr>
      <t>Alíquotas Efetivas no caso de regime de tributação seja pelo Lucro Real)</t>
    </r>
  </si>
  <si>
    <r>
      <t xml:space="preserve">  </t>
    </r>
    <r>
      <rPr>
        <b/>
        <sz val="11"/>
        <rFont val="Arial"/>
        <family val="2"/>
      </rPr>
      <t xml:space="preserve">b) PIS </t>
    </r>
    <r>
      <rPr>
        <sz val="10"/>
        <color indexed="12"/>
        <rFont val="Arial"/>
        <family val="2"/>
      </rPr>
      <t>( (Alíquotas Efetivas no caso de regime de tributação seja pelo Lucro Real)</t>
    </r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</si>
</sst>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;[Red]\-0"/>
    <numFmt numFmtId="165" formatCode="&quot;R$ &quot;#,##0.00"/>
    <numFmt numFmtId="166" formatCode="&quot;R$&quot;\ #,##0.00"/>
    <numFmt numFmtId="167" formatCode="0.0000"/>
    <numFmt numFmtId="168" formatCode="_(* #,##0.00_);_(* \(#,##0.00\);_(* \-??_);_(@_)"/>
    <numFmt numFmtId="169" formatCode="&quot;Sim&quot;;&quot;Sim&quot;;&quot;Não&quot;"/>
    <numFmt numFmtId="170" formatCode="&quot;Verdadeiro&quot;;&quot;Verdadeiro&quot;;&quot;Falso&quot;"/>
    <numFmt numFmtId="171" formatCode="&quot;Ativado&quot;;&quot;Ativado&quot;;&quot;Desativado&quot;"/>
    <numFmt numFmtId="172" formatCode="[$€-2]\ #,##0.00_);[Red]\([$€-2]\ #,##0.00\)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sz val="11"/>
      <color indexed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1"/>
      <color indexed="4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48"/>
      <name val="Arial"/>
      <family val="2"/>
    </font>
    <font>
      <sz val="11"/>
      <color indexed="19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11"/>
      <color indexed="12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22"/>
      <name val="Arial"/>
      <family val="2"/>
    </font>
    <font>
      <sz val="14"/>
      <name val="Arial"/>
      <family val="2"/>
    </font>
    <font>
      <sz val="9"/>
      <name val="Segoe UI"/>
      <family val="2"/>
    </font>
    <font>
      <b/>
      <sz val="9"/>
      <name val="Segoe UI"/>
      <family val="2"/>
    </font>
    <font>
      <b/>
      <sz val="16"/>
      <color indexed="30"/>
      <name val="Arial"/>
      <family val="2"/>
    </font>
    <font>
      <sz val="11"/>
      <name val="Calibri"/>
      <family val="2"/>
    </font>
    <font>
      <sz val="9"/>
      <name val="Arial"/>
      <family val="2"/>
    </font>
    <font>
      <b/>
      <sz val="10"/>
      <color indexed="12"/>
      <name val="Calibri"/>
      <family val="2"/>
    </font>
    <font>
      <b/>
      <sz val="10"/>
      <name val="Arial"/>
      <family val="2"/>
    </font>
    <font>
      <b/>
      <sz val="12"/>
      <color indexed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3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4"/>
      <color theme="1"/>
      <name val="Calibri"/>
      <family val="2"/>
    </font>
    <font>
      <b/>
      <sz val="11"/>
      <color rgb="FF0000FF"/>
      <name val="Arial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  <font>
      <b/>
      <sz val="14"/>
      <color rgb="FF0070C0"/>
      <name val="Arial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/>
      <right style="thin">
        <color indexed="8"/>
      </right>
      <top style="thin"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>
        <color indexed="8"/>
      </left>
      <right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5" fillId="29" borderId="1" applyNumberFormat="0" applyAlignment="0" applyProtection="0"/>
    <xf numFmtId="0" fontId="5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12" fillId="0" borderId="0" applyBorder="0" applyProtection="0">
      <alignment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19" fillId="0" borderId="0" applyFill="0" applyBorder="0" applyAlignment="0" applyProtection="0"/>
    <xf numFmtId="0" fontId="58" fillId="21" borderId="5" applyNumberFormat="0" applyAlignment="0" applyProtection="0"/>
    <xf numFmtId="41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4" fillId="0" borderId="8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25"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5" fillId="0" borderId="1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4" fontId="5" fillId="0" borderId="12" xfId="0" applyNumberFormat="1" applyFont="1" applyFill="1" applyBorder="1" applyAlignment="1">
      <alignment horizontal="center" vertical="center"/>
    </xf>
    <xf numFmtId="10" fontId="5" fillId="0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/>
    </xf>
    <xf numFmtId="10" fontId="5" fillId="0" borderId="14" xfId="48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 horizontal="center" vertical="center" wrapText="1"/>
    </xf>
    <xf numFmtId="10" fontId="5" fillId="0" borderId="10" xfId="0" applyNumberFormat="1" applyFont="1" applyBorder="1" applyAlignment="1">
      <alignment horizontal="center" vertical="center"/>
    </xf>
    <xf numFmtId="10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/>
    </xf>
    <xf numFmtId="10" fontId="5" fillId="0" borderId="10" xfId="0" applyNumberFormat="1" applyFont="1" applyFill="1" applyBorder="1" applyAlignment="1">
      <alignment horizontal="right" vertical="center"/>
    </xf>
    <xf numFmtId="165" fontId="3" fillId="0" borderId="10" xfId="0" applyNumberFormat="1" applyFont="1" applyFill="1" applyBorder="1" applyAlignment="1">
      <alignment vertical="center"/>
    </xf>
    <xf numFmtId="4" fontId="3" fillId="0" borderId="10" xfId="0" applyNumberFormat="1" applyFont="1" applyFill="1" applyBorder="1" applyAlignment="1" applyProtection="1">
      <alignment vertical="center"/>
      <protection/>
    </xf>
    <xf numFmtId="3" fontId="3" fillId="0" borderId="10" xfId="0" applyNumberFormat="1" applyFont="1" applyFill="1" applyBorder="1" applyAlignment="1" applyProtection="1">
      <alignment vertical="center"/>
      <protection/>
    </xf>
    <xf numFmtId="10" fontId="3" fillId="0" borderId="13" xfId="0" applyNumberFormat="1" applyFont="1" applyFill="1" applyBorder="1" applyAlignment="1" applyProtection="1">
      <alignment vertical="center"/>
      <protection/>
    </xf>
    <xf numFmtId="10" fontId="5" fillId="0" borderId="10" xfId="0" applyNumberFormat="1" applyFont="1" applyFill="1" applyBorder="1" applyAlignment="1">
      <alignment horizontal="right" vertical="center" wrapText="1"/>
    </xf>
    <xf numFmtId="10" fontId="5" fillId="0" borderId="10" xfId="0" applyNumberFormat="1" applyFont="1" applyBorder="1" applyAlignment="1">
      <alignment horizontal="right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168" fontId="5" fillId="0" borderId="0" xfId="0" applyNumberFormat="1" applyFont="1" applyFill="1" applyBorder="1" applyAlignment="1">
      <alignment horizontal="left"/>
    </xf>
    <xf numFmtId="0" fontId="18" fillId="0" borderId="15" xfId="0" applyFont="1" applyFill="1" applyBorder="1" applyAlignment="1">
      <alignment horizontal="center" vertical="center" wrapText="1"/>
    </xf>
    <xf numFmtId="166" fontId="18" fillId="0" borderId="15" xfId="0" applyNumberFormat="1" applyFont="1" applyFill="1" applyBorder="1" applyAlignment="1">
      <alignment horizontal="center" vertical="center" wrapText="1"/>
    </xf>
    <xf numFmtId="9" fontId="3" fillId="0" borderId="15" xfId="51" applyFont="1" applyFill="1" applyBorder="1" applyAlignment="1" applyProtection="1">
      <alignment horizontal="center" vertical="center" wrapText="1"/>
      <protection/>
    </xf>
    <xf numFmtId="0" fontId="66" fillId="0" borderId="0" xfId="0" applyFont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Fill="1" applyAlignment="1">
      <alignment horizontal="center"/>
    </xf>
    <xf numFmtId="0" fontId="5" fillId="0" borderId="15" xfId="0" applyFont="1" applyBorder="1" applyAlignment="1">
      <alignment vertical="center"/>
    </xf>
    <xf numFmtId="9" fontId="0" fillId="0" borderId="15" xfId="0" applyNumberFormat="1" applyBorder="1" applyAlignment="1">
      <alignment/>
    </xf>
    <xf numFmtId="10" fontId="3" fillId="0" borderId="15" xfId="0" applyNumberFormat="1" applyFont="1" applyFill="1" applyBorder="1" applyAlignment="1">
      <alignment vertical="top" wrapText="1"/>
    </xf>
    <xf numFmtId="0" fontId="67" fillId="0" borderId="0" xfId="0" applyFont="1" applyFill="1" applyAlignment="1">
      <alignment/>
    </xf>
    <xf numFmtId="4" fontId="5" fillId="0" borderId="15" xfId="48" applyNumberFormat="1" applyFont="1" applyFill="1" applyBorder="1" applyAlignment="1">
      <alignment horizontal="center"/>
    </xf>
    <xf numFmtId="166" fontId="26" fillId="0" borderId="15" xfId="48" applyNumberFormat="1" applyFont="1" applyFill="1" applyBorder="1" applyAlignment="1">
      <alignment horizontal="center"/>
    </xf>
    <xf numFmtId="166" fontId="5" fillId="0" borderId="15" xfId="48" applyNumberFormat="1" applyFont="1" applyFill="1" applyBorder="1" applyAlignment="1">
      <alignment horizontal="center"/>
    </xf>
    <xf numFmtId="168" fontId="5" fillId="0" borderId="0" xfId="0" applyNumberFormat="1" applyFont="1" applyFill="1" applyBorder="1" applyAlignment="1">
      <alignment horizontal="center"/>
    </xf>
    <xf numFmtId="4" fontId="5" fillId="0" borderId="16" xfId="0" applyNumberFormat="1" applyFont="1" applyFill="1" applyBorder="1" applyAlignment="1">
      <alignment horizontal="center" vertical="center"/>
    </xf>
    <xf numFmtId="2" fontId="8" fillId="8" borderId="10" xfId="0" applyNumberFormat="1" applyFont="1" applyFill="1" applyBorder="1" applyAlignment="1">
      <alignment horizontal="center" vertical="center"/>
    </xf>
    <xf numFmtId="0" fontId="8" fillId="13" borderId="13" xfId="0" applyFont="1" applyFill="1" applyBorder="1" applyAlignment="1">
      <alignment horizontal="center" vertical="center" wrapText="1"/>
    </xf>
    <xf numFmtId="9" fontId="5" fillId="0" borderId="10" xfId="0" applyNumberFormat="1" applyFont="1" applyFill="1" applyBorder="1" applyAlignment="1">
      <alignment horizontal="center" vertical="center" wrapText="1"/>
    </xf>
    <xf numFmtId="167" fontId="5" fillId="0" borderId="10" xfId="0" applyNumberFormat="1" applyFont="1" applyFill="1" applyBorder="1" applyAlignment="1">
      <alignment horizontal="center" vertical="center" wrapText="1"/>
    </xf>
    <xf numFmtId="4" fontId="5" fillId="8" borderId="10" xfId="0" applyNumberFormat="1" applyFont="1" applyFill="1" applyBorder="1" applyAlignment="1">
      <alignment horizontal="center" vertical="center" wrapText="1"/>
    </xf>
    <xf numFmtId="10" fontId="5" fillId="8" borderId="10" xfId="0" applyNumberFormat="1" applyFont="1" applyFill="1" applyBorder="1" applyAlignment="1">
      <alignment horizontal="right" vertical="center"/>
    </xf>
    <xf numFmtId="4" fontId="8" fillId="8" borderId="10" xfId="0" applyNumberFormat="1" applyFont="1" applyFill="1" applyBorder="1" applyAlignment="1">
      <alignment horizontal="center" vertical="center"/>
    </xf>
    <xf numFmtId="10" fontId="5" fillId="13" borderId="15" xfId="0" applyNumberFormat="1" applyFont="1" applyFill="1" applyBorder="1" applyAlignment="1">
      <alignment/>
    </xf>
    <xf numFmtId="4" fontId="5" fillId="13" borderId="15" xfId="0" applyNumberFormat="1" applyFont="1" applyFill="1" applyBorder="1" applyAlignment="1">
      <alignment/>
    </xf>
    <xf numFmtId="4" fontId="5" fillId="8" borderId="15" xfId="48" applyNumberFormat="1" applyFont="1" applyFill="1" applyBorder="1" applyAlignment="1">
      <alignment horizontal="center"/>
    </xf>
    <xf numFmtId="4" fontId="5" fillId="8" borderId="15" xfId="48" applyNumberFormat="1" applyFont="1" applyFill="1" applyBorder="1" applyAlignment="1">
      <alignment horizontal="center" vertical="center" wrapText="1"/>
    </xf>
    <xf numFmtId="4" fontId="5" fillId="8" borderId="10" xfId="0" applyNumberFormat="1" applyFont="1" applyFill="1" applyBorder="1" applyAlignment="1">
      <alignment horizontal="center" vertical="center"/>
    </xf>
    <xf numFmtId="4" fontId="8" fillId="8" borderId="10" xfId="0" applyNumberFormat="1" applyFont="1" applyFill="1" applyBorder="1" applyAlignment="1">
      <alignment horizontal="center" vertical="center" wrapText="1"/>
    </xf>
    <xf numFmtId="4" fontId="5" fillId="8" borderId="15" xfId="0" applyNumberFormat="1" applyFont="1" applyFill="1" applyBorder="1" applyAlignment="1">
      <alignment horizontal="center"/>
    </xf>
    <xf numFmtId="0" fontId="68" fillId="0" borderId="15" xfId="0" applyFont="1" applyBorder="1" applyAlignment="1">
      <alignment horizontal="center"/>
    </xf>
    <xf numFmtId="166" fontId="69" fillId="0" borderId="15" xfId="0" applyNumberFormat="1" applyFont="1" applyBorder="1" applyAlignment="1">
      <alignment horizontal="right"/>
    </xf>
    <xf numFmtId="0" fontId="5" fillId="0" borderId="17" xfId="0" applyFont="1" applyBorder="1" applyAlignment="1">
      <alignment horizontal="right" vertical="center"/>
    </xf>
    <xf numFmtId="0" fontId="5" fillId="0" borderId="11" xfId="0" applyFont="1" applyBorder="1" applyAlignment="1">
      <alignment horizontal="right" vertical="center"/>
    </xf>
    <xf numFmtId="0" fontId="5" fillId="0" borderId="18" xfId="0" applyFont="1" applyBorder="1" applyAlignment="1">
      <alignment horizontal="right" vertical="center"/>
    </xf>
    <xf numFmtId="0" fontId="3" fillId="0" borderId="15" xfId="0" applyFont="1" applyFill="1" applyBorder="1" applyAlignment="1">
      <alignment horizontal="center" vertical="top" wrapText="1"/>
    </xf>
    <xf numFmtId="14" fontId="3" fillId="0" borderId="15" xfId="0" applyNumberFormat="1" applyFont="1" applyFill="1" applyBorder="1" applyAlignment="1">
      <alignment horizontal="right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65" fillId="0" borderId="15" xfId="0" applyFont="1" applyBorder="1" applyAlignment="1">
      <alignment horizontal="right"/>
    </xf>
    <xf numFmtId="0" fontId="2" fillId="0" borderId="15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14" fontId="6" fillId="0" borderId="13" xfId="0" applyNumberFormat="1" applyFont="1" applyFill="1" applyBorder="1" applyAlignment="1">
      <alignment horizontal="center" vertical="center" wrapText="1"/>
    </xf>
    <xf numFmtId="14" fontId="6" fillId="0" borderId="23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4" xfId="0" applyNumberFormat="1" applyFont="1" applyFill="1" applyBorder="1" applyAlignment="1">
      <alignment horizontal="center" vertical="center" wrapText="1"/>
    </xf>
    <xf numFmtId="0" fontId="5" fillId="0" borderId="26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70" fillId="0" borderId="17" xfId="0" applyFont="1" applyFill="1" applyBorder="1" applyAlignment="1">
      <alignment horizontal="center" vertical="center" wrapText="1"/>
    </xf>
    <xf numFmtId="0" fontId="70" fillId="0" borderId="11" xfId="0" applyFont="1" applyFill="1" applyBorder="1" applyAlignment="1">
      <alignment horizontal="center" vertical="center" wrapText="1"/>
    </xf>
    <xf numFmtId="0" fontId="70" fillId="0" borderId="18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right" vertical="center" wrapText="1"/>
    </xf>
    <xf numFmtId="164" fontId="5" fillId="0" borderId="13" xfId="0" applyNumberFormat="1" applyFont="1" applyFill="1" applyBorder="1" applyAlignment="1">
      <alignment horizontal="right" vertical="center"/>
    </xf>
    <xf numFmtId="164" fontId="5" fillId="0" borderId="23" xfId="0" applyNumberFormat="1" applyFont="1" applyFill="1" applyBorder="1" applyAlignment="1">
      <alignment horizontal="right" vertical="center"/>
    </xf>
    <xf numFmtId="165" fontId="5" fillId="0" borderId="10" xfId="0" applyNumberFormat="1" applyFont="1" applyFill="1" applyBorder="1" applyAlignment="1">
      <alignment horizontal="right" vertical="center"/>
    </xf>
    <xf numFmtId="0" fontId="5" fillId="0" borderId="24" xfId="0" applyFont="1" applyFill="1" applyBorder="1" applyAlignment="1">
      <alignment horizontal="left" vertical="center" wrapText="1"/>
    </xf>
    <xf numFmtId="0" fontId="5" fillId="0" borderId="25" xfId="0" applyFont="1" applyFill="1" applyBorder="1" applyAlignment="1">
      <alignment horizontal="left" vertical="center" wrapText="1"/>
    </xf>
    <xf numFmtId="0" fontId="5" fillId="0" borderId="26" xfId="0" applyFont="1" applyFill="1" applyBorder="1" applyAlignment="1">
      <alignment horizontal="left" vertical="center" wrapText="1"/>
    </xf>
    <xf numFmtId="14" fontId="5" fillId="0" borderId="24" xfId="0" applyNumberFormat="1" applyFont="1" applyFill="1" applyBorder="1" applyAlignment="1">
      <alignment horizontal="right" vertical="center" wrapText="1"/>
    </xf>
    <xf numFmtId="14" fontId="5" fillId="0" borderId="26" xfId="0" applyNumberFormat="1" applyFont="1" applyFill="1" applyBorder="1" applyAlignment="1">
      <alignment horizontal="righ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left" vertical="center"/>
    </xf>
    <xf numFmtId="0" fontId="5" fillId="0" borderId="22" xfId="0" applyFont="1" applyFill="1" applyBorder="1" applyAlignment="1">
      <alignment horizontal="left" vertical="center"/>
    </xf>
    <xf numFmtId="0" fontId="5" fillId="0" borderId="23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right" vertical="center"/>
    </xf>
    <xf numFmtId="0" fontId="5" fillId="0" borderId="22" xfId="0" applyFont="1" applyFill="1" applyBorder="1" applyAlignment="1">
      <alignment horizontal="right" vertical="center"/>
    </xf>
    <xf numFmtId="0" fontId="5" fillId="0" borderId="23" xfId="0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justify" vertical="center" wrapText="1"/>
    </xf>
    <xf numFmtId="0" fontId="8" fillId="13" borderId="13" xfId="0" applyFont="1" applyFill="1" applyBorder="1" applyAlignment="1">
      <alignment horizontal="center" vertical="center" wrapText="1"/>
    </xf>
    <xf numFmtId="0" fontId="8" fillId="13" borderId="22" xfId="0" applyFont="1" applyFill="1" applyBorder="1" applyAlignment="1">
      <alignment horizontal="center" vertical="center" wrapText="1"/>
    </xf>
    <xf numFmtId="0" fontId="8" fillId="13" borderId="25" xfId="0" applyFont="1" applyFill="1" applyBorder="1" applyAlignment="1">
      <alignment horizontal="center" vertical="center" wrapText="1"/>
    </xf>
    <xf numFmtId="0" fontId="8" fillId="13" borderId="26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left" vertical="center" wrapText="1"/>
    </xf>
    <xf numFmtId="0" fontId="13" fillId="0" borderId="23" xfId="0" applyFont="1" applyFill="1" applyBorder="1" applyAlignment="1">
      <alignment horizontal="left" vertical="center" wrapText="1"/>
    </xf>
    <xf numFmtId="0" fontId="5" fillId="8" borderId="13" xfId="0" applyFont="1" applyFill="1" applyBorder="1" applyAlignment="1">
      <alignment horizontal="right" vertical="center"/>
    </xf>
    <xf numFmtId="0" fontId="5" fillId="8" borderId="22" xfId="0" applyFont="1" applyFill="1" applyBorder="1" applyAlignment="1">
      <alignment horizontal="right" vertical="center"/>
    </xf>
    <xf numFmtId="0" fontId="5" fillId="8" borderId="23" xfId="0" applyFont="1" applyFill="1" applyBorder="1" applyAlignment="1">
      <alignment horizontal="right" vertical="center"/>
    </xf>
    <xf numFmtId="0" fontId="3" fillId="0" borderId="13" xfId="0" applyFont="1" applyFill="1" applyBorder="1" applyAlignment="1">
      <alignment horizontal="justify" vertical="center" wrapText="1"/>
    </xf>
    <xf numFmtId="0" fontId="3" fillId="0" borderId="22" xfId="0" applyFont="1" applyFill="1" applyBorder="1" applyAlignment="1">
      <alignment horizontal="justify" vertical="center" wrapText="1"/>
    </xf>
    <xf numFmtId="0" fontId="3" fillId="0" borderId="23" xfId="0" applyFont="1" applyFill="1" applyBorder="1" applyAlignment="1">
      <alignment horizontal="justify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horizontal="left" vertical="center" wrapText="1"/>
    </xf>
    <xf numFmtId="0" fontId="0" fillId="0" borderId="23" xfId="0" applyFont="1" applyFill="1" applyBorder="1" applyAlignment="1">
      <alignment horizontal="left" vertical="center" wrapText="1"/>
    </xf>
    <xf numFmtId="166" fontId="9" fillId="0" borderId="15" xfId="0" applyNumberFormat="1" applyFont="1" applyFill="1" applyBorder="1" applyAlignment="1">
      <alignment horizontal="center" wrapText="1"/>
    </xf>
    <xf numFmtId="166" fontId="21" fillId="6" borderId="15" xfId="0" applyNumberFormat="1" applyFont="1" applyFill="1" applyBorder="1" applyAlignment="1">
      <alignment horizontal="center"/>
    </xf>
    <xf numFmtId="166" fontId="9" fillId="6" borderId="15" xfId="0" applyNumberFormat="1" applyFont="1" applyFill="1" applyBorder="1" applyAlignment="1">
      <alignment horizontal="center"/>
    </xf>
    <xf numFmtId="3" fontId="9" fillId="0" borderId="15" xfId="0" applyNumberFormat="1" applyFont="1" applyFill="1" applyBorder="1" applyAlignment="1">
      <alignment horizontal="center" wrapText="1"/>
    </xf>
    <xf numFmtId="0" fontId="9" fillId="6" borderId="15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right" vertical="center" wrapText="1"/>
    </xf>
    <xf numFmtId="0" fontId="5" fillId="0" borderId="22" xfId="0" applyFont="1" applyFill="1" applyBorder="1" applyAlignment="1">
      <alignment horizontal="right" vertical="center" wrapText="1"/>
    </xf>
    <xf numFmtId="0" fontId="5" fillId="0" borderId="23" xfId="0" applyFont="1" applyFill="1" applyBorder="1" applyAlignment="1">
      <alignment horizontal="right" vertical="center" wrapText="1"/>
    </xf>
    <xf numFmtId="0" fontId="20" fillId="0" borderId="15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wrapText="1"/>
    </xf>
    <xf numFmtId="0" fontId="5" fillId="0" borderId="13" xfId="0" applyFont="1" applyFill="1" applyBorder="1" applyAlignment="1">
      <alignment horizontal="justify" vertical="top" wrapText="1"/>
    </xf>
    <xf numFmtId="0" fontId="5" fillId="0" borderId="22" xfId="0" applyFont="1" applyFill="1" applyBorder="1" applyAlignment="1">
      <alignment horizontal="justify" vertical="top" wrapText="1"/>
    </xf>
    <xf numFmtId="0" fontId="5" fillId="0" borderId="30" xfId="0" applyFont="1" applyFill="1" applyBorder="1" applyAlignment="1">
      <alignment horizontal="justify" vertical="top" wrapText="1"/>
    </xf>
    <xf numFmtId="0" fontId="5" fillId="8" borderId="13" xfId="0" applyFont="1" applyFill="1" applyBorder="1" applyAlignment="1">
      <alignment horizontal="left" vertical="top" wrapText="1"/>
    </xf>
    <xf numFmtId="0" fontId="5" fillId="8" borderId="22" xfId="0" applyFont="1" applyFill="1" applyBorder="1" applyAlignment="1">
      <alignment horizontal="left" vertical="top" wrapText="1"/>
    </xf>
    <xf numFmtId="0" fontId="5" fillId="8" borderId="30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horizontal="left" vertical="top"/>
    </xf>
    <xf numFmtId="0" fontId="5" fillId="0" borderId="22" xfId="0" applyFont="1" applyFill="1" applyBorder="1" applyAlignment="1">
      <alignment horizontal="left" vertical="top"/>
    </xf>
    <xf numFmtId="0" fontId="5" fillId="0" borderId="30" xfId="0" applyFont="1" applyFill="1" applyBorder="1" applyAlignment="1">
      <alignment horizontal="left" vertical="top"/>
    </xf>
    <xf numFmtId="0" fontId="5" fillId="0" borderId="27" xfId="0" applyFont="1" applyFill="1" applyBorder="1" applyAlignment="1">
      <alignment horizontal="right" vertical="center"/>
    </xf>
    <xf numFmtId="0" fontId="5" fillId="0" borderId="28" xfId="0" applyFont="1" applyFill="1" applyBorder="1" applyAlignment="1">
      <alignment horizontal="right" vertical="center"/>
    </xf>
    <xf numFmtId="0" fontId="5" fillId="0" borderId="29" xfId="0" applyFont="1" applyFill="1" applyBorder="1" applyAlignment="1">
      <alignment horizontal="right" vertical="center"/>
    </xf>
    <xf numFmtId="0" fontId="9" fillId="0" borderId="15" xfId="0" applyFont="1" applyFill="1" applyBorder="1" applyAlignment="1">
      <alignment horizontal="center" wrapText="1"/>
    </xf>
    <xf numFmtId="0" fontId="9" fillId="0" borderId="15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top" wrapText="1"/>
    </xf>
    <xf numFmtId="0" fontId="5" fillId="0" borderId="22" xfId="0" applyFont="1" applyFill="1" applyBorder="1" applyAlignment="1">
      <alignment horizontal="left" vertical="top" wrapText="1"/>
    </xf>
    <xf numFmtId="0" fontId="5" fillId="0" borderId="30" xfId="0" applyFont="1" applyFill="1" applyBorder="1" applyAlignment="1">
      <alignment horizontal="left" vertical="top" wrapText="1"/>
    </xf>
    <xf numFmtId="0" fontId="5" fillId="0" borderId="30" xfId="0" applyFont="1" applyFill="1" applyBorder="1" applyAlignment="1">
      <alignment horizontal="right" vertical="center"/>
    </xf>
    <xf numFmtId="0" fontId="7" fillId="0" borderId="22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left" vertical="center"/>
    </xf>
    <xf numFmtId="0" fontId="16" fillId="0" borderId="13" xfId="0" applyFont="1" applyFill="1" applyBorder="1" applyAlignment="1">
      <alignment horizontal="justify" vertical="top" wrapText="1"/>
    </xf>
    <xf numFmtId="0" fontId="16" fillId="0" borderId="22" xfId="0" applyFont="1" applyFill="1" applyBorder="1" applyAlignment="1">
      <alignment horizontal="justify" vertical="top" wrapText="1"/>
    </xf>
    <xf numFmtId="0" fontId="16" fillId="0" borderId="23" xfId="0" applyFont="1" applyFill="1" applyBorder="1" applyAlignment="1">
      <alignment horizontal="justify" vertical="top" wrapText="1"/>
    </xf>
    <xf numFmtId="0" fontId="5" fillId="0" borderId="13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top" wrapText="1"/>
    </xf>
    <xf numFmtId="0" fontId="3" fillId="0" borderId="22" xfId="0" applyFont="1" applyFill="1" applyBorder="1" applyAlignment="1">
      <alignment horizontal="left" vertical="top" wrapText="1"/>
    </xf>
    <xf numFmtId="0" fontId="3" fillId="0" borderId="23" xfId="0" applyFont="1" applyFill="1" applyBorder="1" applyAlignment="1">
      <alignment horizontal="left" vertical="top" wrapText="1"/>
    </xf>
    <xf numFmtId="0" fontId="5" fillId="0" borderId="24" xfId="0" applyFont="1" applyFill="1" applyBorder="1" applyAlignment="1">
      <alignment horizontal="right" vertical="center"/>
    </xf>
    <xf numFmtId="0" fontId="5" fillId="0" borderId="25" xfId="0" applyFont="1" applyFill="1" applyBorder="1" applyAlignment="1">
      <alignment horizontal="right" vertical="center"/>
    </xf>
    <xf numFmtId="0" fontId="5" fillId="0" borderId="26" xfId="0" applyFont="1" applyFill="1" applyBorder="1" applyAlignment="1">
      <alignment horizontal="right" vertical="center"/>
    </xf>
    <xf numFmtId="0" fontId="6" fillId="0" borderId="13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6" fillId="0" borderId="23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28" xfId="0" applyFont="1" applyFill="1" applyBorder="1" applyAlignment="1">
      <alignment horizontal="left" vertical="center"/>
    </xf>
    <xf numFmtId="49" fontId="8" fillId="0" borderId="13" xfId="0" applyNumberFormat="1" applyFont="1" applyFill="1" applyBorder="1" applyAlignment="1">
      <alignment horizontal="right" vertical="center" wrapText="1"/>
    </xf>
    <xf numFmtId="49" fontId="8" fillId="0" borderId="22" xfId="0" applyNumberFormat="1" applyFont="1" applyFill="1" applyBorder="1" applyAlignment="1">
      <alignment horizontal="right" vertical="center" wrapText="1"/>
    </xf>
    <xf numFmtId="49" fontId="8" fillId="0" borderId="23" xfId="0" applyNumberFormat="1" applyFont="1" applyFill="1" applyBorder="1" applyAlignment="1">
      <alignment horizontal="right" vertical="center" wrapText="1"/>
    </xf>
    <xf numFmtId="4" fontId="8" fillId="13" borderId="17" xfId="0" applyNumberFormat="1" applyFont="1" applyFill="1" applyBorder="1" applyAlignment="1">
      <alignment horizontal="center" vertical="center" wrapText="1"/>
    </xf>
    <xf numFmtId="0" fontId="8" fillId="13" borderId="18" xfId="0" applyFont="1" applyFill="1" applyBorder="1" applyAlignment="1">
      <alignment horizontal="center" vertical="center" wrapText="1"/>
    </xf>
    <xf numFmtId="0" fontId="5" fillId="13" borderId="22" xfId="0" applyFont="1" applyFill="1" applyBorder="1" applyAlignment="1">
      <alignment horizontal="right"/>
    </xf>
    <xf numFmtId="49" fontId="5" fillId="0" borderId="13" xfId="0" applyNumberFormat="1" applyFont="1" applyFill="1" applyBorder="1" applyAlignment="1">
      <alignment horizontal="right" vertical="center" wrapText="1"/>
    </xf>
    <xf numFmtId="49" fontId="5" fillId="0" borderId="22" xfId="0" applyNumberFormat="1" applyFont="1" applyFill="1" applyBorder="1" applyAlignment="1">
      <alignment horizontal="right" vertical="center" wrapText="1"/>
    </xf>
    <xf numFmtId="49" fontId="5" fillId="0" borderId="23" xfId="0" applyNumberFormat="1" applyFont="1" applyFill="1" applyBorder="1" applyAlignment="1">
      <alignment horizontal="right" vertical="center" wrapText="1"/>
    </xf>
    <xf numFmtId="49" fontId="9" fillId="0" borderId="13" xfId="0" applyNumberFormat="1" applyFont="1" applyFill="1" applyBorder="1" applyAlignment="1">
      <alignment horizontal="center" vertical="center" wrapText="1"/>
    </xf>
    <xf numFmtId="49" fontId="9" fillId="0" borderId="22" xfId="0" applyNumberFormat="1" applyFont="1" applyFill="1" applyBorder="1" applyAlignment="1">
      <alignment horizontal="center" vertical="center" wrapText="1"/>
    </xf>
    <xf numFmtId="49" fontId="9" fillId="0" borderId="23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11" xfId="48"/>
    <cellStyle name="Nota" xfId="49"/>
    <cellStyle name="Percent" xfId="50"/>
    <cellStyle name="Porcentagem 2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F14"/>
  <sheetViews>
    <sheetView zoomScalePageLayoutView="0" workbookViewId="0" topLeftCell="A1">
      <selection activeCell="C14" sqref="C14:E14"/>
    </sheetView>
  </sheetViews>
  <sheetFormatPr defaultColWidth="9.140625" defaultRowHeight="15"/>
  <cols>
    <col min="3" max="3" width="17.140625" style="0" customWidth="1"/>
    <col min="4" max="4" width="22.7109375" style="0" customWidth="1"/>
    <col min="5" max="5" width="15.8515625" style="0" customWidth="1"/>
    <col min="6" max="6" width="10.140625" style="0" customWidth="1"/>
    <col min="7" max="7" width="20.57421875" style="0" customWidth="1"/>
  </cols>
  <sheetData>
    <row r="3" spans="3:6" ht="27.75" customHeight="1">
      <c r="C3" s="67" t="s">
        <v>141</v>
      </c>
      <c r="D3" s="67"/>
      <c r="E3" s="67"/>
      <c r="F3" s="67"/>
    </row>
    <row r="4" spans="3:6" ht="23.25" customHeight="1">
      <c r="C4" s="73" t="s">
        <v>142</v>
      </c>
      <c r="D4" s="73"/>
      <c r="E4" s="68">
        <v>0</v>
      </c>
      <c r="F4" s="68"/>
    </row>
    <row r="5" spans="3:6" ht="20.25" customHeight="1">
      <c r="C5" s="74" t="s">
        <v>118</v>
      </c>
      <c r="D5" s="74"/>
      <c r="E5" s="74" t="s">
        <v>119</v>
      </c>
      <c r="F5" s="74"/>
    </row>
    <row r="6" spans="3:6" ht="28.5">
      <c r="C6" s="38" t="s">
        <v>120</v>
      </c>
      <c r="D6" s="39">
        <v>0</v>
      </c>
      <c r="E6" s="38" t="s">
        <v>121</v>
      </c>
      <c r="F6" s="40">
        <v>0</v>
      </c>
    </row>
    <row r="9" spans="3:6" ht="15">
      <c r="C9" s="75" t="s">
        <v>132</v>
      </c>
      <c r="D9" s="75"/>
      <c r="E9" s="75"/>
      <c r="F9" s="45">
        <v>0</v>
      </c>
    </row>
    <row r="10" spans="3:6" ht="15">
      <c r="C10" s="75" t="s">
        <v>133</v>
      </c>
      <c r="D10" s="75"/>
      <c r="E10" s="75"/>
      <c r="F10" s="45">
        <v>0</v>
      </c>
    </row>
    <row r="11" spans="3:6" ht="15">
      <c r="C11" s="69" t="s">
        <v>97</v>
      </c>
      <c r="D11" s="70"/>
      <c r="E11" s="71"/>
      <c r="F11" s="44"/>
    </row>
    <row r="12" spans="3:6" ht="15">
      <c r="C12" s="44" t="s">
        <v>98</v>
      </c>
      <c r="D12" s="44"/>
      <c r="E12" s="44"/>
      <c r="F12" s="44"/>
    </row>
    <row r="13" spans="3:6" ht="39" customHeight="1">
      <c r="C13" s="72" t="s">
        <v>159</v>
      </c>
      <c r="D13" s="72"/>
      <c r="E13" s="72"/>
      <c r="F13" s="46">
        <v>0</v>
      </c>
    </row>
    <row r="14" spans="3:6" ht="35.25" customHeight="1">
      <c r="C14" s="72" t="s">
        <v>160</v>
      </c>
      <c r="D14" s="72"/>
      <c r="E14" s="72"/>
      <c r="F14" s="46">
        <v>0</v>
      </c>
    </row>
  </sheetData>
  <sheetProtection/>
  <mergeCells count="10">
    <mergeCell ref="C3:F3"/>
    <mergeCell ref="E4:F4"/>
    <mergeCell ref="C11:E11"/>
    <mergeCell ref="C13:E13"/>
    <mergeCell ref="C14:E14"/>
    <mergeCell ref="C4:D4"/>
    <mergeCell ref="C5:D5"/>
    <mergeCell ref="E5:F5"/>
    <mergeCell ref="C9:E9"/>
    <mergeCell ref="C10:E10"/>
  </mergeCells>
  <printOptions/>
  <pageMargins left="0.511811024" right="0.511811024" top="0.787401575" bottom="0.787401575" header="0.31496062" footer="0.31496062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tabSelected="1" view="pageLayout" workbookViewId="0" topLeftCell="A1">
      <selection activeCell="A2" sqref="A2:I2"/>
    </sheetView>
  </sheetViews>
  <sheetFormatPr defaultColWidth="14.7109375" defaultRowHeight="15"/>
  <cols>
    <col min="1" max="1" width="15.00390625" style="1" customWidth="1"/>
    <col min="2" max="2" width="14.7109375" style="1" customWidth="1"/>
    <col min="3" max="3" width="19.421875" style="1" customWidth="1"/>
    <col min="4" max="4" width="8.8515625" style="1" customWidth="1"/>
    <col min="5" max="5" width="14.7109375" style="1" customWidth="1"/>
    <col min="6" max="6" width="9.8515625" style="1" customWidth="1"/>
    <col min="7" max="7" width="10.7109375" style="1" customWidth="1"/>
    <col min="8" max="8" width="13.140625" style="1" customWidth="1"/>
    <col min="9" max="9" width="14.7109375" style="28" customWidth="1"/>
    <col min="10" max="16384" width="14.7109375" style="1" customWidth="1"/>
  </cols>
  <sheetData>
    <row r="1" spans="1:9" ht="31.5" customHeight="1">
      <c r="A1" s="76" t="s">
        <v>0</v>
      </c>
      <c r="B1" s="76"/>
      <c r="C1" s="76"/>
      <c r="D1" s="76"/>
      <c r="E1" s="76"/>
      <c r="F1" s="76"/>
      <c r="G1" s="76"/>
      <c r="H1" s="76"/>
      <c r="I1" s="76"/>
    </row>
    <row r="2" spans="1:9" ht="62.25" customHeight="1">
      <c r="A2" s="77" t="s">
        <v>135</v>
      </c>
      <c r="B2" s="78"/>
      <c r="C2" s="78"/>
      <c r="D2" s="78"/>
      <c r="E2" s="78"/>
      <c r="F2" s="78"/>
      <c r="G2" s="78"/>
      <c r="H2" s="78"/>
      <c r="I2" s="79"/>
    </row>
    <row r="3" spans="1:9" ht="24.75" customHeight="1">
      <c r="A3" s="80" t="s">
        <v>1</v>
      </c>
      <c r="B3" s="81"/>
      <c r="C3" s="81"/>
      <c r="D3" s="81"/>
      <c r="E3" s="82"/>
      <c r="F3" s="83"/>
      <c r="G3" s="84"/>
      <c r="H3" s="84"/>
      <c r="I3" s="85"/>
    </row>
    <row r="4" spans="1:9" ht="23.25" customHeight="1">
      <c r="A4" s="86" t="s">
        <v>2</v>
      </c>
      <c r="B4" s="87"/>
      <c r="C4" s="87"/>
      <c r="D4" s="87"/>
      <c r="E4" s="88"/>
      <c r="F4" s="89"/>
      <c r="G4" s="90"/>
      <c r="H4" s="90"/>
      <c r="I4" s="90"/>
    </row>
    <row r="5" spans="1:9" ht="33.75" customHeight="1">
      <c r="A5" s="86" t="s">
        <v>3</v>
      </c>
      <c r="B5" s="87"/>
      <c r="C5" s="87"/>
      <c r="D5" s="87"/>
      <c r="E5" s="87"/>
      <c r="F5" s="87"/>
      <c r="G5" s="87"/>
      <c r="H5" s="87"/>
      <c r="I5" s="87"/>
    </row>
    <row r="6" spans="1:9" ht="30" customHeight="1">
      <c r="A6" s="86" t="s">
        <v>4</v>
      </c>
      <c r="B6" s="87"/>
      <c r="C6" s="87"/>
      <c r="D6" s="87"/>
      <c r="E6" s="87"/>
      <c r="F6" s="87"/>
      <c r="G6" s="87"/>
      <c r="H6" s="87"/>
      <c r="I6" s="87"/>
    </row>
    <row r="7" spans="1:9" ht="28.5" customHeight="1">
      <c r="A7" s="2" t="s">
        <v>5</v>
      </c>
      <c r="B7" s="86" t="s">
        <v>6</v>
      </c>
      <c r="C7" s="87"/>
      <c r="D7" s="87"/>
      <c r="E7" s="87"/>
      <c r="F7" s="87"/>
      <c r="G7" s="88"/>
      <c r="H7" s="91"/>
      <c r="I7" s="92"/>
    </row>
    <row r="8" spans="1:9" ht="23.25" customHeight="1">
      <c r="A8" s="2" t="s">
        <v>7</v>
      </c>
      <c r="B8" s="86" t="s">
        <v>8</v>
      </c>
      <c r="C8" s="87"/>
      <c r="D8" s="87"/>
      <c r="E8" s="87"/>
      <c r="F8" s="87"/>
      <c r="G8" s="88"/>
      <c r="H8" s="93"/>
      <c r="I8" s="93"/>
    </row>
    <row r="9" spans="1:10" ht="39.75" customHeight="1" hidden="1">
      <c r="A9" s="2" t="s">
        <v>9</v>
      </c>
      <c r="B9" s="86" t="s">
        <v>10</v>
      </c>
      <c r="C9" s="87"/>
      <c r="D9" s="87"/>
      <c r="E9" s="87"/>
      <c r="F9" s="87"/>
      <c r="G9" s="88"/>
      <c r="H9" s="89"/>
      <c r="I9" s="94"/>
      <c r="J9" s="3"/>
    </row>
    <row r="10" spans="1:9" ht="26.25" customHeight="1" hidden="1">
      <c r="A10" s="2" t="s">
        <v>11</v>
      </c>
      <c r="B10" s="86" t="s">
        <v>12</v>
      </c>
      <c r="C10" s="87"/>
      <c r="D10" s="87"/>
      <c r="E10" s="87"/>
      <c r="F10" s="87"/>
      <c r="G10" s="88"/>
      <c r="H10" s="95">
        <v>12</v>
      </c>
      <c r="I10" s="96"/>
    </row>
    <row r="11" spans="1:9" ht="25.5" customHeight="1" hidden="1">
      <c r="A11" s="97" t="s">
        <v>0</v>
      </c>
      <c r="B11" s="98"/>
      <c r="C11" s="98"/>
      <c r="D11" s="98"/>
      <c r="E11" s="98"/>
      <c r="F11" s="98"/>
      <c r="G11" s="98"/>
      <c r="H11" s="98"/>
      <c r="I11" s="99"/>
    </row>
    <row r="12" spans="1:9" ht="43.5" customHeight="1" hidden="1">
      <c r="A12" s="100" t="s">
        <v>13</v>
      </c>
      <c r="B12" s="101"/>
      <c r="C12" s="101"/>
      <c r="D12" s="101"/>
      <c r="E12" s="102"/>
      <c r="F12" s="100" t="s">
        <v>14</v>
      </c>
      <c r="G12" s="102"/>
      <c r="H12" s="103" t="s">
        <v>15</v>
      </c>
      <c r="I12" s="104"/>
    </row>
    <row r="13" spans="1:9" ht="48" customHeight="1">
      <c r="A13" s="2" t="s">
        <v>9</v>
      </c>
      <c r="B13" s="105" t="s">
        <v>10</v>
      </c>
      <c r="C13" s="105"/>
      <c r="D13" s="105"/>
      <c r="E13" s="105"/>
      <c r="F13" s="105"/>
      <c r="G13" s="105"/>
      <c r="H13" s="93"/>
      <c r="I13" s="93"/>
    </row>
    <row r="14" spans="1:9" ht="22.5" customHeight="1">
      <c r="A14" s="2" t="s">
        <v>11</v>
      </c>
      <c r="B14" s="86" t="s">
        <v>12</v>
      </c>
      <c r="C14" s="87"/>
      <c r="D14" s="87"/>
      <c r="E14" s="87"/>
      <c r="F14" s="87"/>
      <c r="G14" s="88"/>
      <c r="H14" s="95"/>
      <c r="I14" s="96"/>
    </row>
    <row r="15" spans="1:9" ht="43.5" customHeight="1">
      <c r="A15" s="106" t="s">
        <v>124</v>
      </c>
      <c r="B15" s="107"/>
      <c r="C15" s="107"/>
      <c r="D15" s="107"/>
      <c r="E15" s="107"/>
      <c r="F15" s="107"/>
      <c r="G15" s="107"/>
      <c r="H15" s="107"/>
      <c r="I15" s="108"/>
    </row>
    <row r="16" spans="1:9" ht="32.25" customHeight="1">
      <c r="A16" s="109" t="s">
        <v>116</v>
      </c>
      <c r="B16" s="110"/>
      <c r="C16" s="110"/>
      <c r="D16" s="110"/>
      <c r="E16" s="110"/>
      <c r="F16" s="110"/>
      <c r="G16" s="110"/>
      <c r="H16" s="110"/>
      <c r="I16" s="111"/>
    </row>
    <row r="17" spans="1:9" s="4" customFormat="1" ht="32.25" customHeight="1">
      <c r="A17" s="112" t="s">
        <v>16</v>
      </c>
      <c r="B17" s="113"/>
      <c r="C17" s="113"/>
      <c r="D17" s="113"/>
      <c r="E17" s="113"/>
      <c r="F17" s="113"/>
      <c r="G17" s="113"/>
      <c r="H17" s="113"/>
      <c r="I17" s="114"/>
    </row>
    <row r="18" spans="1:9" ht="21.75" customHeight="1">
      <c r="A18" s="2">
        <v>1</v>
      </c>
      <c r="B18" s="86" t="s">
        <v>17</v>
      </c>
      <c r="C18" s="87"/>
      <c r="D18" s="87"/>
      <c r="E18" s="87"/>
      <c r="F18" s="87"/>
      <c r="G18" s="88"/>
      <c r="H18" s="115" t="s">
        <v>122</v>
      </c>
      <c r="I18" s="115"/>
    </row>
    <row r="19" spans="1:9" ht="18" customHeight="1">
      <c r="A19" s="2">
        <v>2</v>
      </c>
      <c r="B19" s="86" t="s">
        <v>18</v>
      </c>
      <c r="C19" s="87"/>
      <c r="D19" s="87"/>
      <c r="E19" s="87"/>
      <c r="F19" s="87"/>
      <c r="G19" s="88"/>
      <c r="H19" s="116" t="s">
        <v>125</v>
      </c>
      <c r="I19" s="117"/>
    </row>
    <row r="20" spans="1:9" ht="21" customHeight="1">
      <c r="A20" s="2">
        <v>3</v>
      </c>
      <c r="B20" s="86" t="s">
        <v>136</v>
      </c>
      <c r="C20" s="87"/>
      <c r="D20" s="87"/>
      <c r="E20" s="87"/>
      <c r="F20" s="87"/>
      <c r="G20" s="88"/>
      <c r="H20" s="118">
        <f>DADOS!E4</f>
        <v>0</v>
      </c>
      <c r="I20" s="118"/>
    </row>
    <row r="21" spans="1:10" ht="26.25" customHeight="1">
      <c r="A21" s="2">
        <v>4</v>
      </c>
      <c r="B21" s="86" t="s">
        <v>19</v>
      </c>
      <c r="C21" s="87"/>
      <c r="D21" s="87"/>
      <c r="E21" s="87"/>
      <c r="F21" s="87"/>
      <c r="G21" s="88"/>
      <c r="H21" s="115" t="s">
        <v>123</v>
      </c>
      <c r="I21" s="115"/>
      <c r="J21" s="5"/>
    </row>
    <row r="22" spans="1:9" ht="25.5" customHeight="1">
      <c r="A22" s="2">
        <v>5</v>
      </c>
      <c r="B22" s="119" t="s">
        <v>20</v>
      </c>
      <c r="C22" s="120"/>
      <c r="D22" s="120"/>
      <c r="E22" s="120"/>
      <c r="F22" s="120"/>
      <c r="G22" s="121"/>
      <c r="H22" s="122"/>
      <c r="I22" s="123"/>
    </row>
    <row r="23" spans="1:9" ht="29.25" customHeight="1">
      <c r="A23" s="124" t="s">
        <v>131</v>
      </c>
      <c r="B23" s="125"/>
      <c r="C23" s="125"/>
      <c r="D23" s="125"/>
      <c r="E23" s="125"/>
      <c r="F23" s="125"/>
      <c r="G23" s="125"/>
      <c r="H23" s="125"/>
      <c r="I23" s="126"/>
    </row>
    <row r="24" spans="1:9" ht="24" customHeight="1">
      <c r="A24" s="97" t="s">
        <v>21</v>
      </c>
      <c r="B24" s="98"/>
      <c r="C24" s="98"/>
      <c r="D24" s="98"/>
      <c r="E24" s="98"/>
      <c r="F24" s="98"/>
      <c r="G24" s="98"/>
      <c r="H24" s="98"/>
      <c r="I24" s="99"/>
    </row>
    <row r="25" spans="1:10" s="7" customFormat="1" ht="30" customHeight="1">
      <c r="A25" s="6">
        <v>1</v>
      </c>
      <c r="B25" s="112" t="s">
        <v>22</v>
      </c>
      <c r="C25" s="113"/>
      <c r="D25" s="113"/>
      <c r="E25" s="113"/>
      <c r="F25" s="113"/>
      <c r="G25" s="113"/>
      <c r="H25" s="139"/>
      <c r="I25" s="6" t="s">
        <v>23</v>
      </c>
      <c r="J25" s="1"/>
    </row>
    <row r="26" spans="1:9" ht="29.25" customHeight="1">
      <c r="A26" s="2" t="s">
        <v>5</v>
      </c>
      <c r="B26" s="86" t="s">
        <v>24</v>
      </c>
      <c r="C26" s="87"/>
      <c r="D26" s="87"/>
      <c r="E26" s="87"/>
      <c r="F26" s="87"/>
      <c r="G26" s="87"/>
      <c r="H26" s="88"/>
      <c r="I26" s="8">
        <f>H20</f>
        <v>0</v>
      </c>
    </row>
    <row r="27" spans="1:9" ht="26.25" customHeight="1">
      <c r="A27" s="127" t="s">
        <v>25</v>
      </c>
      <c r="B27" s="128"/>
      <c r="C27" s="128"/>
      <c r="D27" s="128"/>
      <c r="E27" s="128"/>
      <c r="F27" s="128"/>
      <c r="G27" s="128"/>
      <c r="H27" s="129"/>
      <c r="I27" s="59">
        <f>SUM(I26:I26)</f>
        <v>0</v>
      </c>
    </row>
    <row r="28" spans="1:9" ht="30.75" customHeight="1">
      <c r="A28" s="130" t="s">
        <v>158</v>
      </c>
      <c r="B28" s="131"/>
      <c r="C28" s="131"/>
      <c r="D28" s="131"/>
      <c r="E28" s="131"/>
      <c r="F28" s="131"/>
      <c r="G28" s="131"/>
      <c r="H28" s="131"/>
      <c r="I28" s="132"/>
    </row>
    <row r="29" spans="1:9" ht="25.5" customHeight="1">
      <c r="A29" s="133" t="s">
        <v>27</v>
      </c>
      <c r="B29" s="134"/>
      <c r="C29" s="134"/>
      <c r="D29" s="134"/>
      <c r="E29" s="134"/>
      <c r="F29" s="134"/>
      <c r="G29" s="134"/>
      <c r="H29" s="134"/>
      <c r="I29" s="135"/>
    </row>
    <row r="30" spans="1:9" ht="22.5" customHeight="1">
      <c r="A30" s="11" t="s">
        <v>28</v>
      </c>
      <c r="B30" s="136" t="s">
        <v>29</v>
      </c>
      <c r="C30" s="137"/>
      <c r="D30" s="137"/>
      <c r="E30" s="137"/>
      <c r="F30" s="137"/>
      <c r="G30" s="137"/>
      <c r="H30" s="138"/>
      <c r="I30" s="2" t="s">
        <v>30</v>
      </c>
    </row>
    <row r="31" spans="1:9" ht="18" customHeight="1">
      <c r="A31" s="11" t="s">
        <v>5</v>
      </c>
      <c r="B31" s="133" t="s">
        <v>134</v>
      </c>
      <c r="C31" s="134"/>
      <c r="D31" s="134"/>
      <c r="E31" s="134"/>
      <c r="F31" s="134"/>
      <c r="G31" s="134"/>
      <c r="H31" s="135"/>
      <c r="I31" s="13">
        <f>I27*8.33%</f>
        <v>0</v>
      </c>
    </row>
    <row r="32" spans="1:9" ht="18" customHeight="1">
      <c r="A32" s="11" t="s">
        <v>7</v>
      </c>
      <c r="B32" s="133" t="s">
        <v>31</v>
      </c>
      <c r="C32" s="134"/>
      <c r="D32" s="134"/>
      <c r="E32" s="134"/>
      <c r="F32" s="134"/>
      <c r="G32" s="134"/>
      <c r="H32" s="135"/>
      <c r="I32" s="13">
        <f>((I27/3)/12)</f>
        <v>0</v>
      </c>
    </row>
    <row r="33" spans="1:9" ht="18" customHeight="1">
      <c r="A33" s="11" t="s">
        <v>9</v>
      </c>
      <c r="B33" s="133" t="s">
        <v>137</v>
      </c>
      <c r="C33" s="134"/>
      <c r="D33" s="134"/>
      <c r="E33" s="134"/>
      <c r="F33" s="134"/>
      <c r="G33" s="134"/>
      <c r="H33" s="135"/>
      <c r="I33" s="13">
        <f>I27/12</f>
        <v>0</v>
      </c>
    </row>
    <row r="34" spans="1:9" ht="19.5" customHeight="1">
      <c r="A34" s="140" t="s">
        <v>32</v>
      </c>
      <c r="B34" s="141"/>
      <c r="C34" s="141"/>
      <c r="D34" s="141"/>
      <c r="E34" s="141"/>
      <c r="F34" s="141"/>
      <c r="G34" s="141"/>
      <c r="H34" s="142"/>
      <c r="I34" s="53">
        <f>SUM(I31:I33)</f>
        <v>0</v>
      </c>
    </row>
    <row r="35" spans="1:9" ht="111" customHeight="1">
      <c r="A35" s="143" t="s">
        <v>139</v>
      </c>
      <c r="B35" s="143"/>
      <c r="C35" s="143"/>
      <c r="D35" s="143"/>
      <c r="E35" s="143"/>
      <c r="F35" s="143"/>
      <c r="G35" s="143"/>
      <c r="H35" s="143"/>
      <c r="I35" s="143"/>
    </row>
    <row r="36" spans="1:9" ht="51.75" customHeight="1">
      <c r="A36" s="144" t="s">
        <v>157</v>
      </c>
      <c r="B36" s="145"/>
      <c r="C36" s="145"/>
      <c r="D36" s="145"/>
      <c r="E36" s="145"/>
      <c r="F36" s="145"/>
      <c r="G36" s="145"/>
      <c r="H36" s="146"/>
      <c r="I36" s="147"/>
    </row>
    <row r="37" spans="1:9" ht="36.75" customHeight="1">
      <c r="A37" s="54"/>
      <c r="B37" s="145" t="s">
        <v>153</v>
      </c>
      <c r="C37" s="145"/>
      <c r="D37" s="145"/>
      <c r="E37" s="145"/>
      <c r="F37" s="145"/>
      <c r="G37" s="145"/>
      <c r="H37" s="216">
        <f>I27+I34</f>
        <v>0</v>
      </c>
      <c r="I37" s="217"/>
    </row>
    <row r="38" spans="1:9" ht="30" customHeight="1">
      <c r="A38" s="12" t="s">
        <v>33</v>
      </c>
      <c r="B38" s="112" t="s">
        <v>34</v>
      </c>
      <c r="C38" s="113"/>
      <c r="D38" s="113"/>
      <c r="E38" s="113"/>
      <c r="F38" s="113"/>
      <c r="G38" s="139"/>
      <c r="H38" s="2" t="s">
        <v>35</v>
      </c>
      <c r="I38" s="2" t="s">
        <v>36</v>
      </c>
    </row>
    <row r="39" spans="1:9" ht="27" customHeight="1">
      <c r="A39" s="12" t="s">
        <v>5</v>
      </c>
      <c r="B39" s="86" t="s">
        <v>37</v>
      </c>
      <c r="C39" s="87"/>
      <c r="D39" s="87"/>
      <c r="E39" s="87"/>
      <c r="F39" s="87"/>
      <c r="G39" s="88"/>
      <c r="H39" s="14">
        <v>0</v>
      </c>
      <c r="I39" s="10">
        <f>H39*$H$37</f>
        <v>0</v>
      </c>
    </row>
    <row r="40" spans="1:9" ht="24" customHeight="1">
      <c r="A40" s="12" t="s">
        <v>7</v>
      </c>
      <c r="B40" s="86" t="s">
        <v>38</v>
      </c>
      <c r="C40" s="87"/>
      <c r="D40" s="87"/>
      <c r="E40" s="87"/>
      <c r="F40" s="87"/>
      <c r="G40" s="88"/>
      <c r="H40" s="14">
        <v>0</v>
      </c>
      <c r="I40" s="10">
        <f aca="true" t="shared" si="0" ref="I40:I45">H40*$H$37</f>
        <v>0</v>
      </c>
    </row>
    <row r="41" spans="1:9" ht="60" customHeight="1">
      <c r="A41" s="12" t="s">
        <v>9</v>
      </c>
      <c r="B41" s="148" t="s">
        <v>39</v>
      </c>
      <c r="C41" s="149"/>
      <c r="D41" s="15" t="s">
        <v>40</v>
      </c>
      <c r="E41" s="55">
        <v>0</v>
      </c>
      <c r="F41" s="2" t="s">
        <v>41</v>
      </c>
      <c r="G41" s="56">
        <v>0</v>
      </c>
      <c r="H41" s="14">
        <f>G41*E41</f>
        <v>0</v>
      </c>
      <c r="I41" s="10">
        <f t="shared" si="0"/>
        <v>0</v>
      </c>
    </row>
    <row r="42" spans="1:9" ht="24" customHeight="1">
      <c r="A42" s="12" t="s">
        <v>11</v>
      </c>
      <c r="B42" s="86" t="s">
        <v>42</v>
      </c>
      <c r="C42" s="87"/>
      <c r="D42" s="87"/>
      <c r="E42" s="87"/>
      <c r="F42" s="87"/>
      <c r="G42" s="88"/>
      <c r="H42" s="14">
        <v>0</v>
      </c>
      <c r="I42" s="10">
        <f t="shared" si="0"/>
        <v>0</v>
      </c>
    </row>
    <row r="43" spans="1:9" ht="24.75" customHeight="1">
      <c r="A43" s="12" t="s">
        <v>43</v>
      </c>
      <c r="B43" s="86" t="s">
        <v>44</v>
      </c>
      <c r="C43" s="87"/>
      <c r="D43" s="87"/>
      <c r="E43" s="87"/>
      <c r="F43" s="87"/>
      <c r="G43" s="88"/>
      <c r="H43" s="14">
        <v>0</v>
      </c>
      <c r="I43" s="10">
        <f t="shared" si="0"/>
        <v>0</v>
      </c>
    </row>
    <row r="44" spans="1:9" ht="23.25" customHeight="1">
      <c r="A44" s="12" t="s">
        <v>45</v>
      </c>
      <c r="B44" s="86" t="s">
        <v>46</v>
      </c>
      <c r="C44" s="87"/>
      <c r="D44" s="87"/>
      <c r="E44" s="87"/>
      <c r="F44" s="87"/>
      <c r="G44" s="88"/>
      <c r="H44" s="14">
        <v>0</v>
      </c>
      <c r="I44" s="10">
        <f t="shared" si="0"/>
        <v>0</v>
      </c>
    </row>
    <row r="45" spans="1:9" ht="25.5" customHeight="1">
      <c r="A45" s="12" t="s">
        <v>47</v>
      </c>
      <c r="B45" s="86" t="s">
        <v>48</v>
      </c>
      <c r="C45" s="87"/>
      <c r="D45" s="87"/>
      <c r="E45" s="87"/>
      <c r="F45" s="87"/>
      <c r="G45" s="88"/>
      <c r="H45" s="14">
        <v>0</v>
      </c>
      <c r="I45" s="10">
        <f t="shared" si="0"/>
        <v>0</v>
      </c>
    </row>
    <row r="46" spans="1:9" ht="22.5" customHeight="1">
      <c r="A46" s="12" t="s">
        <v>49</v>
      </c>
      <c r="B46" s="86" t="s">
        <v>50</v>
      </c>
      <c r="C46" s="87"/>
      <c r="D46" s="87"/>
      <c r="E46" s="87"/>
      <c r="F46" s="87"/>
      <c r="G46" s="88"/>
      <c r="H46" s="14">
        <v>0</v>
      </c>
      <c r="I46" s="10">
        <f>H46*$H$37</f>
        <v>0</v>
      </c>
    </row>
    <row r="47" spans="1:9" ht="27.75" customHeight="1">
      <c r="A47" s="150" t="s">
        <v>145</v>
      </c>
      <c r="B47" s="151"/>
      <c r="C47" s="151"/>
      <c r="D47" s="151"/>
      <c r="E47" s="151"/>
      <c r="F47" s="151"/>
      <c r="G47" s="152"/>
      <c r="H47" s="58">
        <f>SUM(H39:H46)</f>
        <v>0</v>
      </c>
      <c r="I47" s="59">
        <f>SUM(I39:I46)</f>
        <v>0</v>
      </c>
    </row>
    <row r="48" spans="1:9" ht="27.75" customHeight="1">
      <c r="A48" s="218" t="s">
        <v>144</v>
      </c>
      <c r="B48" s="218"/>
      <c r="C48" s="218"/>
      <c r="D48" s="218"/>
      <c r="E48" s="218"/>
      <c r="F48" s="218"/>
      <c r="G48" s="218"/>
      <c r="H48" s="60">
        <f>SUM(H39:H45)</f>
        <v>0</v>
      </c>
      <c r="I48" s="61">
        <f>H48*H37</f>
        <v>0</v>
      </c>
    </row>
    <row r="49" spans="1:9" ht="90" customHeight="1">
      <c r="A49" s="153" t="s">
        <v>147</v>
      </c>
      <c r="B49" s="154"/>
      <c r="C49" s="154"/>
      <c r="D49" s="154"/>
      <c r="E49" s="154"/>
      <c r="F49" s="154"/>
      <c r="G49" s="154"/>
      <c r="H49" s="154"/>
      <c r="I49" s="155"/>
    </row>
    <row r="50" spans="1:9" ht="27" customHeight="1">
      <c r="A50" s="130" t="s">
        <v>51</v>
      </c>
      <c r="B50" s="131"/>
      <c r="C50" s="131"/>
      <c r="D50" s="131"/>
      <c r="E50" s="131"/>
      <c r="F50" s="131"/>
      <c r="G50" s="131"/>
      <c r="H50" s="131"/>
      <c r="I50" s="132"/>
    </row>
    <row r="51" spans="1:9" ht="18.75" customHeight="1">
      <c r="A51" s="11" t="s">
        <v>52</v>
      </c>
      <c r="B51" s="112" t="s">
        <v>53</v>
      </c>
      <c r="C51" s="113"/>
      <c r="D51" s="113"/>
      <c r="E51" s="113"/>
      <c r="F51" s="113"/>
      <c r="G51" s="113"/>
      <c r="H51" s="139"/>
      <c r="I51" s="2" t="s">
        <v>30</v>
      </c>
    </row>
    <row r="52" spans="1:9" ht="33.75" customHeight="1">
      <c r="A52" s="11" t="s">
        <v>5</v>
      </c>
      <c r="B52" s="86" t="s">
        <v>54</v>
      </c>
      <c r="C52" s="87"/>
      <c r="D52" s="87"/>
      <c r="E52" s="87"/>
      <c r="F52" s="87"/>
      <c r="G52" s="87"/>
      <c r="H52" s="88"/>
      <c r="I52" s="10">
        <f>(H53*H54*H55)-(I26*6%)</f>
        <v>0</v>
      </c>
    </row>
    <row r="53" spans="1:9" ht="26.25" customHeight="1">
      <c r="A53" s="11"/>
      <c r="B53" s="156" t="s">
        <v>55</v>
      </c>
      <c r="C53" s="157"/>
      <c r="D53" s="157"/>
      <c r="E53" s="157"/>
      <c r="F53" s="157"/>
      <c r="G53" s="158"/>
      <c r="H53" s="30">
        <f>DADOS!D6</f>
        <v>0</v>
      </c>
      <c r="I53" s="10" t="s">
        <v>56</v>
      </c>
    </row>
    <row r="54" spans="1:9" ht="17.25" customHeight="1">
      <c r="A54" s="11"/>
      <c r="B54" s="156" t="s">
        <v>57</v>
      </c>
      <c r="C54" s="157"/>
      <c r="D54" s="157"/>
      <c r="E54" s="157"/>
      <c r="F54" s="157"/>
      <c r="G54" s="158"/>
      <c r="H54" s="31">
        <v>2</v>
      </c>
      <c r="I54" s="10" t="s">
        <v>56</v>
      </c>
    </row>
    <row r="55" spans="1:9" ht="15" customHeight="1">
      <c r="A55" s="11"/>
      <c r="B55" s="156" t="s">
        <v>58</v>
      </c>
      <c r="C55" s="157"/>
      <c r="D55" s="157"/>
      <c r="E55" s="157"/>
      <c r="F55" s="157"/>
      <c r="G55" s="158"/>
      <c r="H55" s="32">
        <v>21</v>
      </c>
      <c r="I55" s="10" t="s">
        <v>56</v>
      </c>
    </row>
    <row r="56" spans="1:9" ht="15" customHeight="1">
      <c r="A56" s="11"/>
      <c r="B56" s="156" t="s">
        <v>59</v>
      </c>
      <c r="C56" s="157"/>
      <c r="D56" s="157"/>
      <c r="E56" s="157"/>
      <c r="F56" s="157"/>
      <c r="G56" s="158"/>
      <c r="H56" s="33">
        <v>0.06</v>
      </c>
      <c r="I56" s="10" t="s">
        <v>56</v>
      </c>
    </row>
    <row r="57" spans="1:9" ht="28.5" customHeight="1">
      <c r="A57" s="16"/>
      <c r="B57" s="178" t="s">
        <v>60</v>
      </c>
      <c r="C57" s="179"/>
      <c r="D57" s="179"/>
      <c r="E57" s="179"/>
      <c r="F57" s="179"/>
      <c r="G57" s="179"/>
      <c r="H57" s="180"/>
      <c r="I57" s="36">
        <f>SUM(I52:I56)</f>
        <v>0</v>
      </c>
    </row>
    <row r="58" spans="1:9" ht="21.75" customHeight="1">
      <c r="A58" s="97" t="s">
        <v>61</v>
      </c>
      <c r="B58" s="98"/>
      <c r="C58" s="98"/>
      <c r="D58" s="98"/>
      <c r="E58" s="98"/>
      <c r="F58" s="98"/>
      <c r="G58" s="98"/>
      <c r="H58" s="98"/>
      <c r="I58" s="99"/>
    </row>
    <row r="59" spans="1:9" ht="29.25" customHeight="1">
      <c r="A59" s="2">
        <v>2</v>
      </c>
      <c r="B59" s="112" t="s">
        <v>62</v>
      </c>
      <c r="C59" s="113"/>
      <c r="D59" s="113"/>
      <c r="E59" s="113"/>
      <c r="F59" s="113"/>
      <c r="G59" s="113"/>
      <c r="H59" s="139"/>
      <c r="I59" s="2" t="s">
        <v>30</v>
      </c>
    </row>
    <row r="60" spans="1:9" ht="21.75" customHeight="1">
      <c r="A60" s="2" t="s">
        <v>28</v>
      </c>
      <c r="B60" s="86" t="s">
        <v>138</v>
      </c>
      <c r="C60" s="87"/>
      <c r="D60" s="87"/>
      <c r="E60" s="87"/>
      <c r="F60" s="87"/>
      <c r="G60" s="87"/>
      <c r="H60" s="88"/>
      <c r="I60" s="17">
        <f>I34</f>
        <v>0</v>
      </c>
    </row>
    <row r="61" spans="1:9" ht="18.75" customHeight="1">
      <c r="A61" s="2" t="s">
        <v>33</v>
      </c>
      <c r="B61" s="86" t="s">
        <v>63</v>
      </c>
      <c r="C61" s="87"/>
      <c r="D61" s="87"/>
      <c r="E61" s="87"/>
      <c r="F61" s="87"/>
      <c r="G61" s="87"/>
      <c r="H61" s="88"/>
      <c r="I61" s="22">
        <f>I47</f>
        <v>0</v>
      </c>
    </row>
    <row r="62" spans="1:9" ht="21.75" customHeight="1">
      <c r="A62" s="2" t="s">
        <v>52</v>
      </c>
      <c r="B62" s="86" t="s">
        <v>53</v>
      </c>
      <c r="C62" s="87"/>
      <c r="D62" s="87"/>
      <c r="E62" s="87"/>
      <c r="F62" s="87"/>
      <c r="G62" s="87"/>
      <c r="H62" s="88"/>
      <c r="I62" s="17">
        <f>I57</f>
        <v>0</v>
      </c>
    </row>
    <row r="63" spans="1:9" ht="21.75" customHeight="1">
      <c r="A63" s="164" t="s">
        <v>32</v>
      </c>
      <c r="B63" s="165"/>
      <c r="C63" s="165"/>
      <c r="D63" s="165"/>
      <c r="E63" s="165"/>
      <c r="F63" s="165"/>
      <c r="G63" s="165"/>
      <c r="H63" s="166"/>
      <c r="I63" s="57">
        <f>SUM(I60:I62)</f>
        <v>0</v>
      </c>
    </row>
    <row r="64" spans="1:9" ht="26.25" customHeight="1">
      <c r="A64" s="130" t="s">
        <v>64</v>
      </c>
      <c r="B64" s="131"/>
      <c r="C64" s="131"/>
      <c r="D64" s="131"/>
      <c r="E64" s="131"/>
      <c r="F64" s="131"/>
      <c r="G64" s="131"/>
      <c r="H64" s="131"/>
      <c r="I64" s="132"/>
    </row>
    <row r="65" spans="1:9" ht="28.5" customHeight="1">
      <c r="A65" s="11">
        <v>3</v>
      </c>
      <c r="B65" s="136" t="s">
        <v>152</v>
      </c>
      <c r="C65" s="137"/>
      <c r="D65" s="137"/>
      <c r="E65" s="137"/>
      <c r="F65" s="137"/>
      <c r="G65" s="137"/>
      <c r="H65" s="138"/>
      <c r="I65" s="11" t="s">
        <v>65</v>
      </c>
    </row>
    <row r="66" spans="1:9" ht="28.5" customHeight="1">
      <c r="A66" s="11"/>
      <c r="B66" s="172" t="s">
        <v>148</v>
      </c>
      <c r="C66" s="173"/>
      <c r="D66" s="173"/>
      <c r="E66" s="173"/>
      <c r="F66" s="173"/>
      <c r="G66" s="173"/>
      <c r="H66" s="174"/>
      <c r="I66" s="62">
        <f>(((I27+I34+I46+I62)/12)+I67)*50%</f>
        <v>0</v>
      </c>
    </row>
    <row r="67" spans="1:9" ht="26.25" customHeight="1">
      <c r="A67" s="18" t="s">
        <v>7</v>
      </c>
      <c r="B67" s="169" t="s">
        <v>151</v>
      </c>
      <c r="C67" s="170"/>
      <c r="D67" s="170"/>
      <c r="E67" s="170"/>
      <c r="F67" s="170"/>
      <c r="G67" s="170"/>
      <c r="H67" s="171"/>
      <c r="I67" s="48">
        <f>I46*40%</f>
        <v>0</v>
      </c>
    </row>
    <row r="68" spans="1:9" ht="30.75" customHeight="1">
      <c r="A68" s="18" t="s">
        <v>11</v>
      </c>
      <c r="B68" s="172" t="s">
        <v>149</v>
      </c>
      <c r="C68" s="173"/>
      <c r="D68" s="173"/>
      <c r="E68" s="173"/>
      <c r="F68" s="173"/>
      <c r="G68" s="173"/>
      <c r="H68" s="174"/>
      <c r="I68" s="66">
        <f>I69*50%</f>
        <v>0</v>
      </c>
    </row>
    <row r="69" spans="1:9" ht="28.5" customHeight="1">
      <c r="A69" s="18" t="s">
        <v>43</v>
      </c>
      <c r="B69" s="175" t="s">
        <v>150</v>
      </c>
      <c r="C69" s="176"/>
      <c r="D69" s="176"/>
      <c r="E69" s="176"/>
      <c r="F69" s="176"/>
      <c r="G69" s="176"/>
      <c r="H69" s="177"/>
      <c r="I69" s="48">
        <f>I46*40%</f>
        <v>0</v>
      </c>
    </row>
    <row r="70" spans="1:9" ht="25.5" customHeight="1">
      <c r="A70" s="140" t="s">
        <v>32</v>
      </c>
      <c r="B70" s="141"/>
      <c r="C70" s="141"/>
      <c r="D70" s="141"/>
      <c r="E70" s="141"/>
      <c r="F70" s="141"/>
      <c r="G70" s="141"/>
      <c r="H70" s="186"/>
      <c r="I70" s="62">
        <f>I66+I68</f>
        <v>0</v>
      </c>
    </row>
    <row r="71" spans="1:9" ht="36" customHeight="1">
      <c r="A71" s="153" t="s">
        <v>146</v>
      </c>
      <c r="B71" s="154"/>
      <c r="C71" s="154"/>
      <c r="D71" s="154"/>
      <c r="E71" s="154"/>
      <c r="F71" s="154"/>
      <c r="G71" s="154"/>
      <c r="H71" s="154"/>
      <c r="I71" s="155"/>
    </row>
    <row r="72" spans="1:9" ht="30" customHeight="1">
      <c r="A72" s="97" t="s">
        <v>156</v>
      </c>
      <c r="B72" s="98"/>
      <c r="C72" s="98"/>
      <c r="D72" s="98"/>
      <c r="E72" s="98"/>
      <c r="F72" s="98"/>
      <c r="G72" s="98"/>
      <c r="H72" s="98"/>
      <c r="I72" s="99"/>
    </row>
    <row r="73" spans="1:9" ht="70.5" customHeight="1">
      <c r="A73" s="153" t="s">
        <v>154</v>
      </c>
      <c r="B73" s="154"/>
      <c r="C73" s="154"/>
      <c r="D73" s="154"/>
      <c r="E73" s="154"/>
      <c r="F73" s="154"/>
      <c r="G73" s="154"/>
      <c r="H73" s="154"/>
      <c r="I73" s="155"/>
    </row>
    <row r="74" spans="1:9" ht="50.25" customHeight="1">
      <c r="A74" s="95" t="s">
        <v>155</v>
      </c>
      <c r="B74" s="187"/>
      <c r="C74" s="187"/>
      <c r="D74" s="187"/>
      <c r="E74" s="187"/>
      <c r="F74" s="187"/>
      <c r="G74" s="187"/>
      <c r="H74" s="96"/>
      <c r="I74" s="63">
        <f>I27+I63+I70</f>
        <v>0</v>
      </c>
    </row>
    <row r="75" spans="1:9" ht="24" customHeight="1">
      <c r="A75" s="97" t="s">
        <v>66</v>
      </c>
      <c r="B75" s="98"/>
      <c r="C75" s="98"/>
      <c r="D75" s="98"/>
      <c r="E75" s="98"/>
      <c r="F75" s="98"/>
      <c r="G75" s="98"/>
      <c r="H75" s="98"/>
      <c r="I75" s="99"/>
    </row>
    <row r="76" spans="1:9" ht="27" customHeight="1">
      <c r="A76" s="19" t="s">
        <v>67</v>
      </c>
      <c r="B76" s="136" t="s">
        <v>68</v>
      </c>
      <c r="C76" s="137"/>
      <c r="D76" s="137"/>
      <c r="E76" s="137"/>
      <c r="F76" s="137"/>
      <c r="G76" s="137"/>
      <c r="H76" s="138"/>
      <c r="I76" s="19" t="s">
        <v>30</v>
      </c>
    </row>
    <row r="77" spans="1:10" ht="31.5" customHeight="1">
      <c r="A77" s="18" t="s">
        <v>5</v>
      </c>
      <c r="B77" s="183" t="s">
        <v>143</v>
      </c>
      <c r="C77" s="184"/>
      <c r="D77" s="184"/>
      <c r="E77" s="184"/>
      <c r="F77" s="184"/>
      <c r="G77" s="184"/>
      <c r="H77" s="185"/>
      <c r="I77" s="48">
        <v>0</v>
      </c>
      <c r="J77" s="47"/>
    </row>
    <row r="78" spans="1:9" ht="23.25" customHeight="1">
      <c r="A78" s="18" t="s">
        <v>7</v>
      </c>
      <c r="B78" s="169" t="s">
        <v>69</v>
      </c>
      <c r="C78" s="170"/>
      <c r="D78" s="170"/>
      <c r="E78" s="170"/>
      <c r="F78" s="170"/>
      <c r="G78" s="170"/>
      <c r="H78" s="171"/>
      <c r="I78" s="48">
        <f>((I74/30)*2.96)/12</f>
        <v>0</v>
      </c>
    </row>
    <row r="79" spans="1:9" ht="30.75" customHeight="1">
      <c r="A79" s="18" t="s">
        <v>9</v>
      </c>
      <c r="B79" s="175" t="s">
        <v>70</v>
      </c>
      <c r="C79" s="176"/>
      <c r="D79" s="176"/>
      <c r="E79" s="176"/>
      <c r="F79" s="176"/>
      <c r="G79" s="176"/>
      <c r="H79" s="177"/>
      <c r="I79" s="48">
        <f>((I74/30)*5)/12*1.5%</f>
        <v>0</v>
      </c>
    </row>
    <row r="80" spans="1:9" ht="25.5" customHeight="1">
      <c r="A80" s="18" t="s">
        <v>11</v>
      </c>
      <c r="B80" s="175" t="s">
        <v>71</v>
      </c>
      <c r="C80" s="176"/>
      <c r="D80" s="176"/>
      <c r="E80" s="176"/>
      <c r="F80" s="176"/>
      <c r="G80" s="176"/>
      <c r="H80" s="177"/>
      <c r="I80" s="48">
        <f>((I74/30)*15)/12*0.78%</f>
        <v>0</v>
      </c>
    </row>
    <row r="81" spans="1:9" ht="30.75" customHeight="1">
      <c r="A81" s="18" t="s">
        <v>43</v>
      </c>
      <c r="B81" s="183" t="s">
        <v>72</v>
      </c>
      <c r="C81" s="184"/>
      <c r="D81" s="184"/>
      <c r="E81" s="184"/>
      <c r="F81" s="184"/>
      <c r="G81" s="184"/>
      <c r="H81" s="185"/>
      <c r="I81" s="48">
        <v>0</v>
      </c>
    </row>
    <row r="82" spans="1:9" ht="33.75" customHeight="1">
      <c r="A82" s="20" t="s">
        <v>45</v>
      </c>
      <c r="B82" s="175" t="s">
        <v>73</v>
      </c>
      <c r="C82" s="176"/>
      <c r="D82" s="176"/>
      <c r="E82" s="176"/>
      <c r="F82" s="176"/>
      <c r="G82" s="176"/>
      <c r="H82" s="177"/>
      <c r="I82" s="48">
        <f>((I74/30)*5)/12</f>
        <v>0</v>
      </c>
    </row>
    <row r="83" spans="1:9" ht="27.75" customHeight="1">
      <c r="A83" s="140" t="s">
        <v>32</v>
      </c>
      <c r="B83" s="141"/>
      <c r="C83" s="141"/>
      <c r="D83" s="141"/>
      <c r="E83" s="141"/>
      <c r="F83" s="141"/>
      <c r="G83" s="141"/>
      <c r="H83" s="186"/>
      <c r="I83" s="62">
        <f>SUM(I77:I82)</f>
        <v>0</v>
      </c>
    </row>
    <row r="84" spans="1:9" ht="20.25" customHeight="1">
      <c r="A84" s="130" t="s">
        <v>74</v>
      </c>
      <c r="B84" s="131"/>
      <c r="C84" s="131"/>
      <c r="D84" s="131"/>
      <c r="E84" s="131"/>
      <c r="F84" s="131"/>
      <c r="G84" s="131"/>
      <c r="H84" s="131"/>
      <c r="I84" s="132"/>
    </row>
    <row r="85" spans="1:9" ht="25.5" customHeight="1">
      <c r="A85" s="11" t="s">
        <v>75</v>
      </c>
      <c r="B85" s="136" t="s">
        <v>76</v>
      </c>
      <c r="C85" s="137"/>
      <c r="D85" s="137"/>
      <c r="E85" s="137"/>
      <c r="F85" s="137"/>
      <c r="G85" s="137"/>
      <c r="H85" s="138"/>
      <c r="I85" s="10" t="s">
        <v>30</v>
      </c>
    </row>
    <row r="86" spans="1:9" ht="32.25" customHeight="1">
      <c r="A86" s="11" t="s">
        <v>5</v>
      </c>
      <c r="B86" s="133" t="s">
        <v>77</v>
      </c>
      <c r="C86" s="134"/>
      <c r="D86" s="134"/>
      <c r="E86" s="134"/>
      <c r="F86" s="134"/>
      <c r="G86" s="134"/>
      <c r="H86" s="188"/>
      <c r="I86" s="49">
        <v>0</v>
      </c>
    </row>
    <row r="87" spans="1:9" ht="20.25" customHeight="1">
      <c r="A87" s="140" t="s">
        <v>32</v>
      </c>
      <c r="B87" s="141"/>
      <c r="C87" s="141"/>
      <c r="D87" s="141"/>
      <c r="E87" s="141"/>
      <c r="F87" s="141"/>
      <c r="G87" s="141"/>
      <c r="H87" s="186"/>
      <c r="I87" s="50">
        <v>0</v>
      </c>
    </row>
    <row r="88" spans="1:9" ht="25.5" customHeight="1">
      <c r="A88" s="19" t="s">
        <v>7</v>
      </c>
      <c r="B88" s="86" t="s">
        <v>78</v>
      </c>
      <c r="C88" s="87"/>
      <c r="D88" s="87"/>
      <c r="E88" s="87"/>
      <c r="F88" s="87"/>
      <c r="G88" s="87"/>
      <c r="H88" s="88"/>
      <c r="I88" s="21">
        <f>ROUND(H47*I87,2)</f>
        <v>0</v>
      </c>
    </row>
    <row r="89" spans="1:9" ht="15.75" customHeight="1">
      <c r="A89" s="140" t="s">
        <v>32</v>
      </c>
      <c r="B89" s="141"/>
      <c r="C89" s="141"/>
      <c r="D89" s="141"/>
      <c r="E89" s="141"/>
      <c r="F89" s="141"/>
      <c r="G89" s="141"/>
      <c r="H89" s="142"/>
      <c r="I89" s="10">
        <f>SUM(I87:I88)</f>
        <v>0</v>
      </c>
    </row>
    <row r="90" spans="1:9" ht="42" customHeight="1">
      <c r="A90" s="153" t="s">
        <v>79</v>
      </c>
      <c r="B90" s="154"/>
      <c r="C90" s="154"/>
      <c r="D90" s="154"/>
      <c r="E90" s="154"/>
      <c r="F90" s="154"/>
      <c r="G90" s="154"/>
      <c r="H90" s="154"/>
      <c r="I90" s="155"/>
    </row>
    <row r="91" spans="1:9" ht="23.25" customHeight="1">
      <c r="A91" s="97" t="s">
        <v>80</v>
      </c>
      <c r="B91" s="98"/>
      <c r="C91" s="98"/>
      <c r="D91" s="98"/>
      <c r="E91" s="98"/>
      <c r="F91" s="98"/>
      <c r="G91" s="98"/>
      <c r="H91" s="98"/>
      <c r="I91" s="99"/>
    </row>
    <row r="92" spans="1:9" ht="27.75" customHeight="1">
      <c r="A92" s="2">
        <v>4</v>
      </c>
      <c r="B92" s="136" t="s">
        <v>81</v>
      </c>
      <c r="C92" s="137"/>
      <c r="D92" s="137"/>
      <c r="E92" s="137"/>
      <c r="F92" s="137"/>
      <c r="G92" s="137"/>
      <c r="H92" s="138"/>
      <c r="I92" s="10" t="s">
        <v>30</v>
      </c>
    </row>
    <row r="93" spans="1:9" ht="19.5" customHeight="1">
      <c r="A93" s="2" t="s">
        <v>67</v>
      </c>
      <c r="B93" s="133" t="s">
        <v>82</v>
      </c>
      <c r="C93" s="134"/>
      <c r="D93" s="134"/>
      <c r="E93" s="134"/>
      <c r="F93" s="134"/>
      <c r="G93" s="134"/>
      <c r="H93" s="135"/>
      <c r="I93" s="64">
        <f>I83</f>
        <v>0</v>
      </c>
    </row>
    <row r="94" spans="1:9" ht="19.5" customHeight="1">
      <c r="A94" s="2" t="s">
        <v>83</v>
      </c>
      <c r="B94" s="133" t="s">
        <v>84</v>
      </c>
      <c r="C94" s="134"/>
      <c r="D94" s="134"/>
      <c r="E94" s="134"/>
      <c r="F94" s="134"/>
      <c r="G94" s="134"/>
      <c r="H94" s="135"/>
      <c r="I94" s="10">
        <f>I89</f>
        <v>0</v>
      </c>
    </row>
    <row r="95" spans="1:9" ht="19.5" customHeight="1">
      <c r="A95" s="164" t="s">
        <v>32</v>
      </c>
      <c r="B95" s="165"/>
      <c r="C95" s="165"/>
      <c r="D95" s="165"/>
      <c r="E95" s="165"/>
      <c r="F95" s="165"/>
      <c r="G95" s="165"/>
      <c r="H95" s="166"/>
      <c r="I95" s="64">
        <f>I93+I94</f>
        <v>0</v>
      </c>
    </row>
    <row r="96" spans="1:9" ht="24.75" customHeight="1">
      <c r="A96" s="97" t="s">
        <v>85</v>
      </c>
      <c r="B96" s="98"/>
      <c r="C96" s="98"/>
      <c r="D96" s="98"/>
      <c r="E96" s="98"/>
      <c r="F96" s="98"/>
      <c r="G96" s="98"/>
      <c r="H96" s="98"/>
      <c r="I96" s="99"/>
    </row>
    <row r="97" spans="1:9" ht="25.5" customHeight="1">
      <c r="A97" s="11">
        <v>5</v>
      </c>
      <c r="B97" s="112" t="s">
        <v>86</v>
      </c>
      <c r="C97" s="113"/>
      <c r="D97" s="113"/>
      <c r="E97" s="113"/>
      <c r="F97" s="113"/>
      <c r="G97" s="113"/>
      <c r="H97" s="139"/>
      <c r="I97" s="11" t="s">
        <v>30</v>
      </c>
    </row>
    <row r="98" spans="1:9" ht="24" customHeight="1">
      <c r="A98" s="11" t="s">
        <v>5</v>
      </c>
      <c r="B98" s="86" t="s">
        <v>87</v>
      </c>
      <c r="C98" s="87"/>
      <c r="D98" s="87"/>
      <c r="E98" s="87"/>
      <c r="F98" s="87"/>
      <c r="G98" s="87"/>
      <c r="H98" s="88"/>
      <c r="I98" s="10">
        <v>0</v>
      </c>
    </row>
    <row r="99" spans="1:9" ht="15.75" customHeight="1">
      <c r="A99" s="11" t="s">
        <v>7</v>
      </c>
      <c r="B99" s="86" t="s">
        <v>88</v>
      </c>
      <c r="C99" s="87"/>
      <c r="D99" s="87"/>
      <c r="E99" s="87"/>
      <c r="F99" s="87"/>
      <c r="G99" s="87"/>
      <c r="H99" s="88"/>
      <c r="I99" s="22">
        <v>0</v>
      </c>
    </row>
    <row r="100" spans="1:9" ht="21.75" customHeight="1">
      <c r="A100" s="140" t="s">
        <v>60</v>
      </c>
      <c r="B100" s="141"/>
      <c r="C100" s="141"/>
      <c r="D100" s="141"/>
      <c r="E100" s="141"/>
      <c r="F100" s="141"/>
      <c r="G100" s="141"/>
      <c r="H100" s="142"/>
      <c r="I100" s="36">
        <f>SUM(I98:I99)</f>
        <v>0</v>
      </c>
    </row>
    <row r="101" spans="1:9" ht="29.25" customHeight="1">
      <c r="A101" s="130" t="s">
        <v>89</v>
      </c>
      <c r="B101" s="131"/>
      <c r="C101" s="131"/>
      <c r="D101" s="131"/>
      <c r="E101" s="131"/>
      <c r="F101" s="131"/>
      <c r="G101" s="131"/>
      <c r="H101" s="131"/>
      <c r="I101" s="132"/>
    </row>
    <row r="102" spans="1:9" ht="32.25" customHeight="1">
      <c r="A102" s="11">
        <v>6</v>
      </c>
      <c r="B102" s="133" t="s">
        <v>90</v>
      </c>
      <c r="C102" s="134"/>
      <c r="D102" s="134"/>
      <c r="E102" s="134"/>
      <c r="F102" s="134"/>
      <c r="G102" s="135"/>
      <c r="H102" s="2" t="s">
        <v>35</v>
      </c>
      <c r="I102" s="22" t="s">
        <v>91</v>
      </c>
    </row>
    <row r="103" spans="1:9" ht="36.75" customHeight="1">
      <c r="A103" s="189" t="s">
        <v>92</v>
      </c>
      <c r="B103" s="190"/>
      <c r="C103" s="190"/>
      <c r="D103" s="190"/>
      <c r="E103" s="190"/>
      <c r="F103" s="190"/>
      <c r="G103" s="191"/>
      <c r="H103" s="11"/>
      <c r="I103" s="10">
        <f>I100+I95+I70+I63+I27</f>
        <v>0</v>
      </c>
    </row>
    <row r="104" spans="1:9" ht="21.75" customHeight="1">
      <c r="A104" s="11" t="s">
        <v>5</v>
      </c>
      <c r="B104" s="133" t="s">
        <v>93</v>
      </c>
      <c r="C104" s="134"/>
      <c r="D104" s="134"/>
      <c r="E104" s="134"/>
      <c r="F104" s="134"/>
      <c r="G104" s="135"/>
      <c r="H104" s="29">
        <f>DADOS!F9</f>
        <v>0</v>
      </c>
      <c r="I104" s="10">
        <f>I103*H104</f>
        <v>0</v>
      </c>
    </row>
    <row r="105" spans="1:9" ht="37.5" customHeight="1">
      <c r="A105" s="189" t="s">
        <v>94</v>
      </c>
      <c r="B105" s="190"/>
      <c r="C105" s="190"/>
      <c r="D105" s="190"/>
      <c r="E105" s="190"/>
      <c r="F105" s="190"/>
      <c r="G105" s="191"/>
      <c r="H105" s="9" t="s">
        <v>56</v>
      </c>
      <c r="I105" s="10">
        <f>I103+I104</f>
        <v>0</v>
      </c>
    </row>
    <row r="106" spans="1:9" ht="24.75" customHeight="1">
      <c r="A106" s="11" t="s">
        <v>7</v>
      </c>
      <c r="B106" s="133" t="s">
        <v>95</v>
      </c>
      <c r="C106" s="134"/>
      <c r="D106" s="134"/>
      <c r="E106" s="134"/>
      <c r="F106" s="134"/>
      <c r="G106" s="135"/>
      <c r="H106" s="29">
        <f>DADOS!F10</f>
        <v>0</v>
      </c>
      <c r="I106" s="10">
        <f>I105*H106</f>
        <v>0</v>
      </c>
    </row>
    <row r="107" spans="1:9" ht="31.5" customHeight="1">
      <c r="A107" s="189" t="s">
        <v>96</v>
      </c>
      <c r="B107" s="190"/>
      <c r="C107" s="190"/>
      <c r="D107" s="190"/>
      <c r="E107" s="190"/>
      <c r="F107" s="190"/>
      <c r="G107" s="191"/>
      <c r="H107" s="9" t="s">
        <v>56</v>
      </c>
      <c r="I107" s="10">
        <f>I105+I106</f>
        <v>0</v>
      </c>
    </row>
    <row r="108" spans="1:9" ht="15.75" customHeight="1">
      <c r="A108" s="11" t="s">
        <v>9</v>
      </c>
      <c r="B108" s="192" t="s">
        <v>97</v>
      </c>
      <c r="C108" s="193"/>
      <c r="D108" s="193"/>
      <c r="E108" s="193"/>
      <c r="F108" s="193"/>
      <c r="G108" s="194"/>
      <c r="H108" s="23" t="s">
        <v>56</v>
      </c>
      <c r="I108" s="10" t="s">
        <v>56</v>
      </c>
    </row>
    <row r="109" spans="1:9" ht="15.75" customHeight="1">
      <c r="A109" s="11"/>
      <c r="B109" s="192" t="s">
        <v>98</v>
      </c>
      <c r="C109" s="193"/>
      <c r="D109" s="193"/>
      <c r="E109" s="193"/>
      <c r="F109" s="193"/>
      <c r="G109" s="194"/>
      <c r="H109" s="23" t="s">
        <v>56</v>
      </c>
      <c r="I109" s="10" t="s">
        <v>56</v>
      </c>
    </row>
    <row r="110" spans="1:9" ht="15.75" customHeight="1">
      <c r="A110" s="11"/>
      <c r="B110" s="195" t="s">
        <v>161</v>
      </c>
      <c r="C110" s="196"/>
      <c r="D110" s="196"/>
      <c r="E110" s="196"/>
      <c r="F110" s="196"/>
      <c r="G110" s="197"/>
      <c r="H110" s="34">
        <f>DADOS!F13</f>
        <v>0</v>
      </c>
      <c r="I110" s="10">
        <f>(I107/(1-H116)*H110)</f>
        <v>0</v>
      </c>
    </row>
    <row r="111" spans="1:9" ht="15.75" customHeight="1">
      <c r="A111" s="11"/>
      <c r="B111" s="195" t="s">
        <v>162</v>
      </c>
      <c r="C111" s="196"/>
      <c r="D111" s="196"/>
      <c r="E111" s="196"/>
      <c r="F111" s="196"/>
      <c r="G111" s="197"/>
      <c r="H111" s="34">
        <f>DADOS!F14</f>
        <v>0</v>
      </c>
      <c r="I111" s="10">
        <f>((I107)/(1-H116)*H111)</f>
        <v>0</v>
      </c>
    </row>
    <row r="112" spans="1:9" ht="18" customHeight="1">
      <c r="A112" s="11"/>
      <c r="B112" s="86" t="s">
        <v>99</v>
      </c>
      <c r="C112" s="87"/>
      <c r="D112" s="87"/>
      <c r="E112" s="87"/>
      <c r="F112" s="87"/>
      <c r="G112" s="88"/>
      <c r="H112" s="24" t="s">
        <v>56</v>
      </c>
      <c r="I112" s="10" t="s">
        <v>56</v>
      </c>
    </row>
    <row r="113" spans="1:9" ht="18" customHeight="1">
      <c r="A113" s="11"/>
      <c r="B113" s="86" t="s">
        <v>100</v>
      </c>
      <c r="C113" s="87"/>
      <c r="D113" s="87"/>
      <c r="E113" s="87"/>
      <c r="F113" s="87"/>
      <c r="G113" s="88"/>
      <c r="H113" s="24" t="s">
        <v>56</v>
      </c>
      <c r="I113" s="10" t="s">
        <v>56</v>
      </c>
    </row>
    <row r="114" spans="1:9" ht="23.25" customHeight="1">
      <c r="A114" s="11"/>
      <c r="B114" s="195" t="s">
        <v>101</v>
      </c>
      <c r="C114" s="196"/>
      <c r="D114" s="196"/>
      <c r="E114" s="196"/>
      <c r="F114" s="196"/>
      <c r="G114" s="197"/>
      <c r="H114" s="35">
        <f>DADOS!F6</f>
        <v>0</v>
      </c>
      <c r="I114" s="10">
        <f>((I107)/(1-H116)*H114)</f>
        <v>0</v>
      </c>
    </row>
    <row r="115" spans="1:9" ht="15.75" customHeight="1">
      <c r="A115" s="198" t="s">
        <v>32</v>
      </c>
      <c r="B115" s="199"/>
      <c r="C115" s="199"/>
      <c r="D115" s="199"/>
      <c r="E115" s="199"/>
      <c r="F115" s="199"/>
      <c r="G115" s="199"/>
      <c r="H115" s="200"/>
      <c r="I115" s="52">
        <f>I104+I106+I110+I111+I114</f>
        <v>0</v>
      </c>
    </row>
    <row r="116" spans="1:9" ht="15.75" customHeight="1">
      <c r="A116" s="201" t="s">
        <v>102</v>
      </c>
      <c r="B116" s="202"/>
      <c r="C116" s="202"/>
      <c r="D116" s="202"/>
      <c r="E116" s="202"/>
      <c r="F116" s="202"/>
      <c r="G116" s="203"/>
      <c r="H116" s="29">
        <f>H110+H111+H114</f>
        <v>0</v>
      </c>
      <c r="I116" s="10"/>
    </row>
    <row r="117" spans="1:9" ht="23.25" customHeight="1">
      <c r="A117" s="204" t="s">
        <v>103</v>
      </c>
      <c r="B117" s="205"/>
      <c r="C117" s="210" t="s">
        <v>104</v>
      </c>
      <c r="D117" s="210"/>
      <c r="E117" s="210"/>
      <c r="F117" s="210"/>
      <c r="G117" s="210"/>
      <c r="H117" s="210"/>
      <c r="I117" s="210"/>
    </row>
    <row r="118" spans="1:9" ht="12" customHeight="1">
      <c r="A118" s="206"/>
      <c r="B118" s="207"/>
      <c r="C118" s="211" t="s">
        <v>105</v>
      </c>
      <c r="D118" s="211"/>
      <c r="E118" s="211"/>
      <c r="F118" s="211"/>
      <c r="G118" s="211"/>
      <c r="H118" s="211"/>
      <c r="I118" s="211"/>
    </row>
    <row r="119" spans="1:9" ht="13.5" customHeight="1">
      <c r="A119" s="208"/>
      <c r="B119" s="209"/>
      <c r="C119" s="212" t="s">
        <v>106</v>
      </c>
      <c r="D119" s="212"/>
      <c r="E119" s="212"/>
      <c r="F119" s="212"/>
      <c r="G119" s="212"/>
      <c r="H119" s="212"/>
      <c r="I119" s="212"/>
    </row>
    <row r="120" spans="1:9" ht="36.75" customHeight="1">
      <c r="A120" s="124" t="s">
        <v>107</v>
      </c>
      <c r="B120" s="125"/>
      <c r="C120" s="125"/>
      <c r="D120" s="125"/>
      <c r="E120" s="125"/>
      <c r="F120" s="125"/>
      <c r="G120" s="125"/>
      <c r="H120" s="125"/>
      <c r="I120" s="126"/>
    </row>
    <row r="121" spans="1:9" ht="24.75" customHeight="1">
      <c r="A121" s="140"/>
      <c r="B121" s="141"/>
      <c r="C121" s="141"/>
      <c r="D121" s="141"/>
      <c r="E121" s="141"/>
      <c r="F121" s="141"/>
      <c r="G121" s="141"/>
      <c r="H121" s="141"/>
      <c r="I121" s="142"/>
    </row>
    <row r="122" spans="1:9" ht="21" customHeight="1">
      <c r="A122" s="222" t="s">
        <v>108</v>
      </c>
      <c r="B122" s="223"/>
      <c r="C122" s="223"/>
      <c r="D122" s="223"/>
      <c r="E122" s="223"/>
      <c r="F122" s="223"/>
      <c r="G122" s="223"/>
      <c r="H122" s="223"/>
      <c r="I122" s="224"/>
    </row>
    <row r="123" spans="1:9" ht="15" customHeight="1">
      <c r="A123" s="86" t="s">
        <v>109</v>
      </c>
      <c r="B123" s="87"/>
      <c r="C123" s="87"/>
      <c r="D123" s="87"/>
      <c r="E123" s="87"/>
      <c r="F123" s="87"/>
      <c r="G123" s="87"/>
      <c r="H123" s="88"/>
      <c r="I123" s="2" t="s">
        <v>30</v>
      </c>
    </row>
    <row r="124" spans="1:9" ht="18" customHeight="1">
      <c r="A124" s="25" t="s">
        <v>5</v>
      </c>
      <c r="B124" s="86" t="s">
        <v>110</v>
      </c>
      <c r="C124" s="87"/>
      <c r="D124" s="87"/>
      <c r="E124" s="87"/>
      <c r="F124" s="87"/>
      <c r="G124" s="87"/>
      <c r="H124" s="88"/>
      <c r="I124" s="22">
        <f>I27</f>
        <v>0</v>
      </c>
    </row>
    <row r="125" spans="1:9" ht="19.5" customHeight="1">
      <c r="A125" s="25" t="s">
        <v>7</v>
      </c>
      <c r="B125" s="86" t="s">
        <v>26</v>
      </c>
      <c r="C125" s="87"/>
      <c r="D125" s="87"/>
      <c r="E125" s="87"/>
      <c r="F125" s="87"/>
      <c r="G125" s="87"/>
      <c r="H125" s="88"/>
      <c r="I125" s="22">
        <f>I63</f>
        <v>0</v>
      </c>
    </row>
    <row r="126" spans="1:9" ht="19.5" customHeight="1">
      <c r="A126" s="25" t="s">
        <v>9</v>
      </c>
      <c r="B126" s="86" t="s">
        <v>111</v>
      </c>
      <c r="C126" s="87"/>
      <c r="D126" s="87"/>
      <c r="E126" s="87"/>
      <c r="F126" s="87"/>
      <c r="G126" s="87"/>
      <c r="H126" s="88"/>
      <c r="I126" s="22">
        <f>I70</f>
        <v>0</v>
      </c>
    </row>
    <row r="127" spans="1:9" ht="19.5" customHeight="1">
      <c r="A127" s="25" t="s">
        <v>11</v>
      </c>
      <c r="B127" s="86" t="s">
        <v>112</v>
      </c>
      <c r="C127" s="87"/>
      <c r="D127" s="87"/>
      <c r="E127" s="87"/>
      <c r="F127" s="87"/>
      <c r="G127" s="87"/>
      <c r="H127" s="88"/>
      <c r="I127" s="22">
        <f>I95</f>
        <v>0</v>
      </c>
    </row>
    <row r="128" spans="1:9" ht="20.25" customHeight="1">
      <c r="A128" s="25" t="s">
        <v>43</v>
      </c>
      <c r="B128" s="86" t="s">
        <v>113</v>
      </c>
      <c r="C128" s="87"/>
      <c r="D128" s="87"/>
      <c r="E128" s="87"/>
      <c r="F128" s="87"/>
      <c r="G128" s="87"/>
      <c r="H128" s="88"/>
      <c r="I128" s="22">
        <f>I100</f>
        <v>0</v>
      </c>
    </row>
    <row r="129" spans="1:9" ht="19.5" customHeight="1">
      <c r="A129" s="219" t="s">
        <v>114</v>
      </c>
      <c r="B129" s="220"/>
      <c r="C129" s="220"/>
      <c r="D129" s="220"/>
      <c r="E129" s="220"/>
      <c r="F129" s="220"/>
      <c r="G129" s="220"/>
      <c r="H129" s="221"/>
      <c r="I129" s="22">
        <f>SUM(I124:I128)</f>
        <v>0</v>
      </c>
    </row>
    <row r="130" spans="1:9" ht="19.5" customHeight="1">
      <c r="A130" s="26" t="s">
        <v>45</v>
      </c>
      <c r="B130" s="87" t="s">
        <v>115</v>
      </c>
      <c r="C130" s="87"/>
      <c r="D130" s="87"/>
      <c r="E130" s="87"/>
      <c r="F130" s="87"/>
      <c r="G130" s="87"/>
      <c r="H130" s="88"/>
      <c r="I130" s="22">
        <f>I115</f>
        <v>0</v>
      </c>
    </row>
    <row r="131" spans="1:9" ht="26.25" customHeight="1">
      <c r="A131" s="213" t="s">
        <v>140</v>
      </c>
      <c r="B131" s="214"/>
      <c r="C131" s="214"/>
      <c r="D131" s="214"/>
      <c r="E131" s="214"/>
      <c r="F131" s="214"/>
      <c r="G131" s="214"/>
      <c r="H131" s="215"/>
      <c r="I131" s="65">
        <f>I129+I130</f>
        <v>0</v>
      </c>
    </row>
    <row r="132" spans="1:9" ht="15" customHeight="1" hidden="1">
      <c r="A132" s="27"/>
      <c r="B132" s="27"/>
      <c r="C132" s="27"/>
      <c r="D132" s="27"/>
      <c r="E132" s="27"/>
      <c r="F132" s="27"/>
      <c r="G132" s="27"/>
      <c r="H132" s="37"/>
      <c r="I132" s="51"/>
    </row>
    <row r="133" ht="33.75" customHeight="1"/>
    <row r="134" spans="1:9" ht="27.75" customHeight="1">
      <c r="A134" s="167" t="s">
        <v>126</v>
      </c>
      <c r="B134" s="167"/>
      <c r="C134" s="167"/>
      <c r="D134" s="167"/>
      <c r="E134" s="167"/>
      <c r="F134" s="167"/>
      <c r="G134" s="167"/>
      <c r="H134" s="167"/>
      <c r="I134" s="167"/>
    </row>
    <row r="135" spans="1:9" ht="38.25" customHeight="1">
      <c r="A135" s="168" t="s">
        <v>130</v>
      </c>
      <c r="B135" s="168"/>
      <c r="C135" s="168"/>
      <c r="D135" s="168"/>
      <c r="E135" s="168"/>
      <c r="F135" s="168"/>
      <c r="G135" s="168"/>
      <c r="H135" s="168"/>
      <c r="I135" s="168"/>
    </row>
    <row r="136" spans="1:9" ht="36.75" customHeight="1">
      <c r="A136" s="182"/>
      <c r="B136" s="182"/>
      <c r="C136" s="162" t="s">
        <v>127</v>
      </c>
      <c r="D136" s="162"/>
      <c r="E136" s="159" t="s">
        <v>128</v>
      </c>
      <c r="F136" s="159"/>
      <c r="G136" s="159"/>
      <c r="H136" s="159" t="s">
        <v>129</v>
      </c>
      <c r="I136" s="159"/>
    </row>
    <row r="137" spans="1:9" ht="36" customHeight="1">
      <c r="A137" s="181" t="s">
        <v>117</v>
      </c>
      <c r="B137" s="181"/>
      <c r="C137" s="163">
        <v>10</v>
      </c>
      <c r="D137" s="163"/>
      <c r="E137" s="161">
        <f>I131*C137</f>
        <v>0</v>
      </c>
      <c r="F137" s="161"/>
      <c r="G137" s="161"/>
      <c r="H137" s="160">
        <f>E137*12</f>
        <v>0</v>
      </c>
      <c r="I137" s="160"/>
    </row>
    <row r="138" spans="1:9" ht="18.75">
      <c r="A138"/>
      <c r="B138"/>
      <c r="C138" s="41"/>
      <c r="D138" s="41"/>
      <c r="E138" s="42"/>
      <c r="F138" s="42"/>
      <c r="G138" s="42"/>
      <c r="H138" s="42"/>
      <c r="I138" s="43"/>
    </row>
  </sheetData>
  <sheetProtection/>
  <mergeCells count="158">
    <mergeCell ref="B66:H66"/>
    <mergeCell ref="B37:G37"/>
    <mergeCell ref="H37:I37"/>
    <mergeCell ref="A48:G48"/>
    <mergeCell ref="A129:H129"/>
    <mergeCell ref="B130:H130"/>
    <mergeCell ref="A120:I120"/>
    <mergeCell ref="A121:I121"/>
    <mergeCell ref="A122:I122"/>
    <mergeCell ref="A123:H123"/>
    <mergeCell ref="B124:H124"/>
    <mergeCell ref="A131:H131"/>
    <mergeCell ref="B125:H125"/>
    <mergeCell ref="B126:H126"/>
    <mergeCell ref="B127:H127"/>
    <mergeCell ref="B128:H128"/>
    <mergeCell ref="A115:H115"/>
    <mergeCell ref="A116:G116"/>
    <mergeCell ref="A117:B119"/>
    <mergeCell ref="C117:I117"/>
    <mergeCell ref="C118:I118"/>
    <mergeCell ref="C119:I119"/>
    <mergeCell ref="B109:G109"/>
    <mergeCell ref="B110:G110"/>
    <mergeCell ref="B111:G111"/>
    <mergeCell ref="B112:G112"/>
    <mergeCell ref="B113:G113"/>
    <mergeCell ref="B114:G114"/>
    <mergeCell ref="A103:G103"/>
    <mergeCell ref="B104:G104"/>
    <mergeCell ref="A105:G105"/>
    <mergeCell ref="B106:G106"/>
    <mergeCell ref="A107:G107"/>
    <mergeCell ref="B108:G108"/>
    <mergeCell ref="B97:H97"/>
    <mergeCell ref="B98:H98"/>
    <mergeCell ref="B99:H99"/>
    <mergeCell ref="A100:H100"/>
    <mergeCell ref="A101:I101"/>
    <mergeCell ref="B102:G102"/>
    <mergeCell ref="A95:H95"/>
    <mergeCell ref="A96:I96"/>
    <mergeCell ref="B86:H86"/>
    <mergeCell ref="A87:H87"/>
    <mergeCell ref="B88:H88"/>
    <mergeCell ref="A89:H89"/>
    <mergeCell ref="A90:I90"/>
    <mergeCell ref="B78:H78"/>
    <mergeCell ref="B79:H79"/>
    <mergeCell ref="B80:H80"/>
    <mergeCell ref="B92:H92"/>
    <mergeCell ref="B93:H93"/>
    <mergeCell ref="B94:H94"/>
    <mergeCell ref="A74:H74"/>
    <mergeCell ref="A75:I75"/>
    <mergeCell ref="A71:I71"/>
    <mergeCell ref="A91:I91"/>
    <mergeCell ref="B82:H82"/>
    <mergeCell ref="A83:H83"/>
    <mergeCell ref="A84:I84"/>
    <mergeCell ref="B85:H85"/>
    <mergeCell ref="B76:H76"/>
    <mergeCell ref="B77:H77"/>
    <mergeCell ref="B57:H57"/>
    <mergeCell ref="A137:B137"/>
    <mergeCell ref="A136:B136"/>
    <mergeCell ref="A58:I58"/>
    <mergeCell ref="B59:H59"/>
    <mergeCell ref="B60:H60"/>
    <mergeCell ref="B81:H81"/>
    <mergeCell ref="A70:H70"/>
    <mergeCell ref="A72:I72"/>
    <mergeCell ref="A73:I73"/>
    <mergeCell ref="B61:H61"/>
    <mergeCell ref="B62:H62"/>
    <mergeCell ref="A63:H63"/>
    <mergeCell ref="A64:I64"/>
    <mergeCell ref="A134:I134"/>
    <mergeCell ref="A135:I135"/>
    <mergeCell ref="B65:H65"/>
    <mergeCell ref="B67:H67"/>
    <mergeCell ref="B68:H68"/>
    <mergeCell ref="B69:H69"/>
    <mergeCell ref="H136:I136"/>
    <mergeCell ref="H137:I137"/>
    <mergeCell ref="E136:G136"/>
    <mergeCell ref="E137:G137"/>
    <mergeCell ref="C136:D136"/>
    <mergeCell ref="C137:D137"/>
    <mergeCell ref="B51:H51"/>
    <mergeCell ref="B52:H52"/>
    <mergeCell ref="B53:G53"/>
    <mergeCell ref="B54:G54"/>
    <mergeCell ref="B55:G55"/>
    <mergeCell ref="B56:G56"/>
    <mergeCell ref="B44:G44"/>
    <mergeCell ref="B45:G45"/>
    <mergeCell ref="B46:G46"/>
    <mergeCell ref="A47:G47"/>
    <mergeCell ref="A49:I49"/>
    <mergeCell ref="A50:I50"/>
    <mergeCell ref="B38:G38"/>
    <mergeCell ref="B39:G39"/>
    <mergeCell ref="B40:G40"/>
    <mergeCell ref="B41:C41"/>
    <mergeCell ref="B42:G42"/>
    <mergeCell ref="B43:G43"/>
    <mergeCell ref="B31:H31"/>
    <mergeCell ref="B32:H32"/>
    <mergeCell ref="A34:H34"/>
    <mergeCell ref="A35:I35"/>
    <mergeCell ref="B33:H33"/>
    <mergeCell ref="A36:I36"/>
    <mergeCell ref="B26:H26"/>
    <mergeCell ref="A27:H27"/>
    <mergeCell ref="A28:I28"/>
    <mergeCell ref="A29:I29"/>
    <mergeCell ref="B30:H30"/>
    <mergeCell ref="B25:H25"/>
    <mergeCell ref="B21:G21"/>
    <mergeCell ref="H21:I21"/>
    <mergeCell ref="B22:G22"/>
    <mergeCell ref="H22:I22"/>
    <mergeCell ref="A23:I23"/>
    <mergeCell ref="A24:I24"/>
    <mergeCell ref="A17:I17"/>
    <mergeCell ref="B18:G18"/>
    <mergeCell ref="H18:I18"/>
    <mergeCell ref="B19:G19"/>
    <mergeCell ref="H19:I19"/>
    <mergeCell ref="B20:G20"/>
    <mergeCell ref="H20:I20"/>
    <mergeCell ref="B13:G13"/>
    <mergeCell ref="H13:I13"/>
    <mergeCell ref="B14:G14"/>
    <mergeCell ref="H14:I14"/>
    <mergeCell ref="A15:I15"/>
    <mergeCell ref="A16:I16"/>
    <mergeCell ref="B9:G9"/>
    <mergeCell ref="H9:I9"/>
    <mergeCell ref="B10:G10"/>
    <mergeCell ref="H10:I10"/>
    <mergeCell ref="A11:I11"/>
    <mergeCell ref="A12:E12"/>
    <mergeCell ref="F12:G12"/>
    <mergeCell ref="H12:I12"/>
    <mergeCell ref="A5:I5"/>
    <mergeCell ref="A6:I6"/>
    <mergeCell ref="B7:G7"/>
    <mergeCell ref="H7:I7"/>
    <mergeCell ref="B8:G8"/>
    <mergeCell ref="H8:I8"/>
    <mergeCell ref="A1:I1"/>
    <mergeCell ref="A2:I2"/>
    <mergeCell ref="A3:E3"/>
    <mergeCell ref="F3:I3"/>
    <mergeCell ref="A4:E4"/>
    <mergeCell ref="F4:I4"/>
  </mergeCells>
  <printOptions/>
  <pageMargins left="0.511811024" right="0.511811024" top="0.787401575" bottom="0.787401575" header="0.31496062" footer="0.31496062"/>
  <pageSetup horizontalDpi="600" verticalDpi="600" orientation="portrait" paperSize="9" scale="76" r:id="rId3"/>
  <headerFooter>
    <oddHeader>&amp;C&amp;"Arial,Negrito"&amp;16Anexo III - Pregão 07/2020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pccli</dc:creator>
  <cp:keywords/>
  <dc:description/>
  <cp:lastModifiedBy>pccli</cp:lastModifiedBy>
  <cp:lastPrinted>2020-01-09T13:40:41Z</cp:lastPrinted>
  <dcterms:created xsi:type="dcterms:W3CDTF">2019-12-16T15:22:13Z</dcterms:created>
  <dcterms:modified xsi:type="dcterms:W3CDTF">2020-01-13T10:50:54Z</dcterms:modified>
  <cp:category/>
  <cp:version/>
  <cp:contentType/>
  <cp:contentStatus/>
</cp:coreProperties>
</file>