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C:\Users\pccli\DANIEL\ORÇAMENTOS  DIVERSOS\TABELAS DE BASQUETES\"/>
    </mc:Choice>
  </mc:AlternateContent>
  <xr:revisionPtr revIDLastSave="0" documentId="13_ncr:1_{A4AD4EF9-EDAB-44AB-A859-3312F1546F77}" xr6:coauthVersionLast="36" xr6:coauthVersionMax="36" xr10:uidLastSave="{00000000-0000-0000-0000-000000000000}"/>
  <bookViews>
    <workbookView xWindow="0" yWindow="0" windowWidth="15345" windowHeight="4635" xr2:uid="{00000000-000D-0000-FFFF-FFFF00000000}"/>
  </bookViews>
  <sheets>
    <sheet name="Orçamento " sheetId="1" r:id="rId1"/>
    <sheet name="CRONOGRAMA" sheetId="2" r:id="rId2"/>
  </sheets>
  <calcPr calcId="191029"/>
</workbook>
</file>

<file path=xl/calcChain.xml><?xml version="1.0" encoding="utf-8"?>
<calcChain xmlns="http://schemas.openxmlformats.org/spreadsheetml/2006/main">
  <c r="L14" i="1" l="1"/>
  <c r="K14" i="1"/>
  <c r="M14" i="1" s="1"/>
  <c r="N14" i="1" s="1"/>
  <c r="J14" i="1"/>
  <c r="L13" i="1"/>
  <c r="K13" i="1"/>
  <c r="J13" i="1"/>
  <c r="M13" i="1" l="1"/>
  <c r="N13" i="1" s="1"/>
  <c r="L20" i="1"/>
  <c r="J20" i="1"/>
  <c r="K20" i="1"/>
  <c r="M20" i="1" l="1"/>
  <c r="N20" i="1" s="1"/>
  <c r="J19" i="1"/>
  <c r="L19" i="1"/>
  <c r="K19" i="1"/>
  <c r="J31" i="1"/>
  <c r="L31" i="1"/>
  <c r="K31" i="1"/>
  <c r="M31" i="1" s="1"/>
  <c r="N31" i="1" s="1"/>
  <c r="M19" i="1" l="1"/>
  <c r="N19" i="1" s="1"/>
  <c r="L21" i="1"/>
  <c r="K21" i="1"/>
  <c r="J21" i="1"/>
  <c r="M21" i="1" l="1"/>
  <c r="N21" i="1" s="1"/>
  <c r="L23" i="1"/>
  <c r="L24" i="1"/>
  <c r="L25" i="1"/>
  <c r="L26" i="1"/>
  <c r="L27" i="1"/>
  <c r="L28" i="1"/>
  <c r="L29" i="1"/>
  <c r="L30" i="1"/>
  <c r="K23" i="1"/>
  <c r="K24" i="1"/>
  <c r="M24" i="1" s="1"/>
  <c r="N24" i="1" s="1"/>
  <c r="K25" i="1"/>
  <c r="M25" i="1" s="1"/>
  <c r="N25" i="1" s="1"/>
  <c r="K26" i="1"/>
  <c r="M26" i="1" s="1"/>
  <c r="N26" i="1" s="1"/>
  <c r="K27" i="1"/>
  <c r="K28" i="1"/>
  <c r="K29" i="1"/>
  <c r="K30" i="1"/>
  <c r="M30" i="1" s="1"/>
  <c r="N30" i="1" s="1"/>
  <c r="J23" i="1"/>
  <c r="J24" i="1"/>
  <c r="J25" i="1"/>
  <c r="J26" i="1"/>
  <c r="J27" i="1"/>
  <c r="J28" i="1"/>
  <c r="J29" i="1"/>
  <c r="J30" i="1"/>
  <c r="L17" i="1"/>
  <c r="K17" i="1"/>
  <c r="J17" i="1"/>
  <c r="M28" i="1" l="1"/>
  <c r="N28" i="1" s="1"/>
  <c r="M27" i="1"/>
  <c r="N27" i="1" s="1"/>
  <c r="M17" i="1"/>
  <c r="N17" i="1" s="1"/>
  <c r="M29" i="1"/>
  <c r="N29" i="1" s="1"/>
  <c r="M23" i="1"/>
  <c r="N23" i="1" s="1"/>
  <c r="F47" i="1"/>
  <c r="N22" i="1" l="1"/>
  <c r="F7" i="2" s="1"/>
  <c r="E7" i="2" s="1"/>
  <c r="K16" i="1" l="1"/>
  <c r="J16" i="1"/>
  <c r="L16" i="1"/>
  <c r="J15" i="1"/>
  <c r="K15" i="1"/>
  <c r="L15" i="1"/>
  <c r="J12" i="1"/>
  <c r="K12" i="1"/>
  <c r="L12" i="1"/>
  <c r="M12" i="1" l="1"/>
  <c r="N12" i="1" s="1"/>
  <c r="M16" i="1"/>
  <c r="N16" i="1" s="1"/>
  <c r="M15" i="1"/>
  <c r="N15" i="1" s="1"/>
  <c r="J10" i="1" l="1"/>
  <c r="L10" i="1"/>
  <c r="K10" i="1"/>
  <c r="M10" i="1" l="1"/>
  <c r="N10" i="1" s="1"/>
  <c r="F6" i="2" l="1"/>
  <c r="F4" i="2"/>
  <c r="L7" i="1"/>
  <c r="L8" i="1"/>
  <c r="L9" i="1"/>
  <c r="L11" i="1"/>
  <c r="L18" i="1"/>
  <c r="K7" i="1"/>
  <c r="K8" i="1"/>
  <c r="K9" i="1"/>
  <c r="K11" i="1"/>
  <c r="K18" i="1"/>
  <c r="J7" i="1"/>
  <c r="J8" i="1"/>
  <c r="J9" i="1"/>
  <c r="J11" i="1"/>
  <c r="J18" i="1"/>
  <c r="M9" i="1" l="1"/>
  <c r="N9" i="1" s="1"/>
  <c r="M11" i="1"/>
  <c r="N11" i="1" s="1"/>
  <c r="M7" i="1"/>
  <c r="N7" i="1" s="1"/>
  <c r="M8" i="1"/>
  <c r="N8" i="1" s="1"/>
  <c r="M18" i="1"/>
  <c r="N18" i="1" s="1"/>
  <c r="N6" i="1" l="1"/>
  <c r="N32" i="1" s="1"/>
  <c r="F5" i="2" l="1"/>
  <c r="F8" i="2" s="1"/>
  <c r="D5" i="2" l="1"/>
  <c r="D8" i="2" s="1"/>
  <c r="E5" i="2"/>
  <c r="E8" i="2" s="1"/>
  <c r="C5" i="2"/>
  <c r="C8" i="2" s="1"/>
</calcChain>
</file>

<file path=xl/sharedStrings.xml><?xml version="1.0" encoding="utf-8"?>
<sst xmlns="http://schemas.openxmlformats.org/spreadsheetml/2006/main" count="181" uniqueCount="129">
  <si>
    <t>Obra</t>
  </si>
  <si>
    <t>Bancos</t>
  </si>
  <si>
    <t>B.D.I.</t>
  </si>
  <si>
    <t xml:space="preserve">SINAPI - 06/2020 - Rio Grande do Sul
SICRO3 - 01/2020 - Rio Grande do Sul
ORSE - 05/2020 - Sergipe
SEINFRA - 026 - Ceará
SETOP - 01/2020 - Minas Gerais
IOPES - 02/2020 - Espírito Santo
SIURB - 01/2020 - São Paulo
SIURB INFRA - 01/2020 - São Paulo
CPOS - 07/2020 - São Paulo
FDE - 04/2020 - São Paulo
CAERN - 05/2020 - Rio Grande do Norte
</t>
  </si>
  <si>
    <t xml:space="preserve"> 25,0%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</si>
  <si>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</si>
  <si>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</si>
  <si>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</si>
  <si>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</si>
  <si>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</si>
  <si>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</si>
  <si>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</si>
  <si>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</si>
  <si>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</si>
  <si>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</si>
  <si>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</si>
  <si>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>m²</t>
  </si>
  <si>
    <t>SINAPI</t>
  </si>
  <si>
    <t>Valor Unit sem BDI</t>
  </si>
  <si>
    <t>CRONOGRAMA FÍSICO-FINANCEIRO</t>
  </si>
  <si>
    <t>It</t>
  </si>
  <si>
    <t>DESCRIÇÃO</t>
  </si>
  <si>
    <t>30 dias</t>
  </si>
  <si>
    <t>60 dias</t>
  </si>
  <si>
    <t>90 dias</t>
  </si>
  <si>
    <t>TOTAL</t>
  </si>
  <si>
    <t>TOTAL GERAL</t>
  </si>
  <si>
    <t>1.1</t>
  </si>
  <si>
    <t>H</t>
  </si>
  <si>
    <t>m2</t>
  </si>
  <si>
    <t>PERFIL EM CHAPA ACO DOBRADA, E = 3,04 MM, H = 20 CM, ABAS = 5 CM (4,47 KG/M)</t>
  </si>
  <si>
    <t>KG</t>
  </si>
  <si>
    <t>UNID</t>
  </si>
  <si>
    <t>M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</si>
  <si>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</si>
  <si>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</si>
  <si>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</si>
  <si>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</si>
  <si>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</si>
  <si>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</si>
  <si>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</si>
  <si>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</si>
  <si>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</si>
  <si>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</si>
  <si>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</si>
  <si>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</si>
  <si>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</si>
  <si>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</si>
  <si>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</si>
  <si>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</si>
  <si>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</si>
  <si>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</si>
  <si>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</si>
  <si>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</si>
  <si>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</si>
  <si>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BDI=((((1+(AC+S+R+G)/100)x(1+DF/100)x(1+L/100)) / (1-I/100))-1)x100 = 25,00%</t>
  </si>
  <si>
    <t>ESTRUTURA</t>
  </si>
  <si>
    <t xml:space="preserve">ELETRODO REVESTIDO AWS - E7018, DAIMETRO IGUAL A 4,00MM </t>
  </si>
  <si>
    <t>C</t>
  </si>
  <si>
    <t>PINTURA COM TINTA ALQUIDICA DE FUNDO (ZARCÃO) PULVERIZADA SOBRE PERFIL METALICO, DUAS DEMÃOS</t>
  </si>
  <si>
    <t>PINTURA COM TINTA EPOXIDICA DE ACABAMENTO APLICADA A ROLO SOBRE PERFIL METALICO, DUAS DEMÃOS</t>
  </si>
  <si>
    <t>ORSE</t>
  </si>
  <si>
    <t>FDE</t>
  </si>
  <si>
    <t>16.44.099</t>
  </si>
  <si>
    <t>CHUMBADORES QUIMICOS, INCLUINDO FURAÇÃO, CHUMBADOR QUIMICO , VERGALHAO CA50 COM MAT E MO</t>
  </si>
  <si>
    <t xml:space="preserve">MONTAGEM  E DESMONTAGEM DE ANDAIME TUBULAR TIPO TORRE </t>
  </si>
  <si>
    <t>LOCAÇÃO DE ANDAIME METALICO TUBULAR DE ENCAIXE, TIPO TORRE, COM LARGURA DE 1 ATE 1,5 M E ALTURA DE 1 M (INCLUSO SAPATAS E RODIZIOS</t>
  </si>
  <si>
    <t>Mx Mês</t>
  </si>
  <si>
    <t>CABO DE COBRE FLEXÍVEL ISOLADO, 4 MM², ANTI-CHAMA 450/750 V, PARA CIRCUITOS TERMINAIS - FORNECIMENTO E INSTALAÇÃO. AF_12/2015</t>
  </si>
  <si>
    <t>ELETRODUTO DE AÇO GALVANIZADO, CLASSE LEVE, DN 25 MM (1), APARENTE, INSTALADO EM PAREDE - FORNECIMENTO E INSTALAÇÃO. AF_11/2016_P</t>
  </si>
  <si>
    <t>CONDULETE DE ALUMÍNIO, TIPO X, PARA ELETRODUTO DE AÇO GALVANIZADO DN 25 MM (1''), APARENTE - FORNECIMENTO E INSTALAÇÃO. AF_11/2016_P</t>
  </si>
  <si>
    <t>DISJUNTOR TRIPOLAR TIPO DIN, CORRENTE NOMINAL DE 25A - FORNECIMENTO E INSTALAÇÃO. AF_10/2020</t>
  </si>
  <si>
    <t>Conector terminal de compressão, tipo OLHAL de cobre eletrolítico estanhado com furo para parafuso, para cabo 4 mm2 - Fornecimento e instalação</t>
  </si>
  <si>
    <t>Chave contatora tripolar com capacidade para 22 amperes e 440 volts nos  contatos principais, bobina de acionamento de 220 Volts CA,  minimo um (1) contato auxiliar NA. Fornecimento e instalação.</t>
  </si>
  <si>
    <t>Relé térmico ajustável até 25 amperes, tripolar, para uso associado a contator. Fornecimento e instalação.</t>
  </si>
  <si>
    <t>Botão de comando duplo</t>
  </si>
  <si>
    <t>Próprio</t>
  </si>
  <si>
    <t xml:space="preserve"> 91928 </t>
  </si>
  <si>
    <t xml:space="preserve"> 95750 </t>
  </si>
  <si>
    <t xml:space="preserve"> 95802 </t>
  </si>
  <si>
    <t xml:space="preserve"> 93670 </t>
  </si>
  <si>
    <t xml:space="preserve"> CTO003 </t>
  </si>
  <si>
    <t xml:space="preserve"> 2.123 </t>
  </si>
  <si>
    <t xml:space="preserve"> 6154 </t>
  </si>
  <si>
    <t xml:space="preserve"> 3804 </t>
  </si>
  <si>
    <t>UN</t>
  </si>
  <si>
    <t>un</t>
  </si>
  <si>
    <t>INSTALAÇÃO ELETRICA</t>
  </si>
  <si>
    <t>OBRA : EXECUÇÃO DE TABELAS METALICAS PARA BASQUETE</t>
  </si>
  <si>
    <t>EXECUÇÃO DE TABELAS METALICAS PARA BASQUETE</t>
  </si>
  <si>
    <t>TABELA DE BASQUETE EM ACRÍLICO INCOLOR, NAS DIMENSÕES DE 1,80M X 1,05M X 0,10 COM ARO RETRÁTIL, NÍVEL PROFISSIONAL E REDE TIPO CHUÁ</t>
  </si>
  <si>
    <t>proprio</t>
  </si>
  <si>
    <t>unid</t>
  </si>
  <si>
    <t>um</t>
  </si>
  <si>
    <t>Talha eletrica 2000kg, motor tirfasico 380 V , 3KW, velocidade de elevação 8metros/min</t>
  </si>
  <si>
    <t>CABO AÇO GALVANIZADO COM ALMA DE FIBRA DN 8MM (5/16")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</si>
  <si>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</si>
  <si>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</si>
  <si>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</si>
  <si>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</si>
  <si>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</si>
  <si>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</si>
  <si>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</si>
  <si>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</si>
  <si>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</si>
  <si>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(43681+4011)</t>
  </si>
  <si>
    <t>M2</t>
  </si>
  <si>
    <t>PROTEÇÃO EM PISO COM  CHAPA DE COMPENSADO 12 MM APOIADA SOBRE MANTA BIDIM</t>
  </si>
  <si>
    <t>TRANSPORTE COM CAMINHÃO CARROCERIA COM GUINDAUTO (MUNCK), MOMENTO MÁXIMO DE CARGA 11,7 TM, EM VIA URBANA PAVIMENTADA, ADICIONAL PARA DMT EXCEDENTE A 30 KM (UNIDADE: TXKM). AF_07/2020</t>
  </si>
  <si>
    <t>c</t>
  </si>
  <si>
    <t>T X Km</t>
  </si>
  <si>
    <t>MONTADOR DE ESTRUTURA METALICA COM ENCARGOS COMPLEMENTARES PARA FABRICAÇÃO (ADAPTADO DE C92593)</t>
  </si>
  <si>
    <t>SERVENTE COM ENCARGOS COMPLEMENTARES PARA FABRICAÇÃO (ADAPTADO DE C92593)</t>
  </si>
  <si>
    <t>MONTADOR DE ESTRUTURA METALICA COM ENCARGOS COMPLEMENTARES PARA IÇAMENTO E MONTAGEM (ADAPTADO DE C92593)</t>
  </si>
  <si>
    <t>SERVENTE COM ENCARGOS COMPLEMENTARES PARA IÇAMENTO E MONTAGEM (ADAPTADO DE C92593)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</si>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</sst>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36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  <font>
      <b/>
      <sz val="11"/>
      <name val="Arial"/>
      <family val="2"/>
    </font>
    <font>
      <b/>
      <sz val="16"/>
      <name val="Arial"/>
      <family val="1"/>
    </font>
    <font>
      <b/>
      <sz val="8"/>
      <color indexed="8"/>
      <name val="Calibri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sz val="10"/>
      <color rgb="FF000000"/>
      <name val="Arial"/>
      <family val="1"/>
      <charset val="1"/>
    </font>
    <font>
      <b/>
      <sz val="18"/>
      <color rgb="FF000000"/>
      <name val="Arial"/>
      <family val="1"/>
    </font>
    <font>
      <sz val="8"/>
      <color rgb="FFFF0000"/>
      <name val="ZapfHumnst BT"/>
      <family val="2"/>
    </font>
    <font>
      <b/>
      <sz val="11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FF0D8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9" fontId="15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13" fillId="11" borderId="0" xfId="0" applyFont="1" applyFill="1" applyAlignment="1">
      <alignment horizontal="left" vertical="top" wrapText="1"/>
    </xf>
    <xf numFmtId="0" fontId="0" fillId="0" borderId="0" xfId="0"/>
    <xf numFmtId="0" fontId="17" fillId="0" borderId="0" xfId="1" applyFont="1" applyBorder="1" applyAlignment="1">
      <alignment vertical="center" wrapText="1"/>
    </xf>
    <xf numFmtId="0" fontId="18" fillId="14" borderId="1" xfId="1" applyFont="1" applyFill="1" applyBorder="1" applyAlignment="1">
      <alignment horizontal="center" vertical="center" wrapText="1"/>
    </xf>
    <xf numFmtId="0" fontId="19" fillId="14" borderId="1" xfId="1" applyFont="1" applyFill="1" applyBorder="1" applyAlignment="1">
      <alignment horizontal="center" vertical="center" wrapText="1"/>
    </xf>
    <xf numFmtId="4" fontId="19" fillId="14" borderId="1" xfId="1" applyNumberFormat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9" fontId="18" fillId="0" borderId="1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vertical="center" wrapText="1"/>
    </xf>
    <xf numFmtId="4" fontId="18" fillId="0" borderId="1" xfId="1" applyNumberFormat="1" applyFont="1" applyBorder="1" applyAlignment="1">
      <alignment horizontal="center" vertical="center" wrapText="1"/>
    </xf>
    <xf numFmtId="4" fontId="18" fillId="15" borderId="1" xfId="1" applyNumberFormat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4" fontId="20" fillId="0" borderId="0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vertical="center" wrapText="1"/>
    </xf>
    <xf numFmtId="4" fontId="23" fillId="0" borderId="0" xfId="1" applyNumberFormat="1" applyFont="1" applyBorder="1" applyAlignment="1">
      <alignment vertical="center" wrapText="1"/>
    </xf>
    <xf numFmtId="0" fontId="23" fillId="0" borderId="0" xfId="1" applyFont="1" applyBorder="1" applyAlignment="1">
      <alignment horizontal="center" vertical="center" wrapText="1"/>
    </xf>
    <xf numFmtId="0" fontId="21" fillId="0" borderId="0" xfId="1" applyFont="1" applyBorder="1" applyAlignment="1">
      <alignment vertical="center" wrapText="1"/>
    </xf>
    <xf numFmtId="0" fontId="21" fillId="0" borderId="0" xfId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right" vertical="center" wrapText="1"/>
    </xf>
    <xf numFmtId="0" fontId="0" fillId="0" borderId="0" xfId="0"/>
    <xf numFmtId="0" fontId="0" fillId="0" borderId="0" xfId="0" applyAlignment="1">
      <alignment horizontal="center"/>
    </xf>
    <xf numFmtId="0" fontId="9" fillId="7" borderId="1" xfId="0" applyFont="1" applyFill="1" applyBorder="1" applyAlignment="1">
      <alignment horizontal="left" vertical="top" wrapText="1"/>
    </xf>
    <xf numFmtId="0" fontId="11" fillId="9" borderId="1" xfId="0" applyFont="1" applyFill="1" applyBorder="1" applyAlignment="1">
      <alignment horizontal="right" vertical="top" wrapText="1"/>
    </xf>
    <xf numFmtId="0" fontId="10" fillId="8" borderId="1" xfId="0" applyFont="1" applyFill="1" applyBorder="1" applyAlignment="1">
      <alignment horizontal="center" vertical="top" wrapText="1"/>
    </xf>
    <xf numFmtId="4" fontId="12" fillId="10" borderId="1" xfId="0" applyNumberFormat="1" applyFont="1" applyFill="1" applyBorder="1" applyAlignment="1">
      <alignment horizontal="center" vertical="top" wrapText="1"/>
    </xf>
    <xf numFmtId="2" fontId="0" fillId="16" borderId="1" xfId="0" applyNumberForma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top" wrapText="1"/>
    </xf>
    <xf numFmtId="0" fontId="9" fillId="10" borderId="1" xfId="0" applyFont="1" applyFill="1" applyBorder="1" applyAlignment="1">
      <alignment horizontal="left" vertical="top" wrapText="1"/>
    </xf>
    <xf numFmtId="0" fontId="9" fillId="9" borderId="1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13" fillId="11" borderId="0" xfId="0" applyFont="1" applyFill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25" fillId="11" borderId="0" xfId="0" applyFont="1" applyFill="1" applyAlignment="1">
      <alignment horizontal="left" vertical="top" wrapText="1"/>
    </xf>
    <xf numFmtId="0" fontId="14" fillId="7" borderId="1" xfId="0" applyFont="1" applyFill="1" applyBorder="1" applyAlignment="1">
      <alignment horizontal="center" vertical="top" wrapText="1"/>
    </xf>
    <xf numFmtId="0" fontId="14" fillId="9" borderId="1" xfId="0" applyFont="1" applyFill="1" applyBorder="1" applyAlignment="1">
      <alignment horizontal="right" vertical="top" wrapText="1"/>
    </xf>
    <xf numFmtId="0" fontId="14" fillId="8" borderId="1" xfId="0" applyFont="1" applyFill="1" applyBorder="1" applyAlignment="1">
      <alignment horizontal="center" vertical="top" wrapText="1"/>
    </xf>
    <xf numFmtId="0" fontId="14" fillId="9" borderId="1" xfId="0" applyFont="1" applyFill="1" applyBorder="1" applyAlignment="1">
      <alignment horizontal="center" vertical="top" wrapText="1"/>
    </xf>
    <xf numFmtId="4" fontId="14" fillId="10" borderId="1" xfId="0" applyNumberFormat="1" applyFont="1" applyFill="1" applyBorder="1" applyAlignment="1">
      <alignment horizontal="center" vertical="top" wrapText="1"/>
    </xf>
    <xf numFmtId="2" fontId="0" fillId="16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8" borderId="1" xfId="0" applyFont="1" applyFill="1" applyBorder="1" applyAlignment="1">
      <alignment horizontal="center" vertical="top" wrapText="1"/>
    </xf>
    <xf numFmtId="0" fontId="0" fillId="0" borderId="0" xfId="0"/>
    <xf numFmtId="0" fontId="7" fillId="12" borderId="1" xfId="0" applyFont="1" applyFill="1" applyBorder="1" applyAlignment="1">
      <alignment horizontal="center" vertical="top" wrapText="1"/>
    </xf>
    <xf numFmtId="0" fontId="7" fillId="12" borderId="1" xfId="0" applyFont="1" applyFill="1" applyBorder="1" applyAlignment="1">
      <alignment horizontal="left" vertical="top" wrapText="1"/>
    </xf>
    <xf numFmtId="0" fontId="8" fillId="12" borderId="1" xfId="0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6" fillId="20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>
      <alignment horizontal="center" vertical="top" wrapText="1"/>
    </xf>
    <xf numFmtId="0" fontId="24" fillId="13" borderId="1" xfId="0" applyFont="1" applyFill="1" applyBorder="1" applyAlignment="1">
      <alignment horizontal="center"/>
    </xf>
    <xf numFmtId="164" fontId="24" fillId="12" borderId="1" xfId="0" applyNumberFormat="1" applyFont="1" applyFill="1" applyBorder="1" applyAlignment="1">
      <alignment horizontal="center"/>
    </xf>
    <xf numFmtId="0" fontId="0" fillId="0" borderId="0" xfId="0"/>
    <xf numFmtId="0" fontId="6" fillId="6" borderId="1" xfId="0" applyFont="1" applyFill="1" applyBorder="1" applyAlignment="1">
      <alignment horizontal="center" vertical="top" wrapText="1"/>
    </xf>
    <xf numFmtId="49" fontId="27" fillId="14" borderId="1" xfId="0" applyNumberFormat="1" applyFont="1" applyFill="1" applyBorder="1" applyAlignment="1" applyProtection="1">
      <alignment horizontal="left" vertical="center" wrapText="1"/>
      <protection locked="0"/>
    </xf>
    <xf numFmtId="49" fontId="27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14" borderId="1" xfId="0" applyFont="1" applyFill="1" applyBorder="1" applyAlignment="1">
      <alignment horizontal="left"/>
    </xf>
    <xf numFmtId="4" fontId="27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4" fontId="30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top" wrapText="1"/>
    </xf>
    <xf numFmtId="4" fontId="28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17" borderId="1" xfId="0" applyFont="1" applyFill="1" applyBorder="1" applyAlignment="1">
      <alignment horizontal="center" vertical="top" wrapText="1"/>
    </xf>
    <xf numFmtId="0" fontId="0" fillId="0" borderId="0" xfId="0"/>
    <xf numFmtId="0" fontId="9" fillId="9" borderId="1" xfId="0" applyFont="1" applyFill="1" applyBorder="1" applyAlignment="1">
      <alignment horizontal="center" vertical="top" wrapText="1"/>
    </xf>
    <xf numFmtId="0" fontId="32" fillId="21" borderId="1" xfId="3" applyFont="1" applyFill="1" applyBorder="1" applyAlignment="1">
      <alignment horizontal="right" vertical="top" wrapText="1"/>
    </xf>
    <xf numFmtId="0" fontId="32" fillId="21" borderId="1" xfId="3" applyFont="1" applyFill="1" applyBorder="1" applyAlignment="1">
      <alignment horizontal="center" vertical="top" wrapText="1"/>
    </xf>
    <xf numFmtId="4" fontId="32" fillId="21" borderId="1" xfId="3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4" fontId="9" fillId="10" borderId="1" xfId="0" applyNumberFormat="1" applyFont="1" applyFill="1" applyBorder="1" applyAlignment="1">
      <alignment horizontal="center" vertical="top" wrapText="1"/>
    </xf>
    <xf numFmtId="0" fontId="33" fillId="12" borderId="1" xfId="0" applyFont="1" applyFill="1" applyBorder="1" applyAlignment="1">
      <alignment horizontal="left" vertical="top" wrapText="1"/>
    </xf>
    <xf numFmtId="4" fontId="34" fillId="22" borderId="1" xfId="1" applyNumberFormat="1" applyFont="1" applyFill="1" applyBorder="1" applyAlignment="1">
      <alignment horizontal="center" vertical="center" wrapText="1"/>
    </xf>
    <xf numFmtId="4" fontId="22" fillId="20" borderId="1" xfId="1" applyNumberFormat="1" applyFont="1" applyFill="1" applyBorder="1" applyAlignment="1">
      <alignment horizontal="center" vertical="center" wrapText="1"/>
    </xf>
    <xf numFmtId="164" fontId="35" fillId="23" borderId="1" xfId="0" applyNumberFormat="1" applyFont="1" applyFill="1" applyBorder="1" applyAlignment="1">
      <alignment horizontal="center"/>
    </xf>
    <xf numFmtId="0" fontId="0" fillId="0" borderId="0" xfId="0"/>
    <xf numFmtId="0" fontId="2" fillId="20" borderId="1" xfId="0" applyFont="1" applyFill="1" applyBorder="1" applyAlignment="1">
      <alignment horizontal="center" vertical="top" wrapText="1"/>
    </xf>
    <xf numFmtId="0" fontId="4" fillId="20" borderId="1" xfId="0" applyFont="1" applyFill="1" applyBorder="1" applyAlignment="1">
      <alignment horizontal="left" vertical="top" wrapText="1"/>
    </xf>
    <xf numFmtId="49" fontId="27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3" fillId="11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19" borderId="1" xfId="0" applyFont="1" applyFill="1" applyBorder="1" applyAlignment="1">
      <alignment horizontal="center" vertical="top" wrapText="1"/>
    </xf>
    <xf numFmtId="0" fontId="4" fillId="19" borderId="1" xfId="0" applyFont="1" applyFill="1" applyBorder="1" applyAlignment="1">
      <alignment horizontal="left" vertical="top" wrapText="1"/>
    </xf>
    <xf numFmtId="4" fontId="20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</cellXfs>
  <cellStyles count="4">
    <cellStyle name="Normal" xfId="0" builtinId="0"/>
    <cellStyle name="Normal 2" xfId="3" xr:uid="{00000000-0005-0000-0000-000001000000}"/>
    <cellStyle name="Normal 4 2" xfId="1" xr:uid="{00000000-0005-0000-0000-000002000000}"/>
    <cellStyle name="Porcentagem 2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001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tabSelected="1" showOutlineSymbols="0" showWhiteSpace="0" topLeftCell="A25" zoomScale="82" zoomScaleNormal="82" workbookViewId="0">
      <selection activeCell="I17" sqref="I17"/>
    </sheetView>
  </sheetViews>
  <sheetFormatPr defaultRowHeight="14.25"/>
  <cols>
    <col min="1" max="1" width="10" style="22" bestFit="1" customWidth="1"/>
    <col min="2" max="2" width="12.625" customWidth="1"/>
    <col min="3" max="3" width="5.75" style="22" customWidth="1"/>
    <col min="4" max="4" width="10" style="22" bestFit="1" customWidth="1"/>
    <col min="5" max="5" width="60" bestFit="1" customWidth="1"/>
    <col min="6" max="6" width="8" customWidth="1"/>
    <col min="7" max="7" width="10" style="22" bestFit="1" customWidth="1"/>
    <col min="8" max="8" width="10" style="3" bestFit="1" customWidth="1"/>
    <col min="9" max="9" width="8.5" style="3" customWidth="1"/>
    <col min="10" max="10" width="10" style="3" bestFit="1" customWidth="1"/>
    <col min="11" max="11" width="10" bestFit="1" customWidth="1"/>
    <col min="12" max="12" width="15.25" customWidth="1"/>
    <col min="13" max="13" width="12.375" customWidth="1"/>
    <col min="14" max="14" width="16" customWidth="1"/>
  </cols>
  <sheetData>
    <row r="1" spans="1:14" ht="15" customHeight="1">
      <c r="A1" s="31"/>
      <c r="B1" s="1"/>
      <c r="C1" s="31"/>
      <c r="D1" s="31"/>
      <c r="E1" s="1" t="s">
        <v>0</v>
      </c>
      <c r="F1" s="87" t="s">
        <v>1</v>
      </c>
      <c r="G1" s="87"/>
      <c r="H1" s="87" t="s">
        <v>2</v>
      </c>
      <c r="I1" s="87"/>
      <c r="J1" s="87"/>
      <c r="K1" s="87" t="s">
        <v>2</v>
      </c>
      <c r="L1" s="87"/>
      <c r="M1" s="87"/>
    </row>
    <row r="2" spans="1:14" ht="80.099999999999994" customHeight="1">
      <c r="A2" s="32"/>
      <c r="B2" s="2"/>
      <c r="C2" s="32"/>
      <c r="D2" s="32"/>
      <c r="E2" s="34" t="s">
        <v>89</v>
      </c>
      <c r="F2" s="88" t="s">
        <v>3</v>
      </c>
      <c r="G2" s="88"/>
      <c r="H2" s="88" t="s">
        <v>4</v>
      </c>
      <c r="I2" s="88"/>
      <c r="J2" s="88"/>
      <c r="K2" s="88" t="s">
        <v>4</v>
      </c>
      <c r="L2" s="88"/>
      <c r="M2" s="88"/>
    </row>
    <row r="3" spans="1:14" ht="15">
      <c r="A3" s="89" t="s">
        <v>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4" ht="15" customHeight="1">
      <c r="A4" s="91" t="s">
        <v>6</v>
      </c>
      <c r="B4" s="93" t="s">
        <v>7</v>
      </c>
      <c r="C4" s="54"/>
      <c r="D4" s="91" t="s">
        <v>8</v>
      </c>
      <c r="E4" s="94" t="s">
        <v>9</v>
      </c>
      <c r="F4" s="95" t="s">
        <v>10</v>
      </c>
      <c r="G4" s="92" t="s">
        <v>11</v>
      </c>
      <c r="H4" s="83" t="s">
        <v>18</v>
      </c>
      <c r="I4" s="84"/>
      <c r="J4" s="84"/>
      <c r="K4" s="96" t="s">
        <v>12</v>
      </c>
      <c r="L4" s="97"/>
      <c r="M4" s="97"/>
      <c r="N4" s="51" t="s">
        <v>25</v>
      </c>
    </row>
    <row r="5" spans="1:14" ht="15" customHeight="1">
      <c r="A5" s="92"/>
      <c r="B5" s="93"/>
      <c r="C5" s="54"/>
      <c r="D5" s="92"/>
      <c r="E5" s="93"/>
      <c r="F5" s="93"/>
      <c r="G5" s="92"/>
      <c r="H5" s="49" t="s">
        <v>14</v>
      </c>
      <c r="I5" s="49" t="s">
        <v>15</v>
      </c>
      <c r="J5" s="49" t="s">
        <v>13</v>
      </c>
      <c r="K5" s="50" t="s">
        <v>14</v>
      </c>
      <c r="L5" s="50" t="s">
        <v>15</v>
      </c>
      <c r="M5" s="50" t="s">
        <v>13</v>
      </c>
      <c r="N5" s="51"/>
    </row>
    <row r="6" spans="1:14" ht="31.5" customHeight="1">
      <c r="A6" s="44">
        <v>1</v>
      </c>
      <c r="B6" s="45"/>
      <c r="C6" s="44"/>
      <c r="D6" s="44"/>
      <c r="E6" s="45" t="s">
        <v>56</v>
      </c>
      <c r="F6" s="45"/>
      <c r="G6" s="46"/>
      <c r="H6" s="45"/>
      <c r="I6" s="45"/>
      <c r="J6" s="45"/>
      <c r="K6" s="45"/>
      <c r="L6" s="45"/>
      <c r="M6" s="45"/>
      <c r="N6" s="52">
        <f>SUM(N7:N21)</f>
        <v>132416.7525</v>
      </c>
    </row>
    <row r="7" spans="1:14" ht="37.5" customHeight="1">
      <c r="A7" s="33" t="s">
        <v>27</v>
      </c>
      <c r="B7" s="24">
        <v>43692</v>
      </c>
      <c r="C7" s="71" t="s">
        <v>52</v>
      </c>
      <c r="D7" s="33" t="s">
        <v>17</v>
      </c>
      <c r="E7" s="29" t="s">
        <v>30</v>
      </c>
      <c r="F7" s="42" t="s">
        <v>31</v>
      </c>
      <c r="G7" s="28">
        <v>2332.6799999999998</v>
      </c>
      <c r="H7" s="26">
        <v>0</v>
      </c>
      <c r="I7" s="26">
        <v>14.45</v>
      </c>
      <c r="J7" s="26">
        <f t="shared" ref="J7:J31" si="0">H7+I7</f>
        <v>14.45</v>
      </c>
      <c r="K7" s="26">
        <f t="shared" ref="K7:K31" si="1">H7*1.25</f>
        <v>0</v>
      </c>
      <c r="L7" s="26">
        <f t="shared" ref="L7:L31" si="2">I7*1.25</f>
        <v>18.0625</v>
      </c>
      <c r="M7" s="26">
        <f t="shared" ref="M7:M31" si="3">K7+L7</f>
        <v>18.0625</v>
      </c>
      <c r="N7" s="27">
        <f t="shared" ref="N7:N31" si="4">M7*G7</f>
        <v>42134.032499999994</v>
      </c>
    </row>
    <row r="8" spans="1:14" ht="45.75" customHeight="1">
      <c r="A8" s="33" t="s">
        <v>115</v>
      </c>
      <c r="B8" s="24">
        <v>10997</v>
      </c>
      <c r="C8" s="71" t="s">
        <v>52</v>
      </c>
      <c r="D8" s="33" t="s">
        <v>17</v>
      </c>
      <c r="E8" s="29" t="s">
        <v>57</v>
      </c>
      <c r="F8" s="42" t="s">
        <v>31</v>
      </c>
      <c r="G8" s="28">
        <v>7</v>
      </c>
      <c r="H8" s="26">
        <v>0</v>
      </c>
      <c r="I8" s="26">
        <v>70.13</v>
      </c>
      <c r="J8" s="26">
        <f t="shared" si="0"/>
        <v>70.13</v>
      </c>
      <c r="K8" s="26">
        <f t="shared" si="1"/>
        <v>0</v>
      </c>
      <c r="L8" s="26">
        <f t="shared" si="2"/>
        <v>87.662499999999994</v>
      </c>
      <c r="M8" s="26">
        <f t="shared" si="3"/>
        <v>87.662499999999994</v>
      </c>
      <c r="N8" s="27">
        <f t="shared" si="4"/>
        <v>613.63749999999993</v>
      </c>
    </row>
    <row r="9" spans="1:14" s="43" customFormat="1" ht="27" customHeight="1">
      <c r="A9" s="33" t="s">
        <v>116</v>
      </c>
      <c r="B9" s="24">
        <v>100719</v>
      </c>
      <c r="C9" s="71" t="s">
        <v>58</v>
      </c>
      <c r="D9" s="33" t="s">
        <v>17</v>
      </c>
      <c r="E9" s="29" t="s">
        <v>59</v>
      </c>
      <c r="F9" s="25" t="s">
        <v>16</v>
      </c>
      <c r="G9" s="28">
        <v>264.8</v>
      </c>
      <c r="H9" s="26">
        <v>9.4</v>
      </c>
      <c r="I9" s="26">
        <v>10</v>
      </c>
      <c r="J9" s="26">
        <f t="shared" si="0"/>
        <v>19.399999999999999</v>
      </c>
      <c r="K9" s="26">
        <f t="shared" si="1"/>
        <v>11.75</v>
      </c>
      <c r="L9" s="26">
        <f t="shared" si="2"/>
        <v>12.5</v>
      </c>
      <c r="M9" s="26">
        <f>K9+L9</f>
        <v>24.25</v>
      </c>
      <c r="N9" s="27">
        <f t="shared" si="4"/>
        <v>6421.4000000000005</v>
      </c>
    </row>
    <row r="10" spans="1:14" ht="39.75" customHeight="1">
      <c r="A10" s="33" t="s">
        <v>117</v>
      </c>
      <c r="B10" s="24">
        <v>100752</v>
      </c>
      <c r="C10" s="71" t="s">
        <v>58</v>
      </c>
      <c r="D10" s="33" t="s">
        <v>17</v>
      </c>
      <c r="E10" s="29" t="s">
        <v>60</v>
      </c>
      <c r="F10" s="42" t="s">
        <v>29</v>
      </c>
      <c r="G10" s="28">
        <v>264.8</v>
      </c>
      <c r="H10" s="26">
        <v>15</v>
      </c>
      <c r="I10" s="26">
        <v>26.25</v>
      </c>
      <c r="J10" s="26">
        <f t="shared" si="0"/>
        <v>41.25</v>
      </c>
      <c r="K10" s="26">
        <f t="shared" si="1"/>
        <v>18.75</v>
      </c>
      <c r="L10" s="26">
        <f t="shared" si="2"/>
        <v>32.8125</v>
      </c>
      <c r="M10" s="26">
        <f t="shared" si="3"/>
        <v>51.5625</v>
      </c>
      <c r="N10" s="27">
        <f t="shared" si="4"/>
        <v>13653.75</v>
      </c>
    </row>
    <row r="11" spans="1:14" s="47" customFormat="1" ht="39.75" customHeight="1">
      <c r="A11" s="33" t="s">
        <v>118</v>
      </c>
      <c r="B11" s="24">
        <v>88278</v>
      </c>
      <c r="C11" s="71" t="s">
        <v>58</v>
      </c>
      <c r="D11" s="33" t="s">
        <v>17</v>
      </c>
      <c r="E11" s="29" t="s">
        <v>111</v>
      </c>
      <c r="F11" s="42" t="s">
        <v>28</v>
      </c>
      <c r="G11" s="28">
        <v>139.96</v>
      </c>
      <c r="H11" s="26">
        <v>22.01</v>
      </c>
      <c r="I11" s="26">
        <v>0</v>
      </c>
      <c r="J11" s="26">
        <f t="shared" si="0"/>
        <v>22.01</v>
      </c>
      <c r="K11" s="26">
        <f t="shared" si="1"/>
        <v>27.512500000000003</v>
      </c>
      <c r="L11" s="26">
        <f t="shared" si="2"/>
        <v>0</v>
      </c>
      <c r="M11" s="26">
        <f>K11+L11</f>
        <v>27.512500000000003</v>
      </c>
      <c r="N11" s="27">
        <f t="shared" si="4"/>
        <v>3850.6495000000004</v>
      </c>
    </row>
    <row r="12" spans="1:14" s="47" customFormat="1" ht="39.75" customHeight="1">
      <c r="A12" s="33" t="s">
        <v>119</v>
      </c>
      <c r="B12" s="24">
        <v>88316</v>
      </c>
      <c r="C12" s="71" t="s">
        <v>58</v>
      </c>
      <c r="D12" s="33" t="s">
        <v>17</v>
      </c>
      <c r="E12" s="29" t="s">
        <v>112</v>
      </c>
      <c r="F12" s="42" t="s">
        <v>28</v>
      </c>
      <c r="G12" s="28">
        <v>139.96</v>
      </c>
      <c r="H12" s="26">
        <v>18.84</v>
      </c>
      <c r="I12" s="26">
        <v>0</v>
      </c>
      <c r="J12" s="26">
        <f t="shared" si="0"/>
        <v>18.84</v>
      </c>
      <c r="K12" s="26">
        <f t="shared" si="1"/>
        <v>23.55</v>
      </c>
      <c r="L12" s="26">
        <f t="shared" si="2"/>
        <v>0</v>
      </c>
      <c r="M12" s="26">
        <f>K12+L12</f>
        <v>23.55</v>
      </c>
      <c r="N12" s="27">
        <f t="shared" si="4"/>
        <v>3296.0580000000004</v>
      </c>
    </row>
    <row r="13" spans="1:14" s="82" customFormat="1" ht="39.75" customHeight="1">
      <c r="A13" s="33" t="s">
        <v>120</v>
      </c>
      <c r="B13" s="24">
        <v>88278</v>
      </c>
      <c r="C13" s="71" t="s">
        <v>58</v>
      </c>
      <c r="D13" s="33" t="s">
        <v>17</v>
      </c>
      <c r="E13" s="29" t="s">
        <v>113</v>
      </c>
      <c r="F13" s="42" t="s">
        <v>28</v>
      </c>
      <c r="G13" s="28">
        <v>480</v>
      </c>
      <c r="H13" s="26">
        <v>22.01</v>
      </c>
      <c r="I13" s="26">
        <v>0</v>
      </c>
      <c r="J13" s="26">
        <f t="shared" ref="J13:J14" si="5">H13+I13</f>
        <v>22.01</v>
      </c>
      <c r="K13" s="26">
        <f t="shared" ref="K13:K14" si="6">H13*1.25</f>
        <v>27.512500000000003</v>
      </c>
      <c r="L13" s="26">
        <f t="shared" ref="L13:L14" si="7">I13*1.25</f>
        <v>0</v>
      </c>
      <c r="M13" s="26">
        <f>K13+L13</f>
        <v>27.512500000000003</v>
      </c>
      <c r="N13" s="27">
        <f t="shared" ref="N13:N14" si="8">M13*G13</f>
        <v>13206.000000000002</v>
      </c>
    </row>
    <row r="14" spans="1:14" s="82" customFormat="1" ht="39.75" customHeight="1">
      <c r="A14" s="33" t="s">
        <v>121</v>
      </c>
      <c r="B14" s="24">
        <v>88316</v>
      </c>
      <c r="C14" s="71" t="s">
        <v>58</v>
      </c>
      <c r="D14" s="33" t="s">
        <v>17</v>
      </c>
      <c r="E14" s="29" t="s">
        <v>114</v>
      </c>
      <c r="F14" s="42" t="s">
        <v>28</v>
      </c>
      <c r="G14" s="28">
        <v>480</v>
      </c>
      <c r="H14" s="26">
        <v>18.84</v>
      </c>
      <c r="I14" s="26">
        <v>0</v>
      </c>
      <c r="J14" s="26">
        <f t="shared" si="5"/>
        <v>18.84</v>
      </c>
      <c r="K14" s="26">
        <f t="shared" si="6"/>
        <v>23.55</v>
      </c>
      <c r="L14" s="26">
        <f t="shared" si="7"/>
        <v>0</v>
      </c>
      <c r="M14" s="26">
        <f>K14+L14</f>
        <v>23.55</v>
      </c>
      <c r="N14" s="27">
        <f t="shared" si="8"/>
        <v>11304</v>
      </c>
    </row>
    <row r="15" spans="1:14" s="47" customFormat="1" ht="39.75" customHeight="1">
      <c r="A15" s="33" t="s">
        <v>122</v>
      </c>
      <c r="B15" s="24">
        <v>3563</v>
      </c>
      <c r="C15" s="71" t="s">
        <v>52</v>
      </c>
      <c r="D15" s="33" t="s">
        <v>61</v>
      </c>
      <c r="E15" s="29" t="s">
        <v>95</v>
      </c>
      <c r="F15" s="42" t="s">
        <v>33</v>
      </c>
      <c r="G15" s="28">
        <v>30</v>
      </c>
      <c r="H15" s="26">
        <v>0</v>
      </c>
      <c r="I15" s="77">
        <v>20.79</v>
      </c>
      <c r="J15" s="26">
        <f t="shared" si="0"/>
        <v>20.79</v>
      </c>
      <c r="K15" s="26">
        <f t="shared" si="1"/>
        <v>0</v>
      </c>
      <c r="L15" s="26">
        <f t="shared" si="2"/>
        <v>25.987499999999997</v>
      </c>
      <c r="M15" s="26">
        <f t="shared" si="3"/>
        <v>25.987499999999997</v>
      </c>
      <c r="N15" s="27">
        <f t="shared" si="4"/>
        <v>779.62499999999989</v>
      </c>
    </row>
    <row r="16" spans="1:14" ht="37.5" customHeight="1">
      <c r="A16" s="33" t="s">
        <v>123</v>
      </c>
      <c r="B16" s="30" t="s">
        <v>63</v>
      </c>
      <c r="C16" s="71" t="s">
        <v>58</v>
      </c>
      <c r="D16" s="33" t="s">
        <v>62</v>
      </c>
      <c r="E16" s="29" t="s">
        <v>64</v>
      </c>
      <c r="F16" s="42" t="s">
        <v>32</v>
      </c>
      <c r="G16" s="28">
        <v>18</v>
      </c>
      <c r="H16" s="26">
        <v>62.01</v>
      </c>
      <c r="I16" s="26">
        <v>350</v>
      </c>
      <c r="J16" s="26">
        <f t="shared" si="0"/>
        <v>412.01</v>
      </c>
      <c r="K16" s="26">
        <f t="shared" si="1"/>
        <v>77.512500000000003</v>
      </c>
      <c r="L16" s="26">
        <f t="shared" si="2"/>
        <v>437.5</v>
      </c>
      <c r="M16" s="26">
        <f t="shared" si="3"/>
        <v>515.01250000000005</v>
      </c>
      <c r="N16" s="27">
        <f t="shared" si="4"/>
        <v>9270.2250000000004</v>
      </c>
    </row>
    <row r="17" spans="1:14" s="41" customFormat="1" ht="48" customHeight="1">
      <c r="A17" s="33" t="s">
        <v>124</v>
      </c>
      <c r="B17" s="36">
        <v>97064</v>
      </c>
      <c r="C17" s="38" t="s">
        <v>58</v>
      </c>
      <c r="D17" s="35" t="s">
        <v>17</v>
      </c>
      <c r="E17" s="23" t="s">
        <v>65</v>
      </c>
      <c r="F17" s="37" t="s">
        <v>33</v>
      </c>
      <c r="G17" s="38">
        <v>125</v>
      </c>
      <c r="H17" s="39">
        <v>17.510000000000002</v>
      </c>
      <c r="I17" s="39">
        <v>0</v>
      </c>
      <c r="J17" s="39">
        <f t="shared" si="0"/>
        <v>17.510000000000002</v>
      </c>
      <c r="K17" s="39">
        <f t="shared" si="1"/>
        <v>21.887500000000003</v>
      </c>
      <c r="L17" s="39">
        <f t="shared" si="2"/>
        <v>0</v>
      </c>
      <c r="M17" s="39">
        <f t="shared" si="3"/>
        <v>21.887500000000003</v>
      </c>
      <c r="N17" s="40">
        <f t="shared" si="4"/>
        <v>2735.9375000000005</v>
      </c>
    </row>
    <row r="18" spans="1:14" ht="33.75" customHeight="1">
      <c r="A18" s="33" t="s">
        <v>125</v>
      </c>
      <c r="B18" s="36">
        <v>10527</v>
      </c>
      <c r="C18" s="38" t="s">
        <v>52</v>
      </c>
      <c r="D18" s="35" t="s">
        <v>17</v>
      </c>
      <c r="E18" s="23" t="s">
        <v>66</v>
      </c>
      <c r="F18" s="37" t="s">
        <v>67</v>
      </c>
      <c r="G18" s="38">
        <v>125</v>
      </c>
      <c r="H18" s="39">
        <v>0</v>
      </c>
      <c r="I18" s="39">
        <v>17.510000000000002</v>
      </c>
      <c r="J18" s="39">
        <f t="shared" si="0"/>
        <v>17.510000000000002</v>
      </c>
      <c r="K18" s="39">
        <f t="shared" si="1"/>
        <v>0</v>
      </c>
      <c r="L18" s="39">
        <f t="shared" si="2"/>
        <v>21.887500000000003</v>
      </c>
      <c r="M18" s="39">
        <f t="shared" si="3"/>
        <v>21.887500000000003</v>
      </c>
      <c r="N18" s="40">
        <f t="shared" si="4"/>
        <v>2735.9375000000005</v>
      </c>
    </row>
    <row r="19" spans="1:14" s="75" customFormat="1" ht="33.75" customHeight="1">
      <c r="A19" s="33" t="s">
        <v>126</v>
      </c>
      <c r="B19" s="36" t="s">
        <v>105</v>
      </c>
      <c r="C19" s="38" t="s">
        <v>52</v>
      </c>
      <c r="D19" s="35" t="s">
        <v>17</v>
      </c>
      <c r="E19" s="23" t="s">
        <v>107</v>
      </c>
      <c r="F19" s="37" t="s">
        <v>106</v>
      </c>
      <c r="G19" s="38">
        <v>169</v>
      </c>
      <c r="H19" s="39">
        <v>5</v>
      </c>
      <c r="I19" s="39">
        <v>52.47</v>
      </c>
      <c r="J19" s="39">
        <f t="shared" si="0"/>
        <v>57.47</v>
      </c>
      <c r="K19" s="39">
        <f t="shared" si="1"/>
        <v>6.25</v>
      </c>
      <c r="L19" s="39">
        <f t="shared" si="2"/>
        <v>65.587500000000006</v>
      </c>
      <c r="M19" s="39">
        <f t="shared" si="3"/>
        <v>71.837500000000006</v>
      </c>
      <c r="N19" s="40">
        <f t="shared" si="4"/>
        <v>12140.5375</v>
      </c>
    </row>
    <row r="20" spans="1:14" s="76" customFormat="1" ht="48" customHeight="1">
      <c r="A20" s="33" t="s">
        <v>127</v>
      </c>
      <c r="B20" s="36">
        <v>100953</v>
      </c>
      <c r="C20" s="38" t="s">
        <v>109</v>
      </c>
      <c r="D20" s="35" t="s">
        <v>17</v>
      </c>
      <c r="E20" s="23" t="s">
        <v>108</v>
      </c>
      <c r="F20" s="37" t="s">
        <v>110</v>
      </c>
      <c r="G20" s="38">
        <v>699</v>
      </c>
      <c r="H20" s="39">
        <v>1.03</v>
      </c>
      <c r="I20" s="39">
        <v>0</v>
      </c>
      <c r="J20" s="39">
        <f t="shared" si="0"/>
        <v>1.03</v>
      </c>
      <c r="K20" s="39">
        <f t="shared" si="1"/>
        <v>1.2875000000000001</v>
      </c>
      <c r="L20" s="39">
        <f t="shared" si="2"/>
        <v>0</v>
      </c>
      <c r="M20" s="39">
        <f t="shared" si="3"/>
        <v>1.2875000000000001</v>
      </c>
      <c r="N20" s="40">
        <f t="shared" si="4"/>
        <v>899.96250000000009</v>
      </c>
    </row>
    <row r="21" spans="1:14" s="70" customFormat="1" ht="33.75" customHeight="1">
      <c r="A21" s="33" t="s">
        <v>128</v>
      </c>
      <c r="B21" s="36"/>
      <c r="C21" s="38"/>
      <c r="D21" s="35" t="s">
        <v>91</v>
      </c>
      <c r="E21" s="23" t="s">
        <v>90</v>
      </c>
      <c r="F21" s="37" t="s">
        <v>92</v>
      </c>
      <c r="G21" s="38">
        <v>2</v>
      </c>
      <c r="H21" s="39">
        <v>450</v>
      </c>
      <c r="I21" s="39">
        <v>3300</v>
      </c>
      <c r="J21" s="39">
        <f t="shared" si="0"/>
        <v>3750</v>
      </c>
      <c r="K21" s="39">
        <f t="shared" si="1"/>
        <v>562.5</v>
      </c>
      <c r="L21" s="39">
        <f t="shared" si="2"/>
        <v>4125</v>
      </c>
      <c r="M21" s="39">
        <f t="shared" si="3"/>
        <v>4687.5</v>
      </c>
      <c r="N21" s="40">
        <f>M21*G21</f>
        <v>9375</v>
      </c>
    </row>
    <row r="22" spans="1:14" ht="36" customHeight="1">
      <c r="A22" s="44">
        <v>2</v>
      </c>
      <c r="B22" s="45"/>
      <c r="C22" s="44"/>
      <c r="D22" s="44"/>
      <c r="E22" s="45" t="s">
        <v>87</v>
      </c>
      <c r="F22" s="45"/>
      <c r="G22" s="46"/>
      <c r="H22" s="45"/>
      <c r="I22" s="45"/>
      <c r="J22" s="45"/>
      <c r="K22" s="45"/>
      <c r="L22" s="45"/>
      <c r="M22" s="45"/>
      <c r="N22" s="52">
        <f>SUM(N23:N31)</f>
        <v>26087.5625</v>
      </c>
    </row>
    <row r="23" spans="1:14" s="53" customFormat="1" ht="39.75" customHeight="1">
      <c r="A23" s="33" t="s">
        <v>96</v>
      </c>
      <c r="B23" s="72" t="s">
        <v>77</v>
      </c>
      <c r="C23" s="28"/>
      <c r="D23" s="73" t="s">
        <v>17</v>
      </c>
      <c r="E23" s="23" t="s">
        <v>68</v>
      </c>
      <c r="F23" s="73" t="s">
        <v>33</v>
      </c>
      <c r="G23" s="73">
        <v>570</v>
      </c>
      <c r="H23" s="74">
        <v>1.34</v>
      </c>
      <c r="I23" s="74">
        <v>5.52</v>
      </c>
      <c r="J23" s="39">
        <f t="shared" si="0"/>
        <v>6.8599999999999994</v>
      </c>
      <c r="K23" s="39">
        <f t="shared" si="1"/>
        <v>1.675</v>
      </c>
      <c r="L23" s="39">
        <f t="shared" si="2"/>
        <v>6.8999999999999995</v>
      </c>
      <c r="M23" s="39">
        <f t="shared" si="3"/>
        <v>8.5749999999999993</v>
      </c>
      <c r="N23" s="40">
        <f t="shared" si="4"/>
        <v>4887.75</v>
      </c>
    </row>
    <row r="24" spans="1:14" s="53" customFormat="1" ht="39.75" customHeight="1">
      <c r="A24" s="33" t="s">
        <v>97</v>
      </c>
      <c r="B24" s="72" t="s">
        <v>78</v>
      </c>
      <c r="C24" s="28"/>
      <c r="D24" s="73" t="s">
        <v>17</v>
      </c>
      <c r="E24" s="23" t="s">
        <v>69</v>
      </c>
      <c r="F24" s="73" t="s">
        <v>33</v>
      </c>
      <c r="G24" s="73">
        <v>111</v>
      </c>
      <c r="H24" s="74">
        <v>10.96</v>
      </c>
      <c r="I24" s="74">
        <v>36.68</v>
      </c>
      <c r="J24" s="39">
        <f t="shared" si="0"/>
        <v>47.64</v>
      </c>
      <c r="K24" s="39">
        <f t="shared" si="1"/>
        <v>13.700000000000001</v>
      </c>
      <c r="L24" s="39">
        <f t="shared" si="2"/>
        <v>45.85</v>
      </c>
      <c r="M24" s="39">
        <f t="shared" si="3"/>
        <v>59.550000000000004</v>
      </c>
      <c r="N24" s="40">
        <f t="shared" si="4"/>
        <v>6610.05</v>
      </c>
    </row>
    <row r="25" spans="1:14" s="21" customFormat="1" ht="39.75" customHeight="1">
      <c r="A25" s="33" t="s">
        <v>98</v>
      </c>
      <c r="B25" s="72" t="s">
        <v>79</v>
      </c>
      <c r="C25" s="28"/>
      <c r="D25" s="73" t="s">
        <v>17</v>
      </c>
      <c r="E25" s="23" t="s">
        <v>70</v>
      </c>
      <c r="F25" s="73" t="s">
        <v>85</v>
      </c>
      <c r="G25" s="73">
        <v>5</v>
      </c>
      <c r="H25" s="74">
        <v>18.18</v>
      </c>
      <c r="I25" s="74">
        <v>25.79</v>
      </c>
      <c r="J25" s="39">
        <f t="shared" si="0"/>
        <v>43.97</v>
      </c>
      <c r="K25" s="39">
        <f t="shared" si="1"/>
        <v>22.725000000000001</v>
      </c>
      <c r="L25" s="39">
        <f t="shared" si="2"/>
        <v>32.237499999999997</v>
      </c>
      <c r="M25" s="39">
        <f t="shared" si="3"/>
        <v>54.962499999999999</v>
      </c>
      <c r="N25" s="40">
        <f t="shared" si="4"/>
        <v>274.8125</v>
      </c>
    </row>
    <row r="26" spans="1:14" s="53" customFormat="1" ht="39.75" customHeight="1">
      <c r="A26" s="33" t="s">
        <v>99</v>
      </c>
      <c r="B26" s="72" t="s">
        <v>80</v>
      </c>
      <c r="C26" s="28"/>
      <c r="D26" s="73" t="s">
        <v>17</v>
      </c>
      <c r="E26" s="23" t="s">
        <v>71</v>
      </c>
      <c r="F26" s="73" t="s">
        <v>85</v>
      </c>
      <c r="G26" s="73">
        <v>2</v>
      </c>
      <c r="H26" s="74">
        <v>6.71</v>
      </c>
      <c r="I26" s="74">
        <v>67.45</v>
      </c>
      <c r="J26" s="39">
        <f t="shared" si="0"/>
        <v>74.16</v>
      </c>
      <c r="K26" s="39">
        <f t="shared" si="1"/>
        <v>8.3874999999999993</v>
      </c>
      <c r="L26" s="39">
        <f t="shared" si="2"/>
        <v>84.3125</v>
      </c>
      <c r="M26" s="39">
        <f t="shared" si="3"/>
        <v>92.7</v>
      </c>
      <c r="N26" s="40">
        <f t="shared" si="4"/>
        <v>185.4</v>
      </c>
    </row>
    <row r="27" spans="1:14" s="53" customFormat="1" ht="39.75" customHeight="1">
      <c r="A27" s="33" t="s">
        <v>100</v>
      </c>
      <c r="B27" s="72" t="s">
        <v>81</v>
      </c>
      <c r="C27" s="28"/>
      <c r="D27" s="73" t="s">
        <v>76</v>
      </c>
      <c r="E27" s="23" t="s">
        <v>72</v>
      </c>
      <c r="F27" s="73" t="s">
        <v>86</v>
      </c>
      <c r="G27" s="73">
        <v>6</v>
      </c>
      <c r="H27" s="74">
        <v>0.33</v>
      </c>
      <c r="I27" s="74">
        <v>1.54</v>
      </c>
      <c r="J27" s="39">
        <f t="shared" si="0"/>
        <v>1.87</v>
      </c>
      <c r="K27" s="39">
        <f t="shared" si="1"/>
        <v>0.41250000000000003</v>
      </c>
      <c r="L27" s="39">
        <f t="shared" si="2"/>
        <v>1.925</v>
      </c>
      <c r="M27" s="39">
        <f t="shared" si="3"/>
        <v>2.3374999999999999</v>
      </c>
      <c r="N27" s="40">
        <f t="shared" si="4"/>
        <v>14.024999999999999</v>
      </c>
    </row>
    <row r="28" spans="1:14" s="53" customFormat="1" ht="39.75" customHeight="1">
      <c r="A28" s="33" t="s">
        <v>101</v>
      </c>
      <c r="B28" s="72" t="s">
        <v>82</v>
      </c>
      <c r="C28" s="28"/>
      <c r="D28" s="73" t="s">
        <v>76</v>
      </c>
      <c r="E28" s="23" t="s">
        <v>73</v>
      </c>
      <c r="F28" s="73" t="s">
        <v>85</v>
      </c>
      <c r="G28" s="73">
        <v>2</v>
      </c>
      <c r="H28" s="74">
        <v>50.7</v>
      </c>
      <c r="I28" s="74">
        <v>323.60000000000002</v>
      </c>
      <c r="J28" s="39">
        <f t="shared" si="0"/>
        <v>374.3</v>
      </c>
      <c r="K28" s="39">
        <f t="shared" si="1"/>
        <v>63.375</v>
      </c>
      <c r="L28" s="39">
        <f t="shared" si="2"/>
        <v>404.5</v>
      </c>
      <c r="M28" s="39">
        <f t="shared" si="3"/>
        <v>467.875</v>
      </c>
      <c r="N28" s="40">
        <f t="shared" si="4"/>
        <v>935.75</v>
      </c>
    </row>
    <row r="29" spans="1:14" s="53" customFormat="1" ht="39.75" customHeight="1">
      <c r="A29" s="33" t="s">
        <v>102</v>
      </c>
      <c r="B29" s="72" t="s">
        <v>83</v>
      </c>
      <c r="C29" s="28"/>
      <c r="D29" s="73" t="s">
        <v>76</v>
      </c>
      <c r="E29" s="23" t="s">
        <v>74</v>
      </c>
      <c r="F29" s="73" t="s">
        <v>86</v>
      </c>
      <c r="G29" s="73">
        <v>2</v>
      </c>
      <c r="H29" s="74">
        <v>33.799999999999997</v>
      </c>
      <c r="I29" s="74">
        <v>197.3</v>
      </c>
      <c r="J29" s="39">
        <f t="shared" si="0"/>
        <v>231.10000000000002</v>
      </c>
      <c r="K29" s="39">
        <f t="shared" si="1"/>
        <v>42.25</v>
      </c>
      <c r="L29" s="39">
        <f t="shared" si="2"/>
        <v>246.625</v>
      </c>
      <c r="M29" s="39">
        <f t="shared" si="3"/>
        <v>288.875</v>
      </c>
      <c r="N29" s="40">
        <f t="shared" si="4"/>
        <v>577.75</v>
      </c>
    </row>
    <row r="30" spans="1:14" s="48" customFormat="1" ht="39.75" customHeight="1">
      <c r="A30" s="33" t="s">
        <v>103</v>
      </c>
      <c r="B30" s="72" t="s">
        <v>84</v>
      </c>
      <c r="C30" s="28"/>
      <c r="D30" s="73" t="s">
        <v>61</v>
      </c>
      <c r="E30" s="23" t="s">
        <v>75</v>
      </c>
      <c r="F30" s="73" t="s">
        <v>86</v>
      </c>
      <c r="G30" s="73">
        <v>2</v>
      </c>
      <c r="H30" s="74">
        <v>16.77</v>
      </c>
      <c r="I30" s="74">
        <v>74.040000000000006</v>
      </c>
      <c r="J30" s="39">
        <f t="shared" si="0"/>
        <v>90.81</v>
      </c>
      <c r="K30" s="39">
        <f t="shared" si="1"/>
        <v>20.962499999999999</v>
      </c>
      <c r="L30" s="39">
        <f t="shared" si="2"/>
        <v>92.550000000000011</v>
      </c>
      <c r="M30" s="39">
        <f t="shared" si="3"/>
        <v>113.51250000000002</v>
      </c>
      <c r="N30" s="40">
        <f t="shared" si="4"/>
        <v>227.02500000000003</v>
      </c>
    </row>
    <row r="31" spans="1:14" s="75" customFormat="1" ht="39.75" customHeight="1">
      <c r="A31" s="33" t="s">
        <v>104</v>
      </c>
      <c r="B31" s="72"/>
      <c r="C31" s="28"/>
      <c r="D31" s="73" t="s">
        <v>91</v>
      </c>
      <c r="E31" s="23" t="s">
        <v>94</v>
      </c>
      <c r="F31" s="73" t="s">
        <v>93</v>
      </c>
      <c r="G31" s="73">
        <v>2</v>
      </c>
      <c r="H31" s="74">
        <v>150</v>
      </c>
      <c r="I31" s="74">
        <v>4800</v>
      </c>
      <c r="J31" s="39">
        <f t="shared" si="0"/>
        <v>4950</v>
      </c>
      <c r="K31" s="39">
        <f t="shared" si="1"/>
        <v>187.5</v>
      </c>
      <c r="L31" s="39">
        <f t="shared" si="2"/>
        <v>6000</v>
      </c>
      <c r="M31" s="39">
        <f t="shared" si="3"/>
        <v>6187.5</v>
      </c>
      <c r="N31" s="40">
        <f t="shared" si="4"/>
        <v>12375</v>
      </c>
    </row>
    <row r="32" spans="1:14" s="75" customFormat="1" ht="36" customHeight="1">
      <c r="A32" s="44"/>
      <c r="B32" s="45"/>
      <c r="C32" s="44"/>
      <c r="D32" s="44"/>
      <c r="E32" s="78" t="s">
        <v>25</v>
      </c>
      <c r="F32" s="45"/>
      <c r="G32" s="46"/>
      <c r="H32" s="45"/>
      <c r="I32" s="45"/>
      <c r="J32" s="45"/>
      <c r="K32" s="45"/>
      <c r="L32" s="45"/>
      <c r="M32" s="45"/>
      <c r="N32" s="81">
        <f>N22+N6</f>
        <v>158504.315</v>
      </c>
    </row>
    <row r="35" spans="1:14">
      <c r="B35" s="48"/>
      <c r="E35" s="48"/>
      <c r="F35" s="48"/>
      <c r="H35" s="48"/>
      <c r="I35" s="48"/>
      <c r="J35" s="48"/>
      <c r="K35" s="48"/>
      <c r="L35" s="48"/>
      <c r="M35" s="48"/>
      <c r="N35" s="48"/>
    </row>
    <row r="36" spans="1:14">
      <c r="A36" s="55"/>
      <c r="B36" s="56"/>
      <c r="C36" s="56"/>
      <c r="D36" s="57" t="s">
        <v>34</v>
      </c>
      <c r="E36" s="58"/>
      <c r="F36" s="56"/>
    </row>
    <row r="37" spans="1:14">
      <c r="A37" s="59" t="s">
        <v>35</v>
      </c>
      <c r="B37" s="60"/>
      <c r="C37" s="60"/>
      <c r="D37" s="59" t="s">
        <v>36</v>
      </c>
      <c r="E37" s="61" t="s">
        <v>37</v>
      </c>
      <c r="F37" s="61" t="s">
        <v>38</v>
      </c>
    </row>
    <row r="38" spans="1:14" ht="25.5">
      <c r="A38" s="62">
        <v>1</v>
      </c>
      <c r="B38" s="63"/>
      <c r="C38" s="63"/>
      <c r="D38" s="62" t="s">
        <v>39</v>
      </c>
      <c r="E38" s="64" t="s">
        <v>40</v>
      </c>
      <c r="F38" s="65">
        <v>4.68</v>
      </c>
    </row>
    <row r="39" spans="1:14">
      <c r="A39" s="62">
        <v>2</v>
      </c>
      <c r="B39" s="63"/>
      <c r="C39" s="63"/>
      <c r="D39" s="62" t="s">
        <v>41</v>
      </c>
      <c r="E39" s="64" t="s">
        <v>42</v>
      </c>
      <c r="F39" s="65">
        <v>0.4</v>
      </c>
    </row>
    <row r="40" spans="1:14" ht="25.5">
      <c r="A40" s="62">
        <v>3</v>
      </c>
      <c r="B40" s="63"/>
      <c r="C40" s="63"/>
      <c r="D40" s="62" t="s">
        <v>43</v>
      </c>
      <c r="E40" s="64" t="s">
        <v>44</v>
      </c>
      <c r="F40" s="65">
        <v>1.27</v>
      </c>
    </row>
    <row r="41" spans="1:14">
      <c r="A41" s="62">
        <v>4</v>
      </c>
      <c r="B41" s="63"/>
      <c r="C41" s="63"/>
      <c r="D41" s="62" t="s">
        <v>45</v>
      </c>
      <c r="E41" s="64" t="s">
        <v>46</v>
      </c>
      <c r="F41" s="65">
        <v>0.4</v>
      </c>
    </row>
    <row r="42" spans="1:14" ht="25.5">
      <c r="A42" s="62">
        <v>5</v>
      </c>
      <c r="B42" s="63"/>
      <c r="C42" s="63"/>
      <c r="D42" s="62" t="s">
        <v>47</v>
      </c>
      <c r="E42" s="64" t="s">
        <v>48</v>
      </c>
      <c r="F42" s="65">
        <v>1.23</v>
      </c>
    </row>
    <row r="43" spans="1:14">
      <c r="A43" s="62">
        <v>6</v>
      </c>
      <c r="B43" s="63"/>
      <c r="C43" s="63"/>
      <c r="D43" s="62" t="s">
        <v>49</v>
      </c>
      <c r="E43" s="64" t="s">
        <v>50</v>
      </c>
      <c r="F43" s="65">
        <v>7.4</v>
      </c>
    </row>
    <row r="44" spans="1:14">
      <c r="A44" s="62">
        <v>7</v>
      </c>
      <c r="B44" s="63"/>
      <c r="C44" s="63"/>
      <c r="D44" s="62" t="s">
        <v>51</v>
      </c>
      <c r="E44" s="86" t="s">
        <v>52</v>
      </c>
      <c r="F44" s="65">
        <v>3</v>
      </c>
    </row>
    <row r="45" spans="1:14">
      <c r="A45" s="62">
        <v>8</v>
      </c>
      <c r="B45" s="63"/>
      <c r="C45" s="63"/>
      <c r="D45" s="62" t="s">
        <v>53</v>
      </c>
      <c r="E45" s="86"/>
      <c r="F45" s="65">
        <v>0.65</v>
      </c>
    </row>
    <row r="46" spans="1:14">
      <c r="A46" s="62">
        <v>9</v>
      </c>
      <c r="B46" s="63"/>
      <c r="C46" s="63"/>
      <c r="D46" s="62" t="s">
        <v>54</v>
      </c>
      <c r="E46" s="86"/>
      <c r="F46" s="65">
        <v>3.5</v>
      </c>
    </row>
    <row r="47" spans="1:14">
      <c r="A47" s="62"/>
      <c r="B47" s="63"/>
      <c r="C47" s="63"/>
      <c r="D47" s="66" t="s">
        <v>25</v>
      </c>
      <c r="E47" s="67"/>
      <c r="F47" s="68">
        <f>((((1+(F38+F39+F40+F41)/100)*(1+F42/100)*(1+F43/100))/(1-(F44+F45+F46)/100))-1)*100</f>
        <v>24.996972374798034</v>
      </c>
    </row>
    <row r="48" spans="1:14">
      <c r="A48" s="85" t="s">
        <v>55</v>
      </c>
      <c r="B48" s="85"/>
      <c r="C48" s="85"/>
      <c r="D48" s="85"/>
      <c r="E48" s="85"/>
      <c r="F48" s="69"/>
    </row>
  </sheetData>
  <mergeCells count="17">
    <mergeCell ref="K4:M4"/>
    <mergeCell ref="H4:J4"/>
    <mergeCell ref="A48:E48"/>
    <mergeCell ref="E44:E46"/>
    <mergeCell ref="F1:G1"/>
    <mergeCell ref="K1:M1"/>
    <mergeCell ref="F2:G2"/>
    <mergeCell ref="K2:M2"/>
    <mergeCell ref="H1:J1"/>
    <mergeCell ref="H2:J2"/>
    <mergeCell ref="A3:M3"/>
    <mergeCell ref="A4:A5"/>
    <mergeCell ref="B4:B5"/>
    <mergeCell ref="D4:D5"/>
    <mergeCell ref="E4:E5"/>
    <mergeCell ref="F4:F5"/>
    <mergeCell ref="G4:G5"/>
  </mergeCells>
  <pageMargins left="0.5" right="0.5" top="1" bottom="1" header="0.5" footer="0.5"/>
  <pageSetup paperSize="9" scale="68" fitToHeight="0" orientation="landscape" r:id="rId1"/>
  <headerFooter>
    <oddHeader>&amp;L &amp;CUFSM
CNPJ: 95591764000105 &amp;R</oddHeader>
    <oddFooter>&amp;L &amp;CAV RORAIMA CIDADE UNIVERSITARIA - CAMOBI - SANTA MARIA / RS
(55) 3220-8341 / fabyeng@gmail.com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activeCell="B44" sqref="B44"/>
    </sheetView>
  </sheetViews>
  <sheetFormatPr defaultRowHeight="12.75"/>
  <cols>
    <col min="1" max="1" width="4" style="17" customWidth="1"/>
    <col min="2" max="2" width="23.5" style="18" customWidth="1"/>
    <col min="3" max="3" width="17.75" style="19" customWidth="1"/>
    <col min="4" max="4" width="16.375" style="17" customWidth="1"/>
    <col min="5" max="5" width="17.375" style="17" customWidth="1"/>
    <col min="6" max="6" width="21.75" style="14" customWidth="1"/>
    <col min="7" max="7" width="10.25" style="15" customWidth="1"/>
    <col min="8" max="8" width="8.875" style="15" bestFit="1" customWidth="1"/>
    <col min="9" max="247" width="9" style="15"/>
    <col min="248" max="248" width="2.375" style="15" customWidth="1"/>
    <col min="249" max="249" width="23.5" style="15" customWidth="1"/>
    <col min="250" max="250" width="7.875" style="15" customWidth="1"/>
    <col min="251" max="251" width="8.125" style="15" customWidth="1"/>
    <col min="252" max="253" width="9" style="15"/>
    <col min="254" max="254" width="8.5" style="15" customWidth="1"/>
    <col min="255" max="255" width="8.875" style="15" customWidth="1"/>
    <col min="256" max="256" width="9.75" style="15" customWidth="1"/>
    <col min="257" max="257" width="8.625" style="15" customWidth="1"/>
    <col min="258" max="258" width="8.125" style="15" customWidth="1"/>
    <col min="259" max="259" width="8.75" style="15" customWidth="1"/>
    <col min="260" max="260" width="9" style="15"/>
    <col min="261" max="261" width="7.625" style="15" customWidth="1"/>
    <col min="262" max="262" width="9.375" style="15" customWidth="1"/>
    <col min="263" max="263" width="10.25" style="15" customWidth="1"/>
    <col min="264" max="264" width="8.875" style="15" bestFit="1" customWidth="1"/>
    <col min="265" max="503" width="9" style="15"/>
    <col min="504" max="504" width="2.375" style="15" customWidth="1"/>
    <col min="505" max="505" width="23.5" style="15" customWidth="1"/>
    <col min="506" max="506" width="7.875" style="15" customWidth="1"/>
    <col min="507" max="507" width="8.125" style="15" customWidth="1"/>
    <col min="508" max="509" width="9" style="15"/>
    <col min="510" max="510" width="8.5" style="15" customWidth="1"/>
    <col min="511" max="511" width="8.875" style="15" customWidth="1"/>
    <col min="512" max="512" width="9.75" style="15" customWidth="1"/>
    <col min="513" max="513" width="8.625" style="15" customWidth="1"/>
    <col min="514" max="514" width="8.125" style="15" customWidth="1"/>
    <col min="515" max="515" width="8.75" style="15" customWidth="1"/>
    <col min="516" max="516" width="9" style="15"/>
    <col min="517" max="517" width="7.625" style="15" customWidth="1"/>
    <col min="518" max="518" width="9.375" style="15" customWidth="1"/>
    <col min="519" max="519" width="10.25" style="15" customWidth="1"/>
    <col min="520" max="520" width="8.875" style="15" bestFit="1" customWidth="1"/>
    <col min="521" max="759" width="9" style="15"/>
    <col min="760" max="760" width="2.375" style="15" customWidth="1"/>
    <col min="761" max="761" width="23.5" style="15" customWidth="1"/>
    <col min="762" max="762" width="7.875" style="15" customWidth="1"/>
    <col min="763" max="763" width="8.125" style="15" customWidth="1"/>
    <col min="764" max="765" width="9" style="15"/>
    <col min="766" max="766" width="8.5" style="15" customWidth="1"/>
    <col min="767" max="767" width="8.875" style="15" customWidth="1"/>
    <col min="768" max="768" width="9.75" style="15" customWidth="1"/>
    <col min="769" max="769" width="8.625" style="15" customWidth="1"/>
    <col min="770" max="770" width="8.125" style="15" customWidth="1"/>
    <col min="771" max="771" width="8.75" style="15" customWidth="1"/>
    <col min="772" max="772" width="9" style="15"/>
    <col min="773" max="773" width="7.625" style="15" customWidth="1"/>
    <col min="774" max="774" width="9.375" style="15" customWidth="1"/>
    <col min="775" max="775" width="10.25" style="15" customWidth="1"/>
    <col min="776" max="776" width="8.875" style="15" bestFit="1" customWidth="1"/>
    <col min="777" max="1015" width="9" style="15"/>
    <col min="1016" max="1016" width="2.375" style="15" customWidth="1"/>
    <col min="1017" max="1017" width="23.5" style="15" customWidth="1"/>
    <col min="1018" max="1018" width="7.875" style="15" customWidth="1"/>
    <col min="1019" max="1019" width="8.125" style="15" customWidth="1"/>
    <col min="1020" max="1021" width="9" style="15"/>
    <col min="1022" max="1022" width="8.5" style="15" customWidth="1"/>
    <col min="1023" max="1023" width="8.875" style="15" customWidth="1"/>
    <col min="1024" max="1024" width="9.75" style="15" customWidth="1"/>
    <col min="1025" max="1025" width="8.625" style="15" customWidth="1"/>
    <col min="1026" max="1026" width="8.125" style="15" customWidth="1"/>
    <col min="1027" max="1027" width="8.75" style="15" customWidth="1"/>
    <col min="1028" max="1028" width="9" style="15"/>
    <col min="1029" max="1029" width="7.625" style="15" customWidth="1"/>
    <col min="1030" max="1030" width="9.375" style="15" customWidth="1"/>
    <col min="1031" max="1031" width="10.25" style="15" customWidth="1"/>
    <col min="1032" max="1032" width="8.875" style="15" bestFit="1" customWidth="1"/>
    <col min="1033" max="1271" width="9" style="15"/>
    <col min="1272" max="1272" width="2.375" style="15" customWidth="1"/>
    <col min="1273" max="1273" width="23.5" style="15" customWidth="1"/>
    <col min="1274" max="1274" width="7.875" style="15" customWidth="1"/>
    <col min="1275" max="1275" width="8.125" style="15" customWidth="1"/>
    <col min="1276" max="1277" width="9" style="15"/>
    <col min="1278" max="1278" width="8.5" style="15" customWidth="1"/>
    <col min="1279" max="1279" width="8.875" style="15" customWidth="1"/>
    <col min="1280" max="1280" width="9.75" style="15" customWidth="1"/>
    <col min="1281" max="1281" width="8.625" style="15" customWidth="1"/>
    <col min="1282" max="1282" width="8.125" style="15" customWidth="1"/>
    <col min="1283" max="1283" width="8.75" style="15" customWidth="1"/>
    <col min="1284" max="1284" width="9" style="15"/>
    <col min="1285" max="1285" width="7.625" style="15" customWidth="1"/>
    <col min="1286" max="1286" width="9.375" style="15" customWidth="1"/>
    <col min="1287" max="1287" width="10.25" style="15" customWidth="1"/>
    <col min="1288" max="1288" width="8.875" style="15" bestFit="1" customWidth="1"/>
    <col min="1289" max="1527" width="9" style="15"/>
    <col min="1528" max="1528" width="2.375" style="15" customWidth="1"/>
    <col min="1529" max="1529" width="23.5" style="15" customWidth="1"/>
    <col min="1530" max="1530" width="7.875" style="15" customWidth="1"/>
    <col min="1531" max="1531" width="8.125" style="15" customWidth="1"/>
    <col min="1532" max="1533" width="9" style="15"/>
    <col min="1534" max="1534" width="8.5" style="15" customWidth="1"/>
    <col min="1535" max="1535" width="8.875" style="15" customWidth="1"/>
    <col min="1536" max="1536" width="9.75" style="15" customWidth="1"/>
    <col min="1537" max="1537" width="8.625" style="15" customWidth="1"/>
    <col min="1538" max="1538" width="8.125" style="15" customWidth="1"/>
    <col min="1539" max="1539" width="8.75" style="15" customWidth="1"/>
    <col min="1540" max="1540" width="9" style="15"/>
    <col min="1541" max="1541" width="7.625" style="15" customWidth="1"/>
    <col min="1542" max="1542" width="9.375" style="15" customWidth="1"/>
    <col min="1543" max="1543" width="10.25" style="15" customWidth="1"/>
    <col min="1544" max="1544" width="8.875" style="15" bestFit="1" customWidth="1"/>
    <col min="1545" max="1783" width="9" style="15"/>
    <col min="1784" max="1784" width="2.375" style="15" customWidth="1"/>
    <col min="1785" max="1785" width="23.5" style="15" customWidth="1"/>
    <col min="1786" max="1786" width="7.875" style="15" customWidth="1"/>
    <col min="1787" max="1787" width="8.125" style="15" customWidth="1"/>
    <col min="1788" max="1789" width="9" style="15"/>
    <col min="1790" max="1790" width="8.5" style="15" customWidth="1"/>
    <col min="1791" max="1791" width="8.875" style="15" customWidth="1"/>
    <col min="1792" max="1792" width="9.75" style="15" customWidth="1"/>
    <col min="1793" max="1793" width="8.625" style="15" customWidth="1"/>
    <col min="1794" max="1794" width="8.125" style="15" customWidth="1"/>
    <col min="1795" max="1795" width="8.75" style="15" customWidth="1"/>
    <col min="1796" max="1796" width="9" style="15"/>
    <col min="1797" max="1797" width="7.625" style="15" customWidth="1"/>
    <col min="1798" max="1798" width="9.375" style="15" customWidth="1"/>
    <col min="1799" max="1799" width="10.25" style="15" customWidth="1"/>
    <col min="1800" max="1800" width="8.875" style="15" bestFit="1" customWidth="1"/>
    <col min="1801" max="2039" width="9" style="15"/>
    <col min="2040" max="2040" width="2.375" style="15" customWidth="1"/>
    <col min="2041" max="2041" width="23.5" style="15" customWidth="1"/>
    <col min="2042" max="2042" width="7.875" style="15" customWidth="1"/>
    <col min="2043" max="2043" width="8.125" style="15" customWidth="1"/>
    <col min="2044" max="2045" width="9" style="15"/>
    <col min="2046" max="2046" width="8.5" style="15" customWidth="1"/>
    <col min="2047" max="2047" width="8.875" style="15" customWidth="1"/>
    <col min="2048" max="2048" width="9.75" style="15" customWidth="1"/>
    <col min="2049" max="2049" width="8.625" style="15" customWidth="1"/>
    <col min="2050" max="2050" width="8.125" style="15" customWidth="1"/>
    <col min="2051" max="2051" width="8.75" style="15" customWidth="1"/>
    <col min="2052" max="2052" width="9" style="15"/>
    <col min="2053" max="2053" width="7.625" style="15" customWidth="1"/>
    <col min="2054" max="2054" width="9.375" style="15" customWidth="1"/>
    <col min="2055" max="2055" width="10.25" style="15" customWidth="1"/>
    <col min="2056" max="2056" width="8.875" style="15" bestFit="1" customWidth="1"/>
    <col min="2057" max="2295" width="9" style="15"/>
    <col min="2296" max="2296" width="2.375" style="15" customWidth="1"/>
    <col min="2297" max="2297" width="23.5" style="15" customWidth="1"/>
    <col min="2298" max="2298" width="7.875" style="15" customWidth="1"/>
    <col min="2299" max="2299" width="8.125" style="15" customWidth="1"/>
    <col min="2300" max="2301" width="9" style="15"/>
    <col min="2302" max="2302" width="8.5" style="15" customWidth="1"/>
    <col min="2303" max="2303" width="8.875" style="15" customWidth="1"/>
    <col min="2304" max="2304" width="9.75" style="15" customWidth="1"/>
    <col min="2305" max="2305" width="8.625" style="15" customWidth="1"/>
    <col min="2306" max="2306" width="8.125" style="15" customWidth="1"/>
    <col min="2307" max="2307" width="8.75" style="15" customWidth="1"/>
    <col min="2308" max="2308" width="9" style="15"/>
    <col min="2309" max="2309" width="7.625" style="15" customWidth="1"/>
    <col min="2310" max="2310" width="9.375" style="15" customWidth="1"/>
    <col min="2311" max="2311" width="10.25" style="15" customWidth="1"/>
    <col min="2312" max="2312" width="8.875" style="15" bestFit="1" customWidth="1"/>
    <col min="2313" max="2551" width="9" style="15"/>
    <col min="2552" max="2552" width="2.375" style="15" customWidth="1"/>
    <col min="2553" max="2553" width="23.5" style="15" customWidth="1"/>
    <col min="2554" max="2554" width="7.875" style="15" customWidth="1"/>
    <col min="2555" max="2555" width="8.125" style="15" customWidth="1"/>
    <col min="2556" max="2557" width="9" style="15"/>
    <col min="2558" max="2558" width="8.5" style="15" customWidth="1"/>
    <col min="2559" max="2559" width="8.875" style="15" customWidth="1"/>
    <col min="2560" max="2560" width="9.75" style="15" customWidth="1"/>
    <col min="2561" max="2561" width="8.625" style="15" customWidth="1"/>
    <col min="2562" max="2562" width="8.125" style="15" customWidth="1"/>
    <col min="2563" max="2563" width="8.75" style="15" customWidth="1"/>
    <col min="2564" max="2564" width="9" style="15"/>
    <col min="2565" max="2565" width="7.625" style="15" customWidth="1"/>
    <col min="2566" max="2566" width="9.375" style="15" customWidth="1"/>
    <col min="2567" max="2567" width="10.25" style="15" customWidth="1"/>
    <col min="2568" max="2568" width="8.875" style="15" bestFit="1" customWidth="1"/>
    <col min="2569" max="2807" width="9" style="15"/>
    <col min="2808" max="2808" width="2.375" style="15" customWidth="1"/>
    <col min="2809" max="2809" width="23.5" style="15" customWidth="1"/>
    <col min="2810" max="2810" width="7.875" style="15" customWidth="1"/>
    <col min="2811" max="2811" width="8.125" style="15" customWidth="1"/>
    <col min="2812" max="2813" width="9" style="15"/>
    <col min="2814" max="2814" width="8.5" style="15" customWidth="1"/>
    <col min="2815" max="2815" width="8.875" style="15" customWidth="1"/>
    <col min="2816" max="2816" width="9.75" style="15" customWidth="1"/>
    <col min="2817" max="2817" width="8.625" style="15" customWidth="1"/>
    <col min="2818" max="2818" width="8.125" style="15" customWidth="1"/>
    <col min="2819" max="2819" width="8.75" style="15" customWidth="1"/>
    <col min="2820" max="2820" width="9" style="15"/>
    <col min="2821" max="2821" width="7.625" style="15" customWidth="1"/>
    <col min="2822" max="2822" width="9.375" style="15" customWidth="1"/>
    <col min="2823" max="2823" width="10.25" style="15" customWidth="1"/>
    <col min="2824" max="2824" width="8.875" style="15" bestFit="1" customWidth="1"/>
    <col min="2825" max="3063" width="9" style="15"/>
    <col min="3064" max="3064" width="2.375" style="15" customWidth="1"/>
    <col min="3065" max="3065" width="23.5" style="15" customWidth="1"/>
    <col min="3066" max="3066" width="7.875" style="15" customWidth="1"/>
    <col min="3067" max="3067" width="8.125" style="15" customWidth="1"/>
    <col min="3068" max="3069" width="9" style="15"/>
    <col min="3070" max="3070" width="8.5" style="15" customWidth="1"/>
    <col min="3071" max="3071" width="8.875" style="15" customWidth="1"/>
    <col min="3072" max="3072" width="9.75" style="15" customWidth="1"/>
    <col min="3073" max="3073" width="8.625" style="15" customWidth="1"/>
    <col min="3074" max="3074" width="8.125" style="15" customWidth="1"/>
    <col min="3075" max="3075" width="8.75" style="15" customWidth="1"/>
    <col min="3076" max="3076" width="9" style="15"/>
    <col min="3077" max="3077" width="7.625" style="15" customWidth="1"/>
    <col min="3078" max="3078" width="9.375" style="15" customWidth="1"/>
    <col min="3079" max="3079" width="10.25" style="15" customWidth="1"/>
    <col min="3080" max="3080" width="8.875" style="15" bestFit="1" customWidth="1"/>
    <col min="3081" max="3319" width="9" style="15"/>
    <col min="3320" max="3320" width="2.375" style="15" customWidth="1"/>
    <col min="3321" max="3321" width="23.5" style="15" customWidth="1"/>
    <col min="3322" max="3322" width="7.875" style="15" customWidth="1"/>
    <col min="3323" max="3323" width="8.125" style="15" customWidth="1"/>
    <col min="3324" max="3325" width="9" style="15"/>
    <col min="3326" max="3326" width="8.5" style="15" customWidth="1"/>
    <col min="3327" max="3327" width="8.875" style="15" customWidth="1"/>
    <col min="3328" max="3328" width="9.75" style="15" customWidth="1"/>
    <col min="3329" max="3329" width="8.625" style="15" customWidth="1"/>
    <col min="3330" max="3330" width="8.125" style="15" customWidth="1"/>
    <col min="3331" max="3331" width="8.75" style="15" customWidth="1"/>
    <col min="3332" max="3332" width="9" style="15"/>
    <col min="3333" max="3333" width="7.625" style="15" customWidth="1"/>
    <col min="3334" max="3334" width="9.375" style="15" customWidth="1"/>
    <col min="3335" max="3335" width="10.25" style="15" customWidth="1"/>
    <col min="3336" max="3336" width="8.875" style="15" bestFit="1" customWidth="1"/>
    <col min="3337" max="3575" width="9" style="15"/>
    <col min="3576" max="3576" width="2.375" style="15" customWidth="1"/>
    <col min="3577" max="3577" width="23.5" style="15" customWidth="1"/>
    <col min="3578" max="3578" width="7.875" style="15" customWidth="1"/>
    <col min="3579" max="3579" width="8.125" style="15" customWidth="1"/>
    <col min="3580" max="3581" width="9" style="15"/>
    <col min="3582" max="3582" width="8.5" style="15" customWidth="1"/>
    <col min="3583" max="3583" width="8.875" style="15" customWidth="1"/>
    <col min="3584" max="3584" width="9.75" style="15" customWidth="1"/>
    <col min="3585" max="3585" width="8.625" style="15" customWidth="1"/>
    <col min="3586" max="3586" width="8.125" style="15" customWidth="1"/>
    <col min="3587" max="3587" width="8.75" style="15" customWidth="1"/>
    <col min="3588" max="3588" width="9" style="15"/>
    <col min="3589" max="3589" width="7.625" style="15" customWidth="1"/>
    <col min="3590" max="3590" width="9.375" style="15" customWidth="1"/>
    <col min="3591" max="3591" width="10.25" style="15" customWidth="1"/>
    <col min="3592" max="3592" width="8.875" style="15" bestFit="1" customWidth="1"/>
    <col min="3593" max="3831" width="9" style="15"/>
    <col min="3832" max="3832" width="2.375" style="15" customWidth="1"/>
    <col min="3833" max="3833" width="23.5" style="15" customWidth="1"/>
    <col min="3834" max="3834" width="7.875" style="15" customWidth="1"/>
    <col min="3835" max="3835" width="8.125" style="15" customWidth="1"/>
    <col min="3836" max="3837" width="9" style="15"/>
    <col min="3838" max="3838" width="8.5" style="15" customWidth="1"/>
    <col min="3839" max="3839" width="8.875" style="15" customWidth="1"/>
    <col min="3840" max="3840" width="9.75" style="15" customWidth="1"/>
    <col min="3841" max="3841" width="8.625" style="15" customWidth="1"/>
    <col min="3842" max="3842" width="8.125" style="15" customWidth="1"/>
    <col min="3843" max="3843" width="8.75" style="15" customWidth="1"/>
    <col min="3844" max="3844" width="9" style="15"/>
    <col min="3845" max="3845" width="7.625" style="15" customWidth="1"/>
    <col min="3846" max="3846" width="9.375" style="15" customWidth="1"/>
    <col min="3847" max="3847" width="10.25" style="15" customWidth="1"/>
    <col min="3848" max="3848" width="8.875" style="15" bestFit="1" customWidth="1"/>
    <col min="3849" max="4087" width="9" style="15"/>
    <col min="4088" max="4088" width="2.375" style="15" customWidth="1"/>
    <col min="4089" max="4089" width="23.5" style="15" customWidth="1"/>
    <col min="4090" max="4090" width="7.875" style="15" customWidth="1"/>
    <col min="4091" max="4091" width="8.125" style="15" customWidth="1"/>
    <col min="4092" max="4093" width="9" style="15"/>
    <col min="4094" max="4094" width="8.5" style="15" customWidth="1"/>
    <col min="4095" max="4095" width="8.875" style="15" customWidth="1"/>
    <col min="4096" max="4096" width="9.75" style="15" customWidth="1"/>
    <col min="4097" max="4097" width="8.625" style="15" customWidth="1"/>
    <col min="4098" max="4098" width="8.125" style="15" customWidth="1"/>
    <col min="4099" max="4099" width="8.75" style="15" customWidth="1"/>
    <col min="4100" max="4100" width="9" style="15"/>
    <col min="4101" max="4101" width="7.625" style="15" customWidth="1"/>
    <col min="4102" max="4102" width="9.375" style="15" customWidth="1"/>
    <col min="4103" max="4103" width="10.25" style="15" customWidth="1"/>
    <col min="4104" max="4104" width="8.875" style="15" bestFit="1" customWidth="1"/>
    <col min="4105" max="4343" width="9" style="15"/>
    <col min="4344" max="4344" width="2.375" style="15" customWidth="1"/>
    <col min="4345" max="4345" width="23.5" style="15" customWidth="1"/>
    <col min="4346" max="4346" width="7.875" style="15" customWidth="1"/>
    <col min="4347" max="4347" width="8.125" style="15" customWidth="1"/>
    <col min="4348" max="4349" width="9" style="15"/>
    <col min="4350" max="4350" width="8.5" style="15" customWidth="1"/>
    <col min="4351" max="4351" width="8.875" style="15" customWidth="1"/>
    <col min="4352" max="4352" width="9.75" style="15" customWidth="1"/>
    <col min="4353" max="4353" width="8.625" style="15" customWidth="1"/>
    <col min="4354" max="4354" width="8.125" style="15" customWidth="1"/>
    <col min="4355" max="4355" width="8.75" style="15" customWidth="1"/>
    <col min="4356" max="4356" width="9" style="15"/>
    <col min="4357" max="4357" width="7.625" style="15" customWidth="1"/>
    <col min="4358" max="4358" width="9.375" style="15" customWidth="1"/>
    <col min="4359" max="4359" width="10.25" style="15" customWidth="1"/>
    <col min="4360" max="4360" width="8.875" style="15" bestFit="1" customWidth="1"/>
    <col min="4361" max="4599" width="9" style="15"/>
    <col min="4600" max="4600" width="2.375" style="15" customWidth="1"/>
    <col min="4601" max="4601" width="23.5" style="15" customWidth="1"/>
    <col min="4602" max="4602" width="7.875" style="15" customWidth="1"/>
    <col min="4603" max="4603" width="8.125" style="15" customWidth="1"/>
    <col min="4604" max="4605" width="9" style="15"/>
    <col min="4606" max="4606" width="8.5" style="15" customWidth="1"/>
    <col min="4607" max="4607" width="8.875" style="15" customWidth="1"/>
    <col min="4608" max="4608" width="9.75" style="15" customWidth="1"/>
    <col min="4609" max="4609" width="8.625" style="15" customWidth="1"/>
    <col min="4610" max="4610" width="8.125" style="15" customWidth="1"/>
    <col min="4611" max="4611" width="8.75" style="15" customWidth="1"/>
    <col min="4612" max="4612" width="9" style="15"/>
    <col min="4613" max="4613" width="7.625" style="15" customWidth="1"/>
    <col min="4614" max="4614" width="9.375" style="15" customWidth="1"/>
    <col min="4615" max="4615" width="10.25" style="15" customWidth="1"/>
    <col min="4616" max="4616" width="8.875" style="15" bestFit="1" customWidth="1"/>
    <col min="4617" max="4855" width="9" style="15"/>
    <col min="4856" max="4856" width="2.375" style="15" customWidth="1"/>
    <col min="4857" max="4857" width="23.5" style="15" customWidth="1"/>
    <col min="4858" max="4858" width="7.875" style="15" customWidth="1"/>
    <col min="4859" max="4859" width="8.125" style="15" customWidth="1"/>
    <col min="4860" max="4861" width="9" style="15"/>
    <col min="4862" max="4862" width="8.5" style="15" customWidth="1"/>
    <col min="4863" max="4863" width="8.875" style="15" customWidth="1"/>
    <col min="4864" max="4864" width="9.75" style="15" customWidth="1"/>
    <col min="4865" max="4865" width="8.625" style="15" customWidth="1"/>
    <col min="4866" max="4866" width="8.125" style="15" customWidth="1"/>
    <col min="4867" max="4867" width="8.75" style="15" customWidth="1"/>
    <col min="4868" max="4868" width="9" style="15"/>
    <col min="4869" max="4869" width="7.625" style="15" customWidth="1"/>
    <col min="4870" max="4870" width="9.375" style="15" customWidth="1"/>
    <col min="4871" max="4871" width="10.25" style="15" customWidth="1"/>
    <col min="4872" max="4872" width="8.875" style="15" bestFit="1" customWidth="1"/>
    <col min="4873" max="5111" width="9" style="15"/>
    <col min="5112" max="5112" width="2.375" style="15" customWidth="1"/>
    <col min="5113" max="5113" width="23.5" style="15" customWidth="1"/>
    <col min="5114" max="5114" width="7.875" style="15" customWidth="1"/>
    <col min="5115" max="5115" width="8.125" style="15" customWidth="1"/>
    <col min="5116" max="5117" width="9" style="15"/>
    <col min="5118" max="5118" width="8.5" style="15" customWidth="1"/>
    <col min="5119" max="5119" width="8.875" style="15" customWidth="1"/>
    <col min="5120" max="5120" width="9.75" style="15" customWidth="1"/>
    <col min="5121" max="5121" width="8.625" style="15" customWidth="1"/>
    <col min="5122" max="5122" width="8.125" style="15" customWidth="1"/>
    <col min="5123" max="5123" width="8.75" style="15" customWidth="1"/>
    <col min="5124" max="5124" width="9" style="15"/>
    <col min="5125" max="5125" width="7.625" style="15" customWidth="1"/>
    <col min="5126" max="5126" width="9.375" style="15" customWidth="1"/>
    <col min="5127" max="5127" width="10.25" style="15" customWidth="1"/>
    <col min="5128" max="5128" width="8.875" style="15" bestFit="1" customWidth="1"/>
    <col min="5129" max="5367" width="9" style="15"/>
    <col min="5368" max="5368" width="2.375" style="15" customWidth="1"/>
    <col min="5369" max="5369" width="23.5" style="15" customWidth="1"/>
    <col min="5370" max="5370" width="7.875" style="15" customWidth="1"/>
    <col min="5371" max="5371" width="8.125" style="15" customWidth="1"/>
    <col min="5372" max="5373" width="9" style="15"/>
    <col min="5374" max="5374" width="8.5" style="15" customWidth="1"/>
    <col min="5375" max="5375" width="8.875" style="15" customWidth="1"/>
    <col min="5376" max="5376" width="9.75" style="15" customWidth="1"/>
    <col min="5377" max="5377" width="8.625" style="15" customWidth="1"/>
    <col min="5378" max="5378" width="8.125" style="15" customWidth="1"/>
    <col min="5379" max="5379" width="8.75" style="15" customWidth="1"/>
    <col min="5380" max="5380" width="9" style="15"/>
    <col min="5381" max="5381" width="7.625" style="15" customWidth="1"/>
    <col min="5382" max="5382" width="9.375" style="15" customWidth="1"/>
    <col min="5383" max="5383" width="10.25" style="15" customWidth="1"/>
    <col min="5384" max="5384" width="8.875" style="15" bestFit="1" customWidth="1"/>
    <col min="5385" max="5623" width="9" style="15"/>
    <col min="5624" max="5624" width="2.375" style="15" customWidth="1"/>
    <col min="5625" max="5625" width="23.5" style="15" customWidth="1"/>
    <col min="5626" max="5626" width="7.875" style="15" customWidth="1"/>
    <col min="5627" max="5627" width="8.125" style="15" customWidth="1"/>
    <col min="5628" max="5629" width="9" style="15"/>
    <col min="5630" max="5630" width="8.5" style="15" customWidth="1"/>
    <col min="5631" max="5631" width="8.875" style="15" customWidth="1"/>
    <col min="5632" max="5632" width="9.75" style="15" customWidth="1"/>
    <col min="5633" max="5633" width="8.625" style="15" customWidth="1"/>
    <col min="5634" max="5634" width="8.125" style="15" customWidth="1"/>
    <col min="5635" max="5635" width="8.75" style="15" customWidth="1"/>
    <col min="5636" max="5636" width="9" style="15"/>
    <col min="5637" max="5637" width="7.625" style="15" customWidth="1"/>
    <col min="5638" max="5638" width="9.375" style="15" customWidth="1"/>
    <col min="5639" max="5639" width="10.25" style="15" customWidth="1"/>
    <col min="5640" max="5640" width="8.875" style="15" bestFit="1" customWidth="1"/>
    <col min="5641" max="5879" width="9" style="15"/>
    <col min="5880" max="5880" width="2.375" style="15" customWidth="1"/>
    <col min="5881" max="5881" width="23.5" style="15" customWidth="1"/>
    <col min="5882" max="5882" width="7.875" style="15" customWidth="1"/>
    <col min="5883" max="5883" width="8.125" style="15" customWidth="1"/>
    <col min="5884" max="5885" width="9" style="15"/>
    <col min="5886" max="5886" width="8.5" style="15" customWidth="1"/>
    <col min="5887" max="5887" width="8.875" style="15" customWidth="1"/>
    <col min="5888" max="5888" width="9.75" style="15" customWidth="1"/>
    <col min="5889" max="5889" width="8.625" style="15" customWidth="1"/>
    <col min="5890" max="5890" width="8.125" style="15" customWidth="1"/>
    <col min="5891" max="5891" width="8.75" style="15" customWidth="1"/>
    <col min="5892" max="5892" width="9" style="15"/>
    <col min="5893" max="5893" width="7.625" style="15" customWidth="1"/>
    <col min="5894" max="5894" width="9.375" style="15" customWidth="1"/>
    <col min="5895" max="5895" width="10.25" style="15" customWidth="1"/>
    <col min="5896" max="5896" width="8.875" style="15" bestFit="1" customWidth="1"/>
    <col min="5897" max="6135" width="9" style="15"/>
    <col min="6136" max="6136" width="2.375" style="15" customWidth="1"/>
    <col min="6137" max="6137" width="23.5" style="15" customWidth="1"/>
    <col min="6138" max="6138" width="7.875" style="15" customWidth="1"/>
    <col min="6139" max="6139" width="8.125" style="15" customWidth="1"/>
    <col min="6140" max="6141" width="9" style="15"/>
    <col min="6142" max="6142" width="8.5" style="15" customWidth="1"/>
    <col min="6143" max="6143" width="8.875" style="15" customWidth="1"/>
    <col min="6144" max="6144" width="9.75" style="15" customWidth="1"/>
    <col min="6145" max="6145" width="8.625" style="15" customWidth="1"/>
    <col min="6146" max="6146" width="8.125" style="15" customWidth="1"/>
    <col min="6147" max="6147" width="8.75" style="15" customWidth="1"/>
    <col min="6148" max="6148" width="9" style="15"/>
    <col min="6149" max="6149" width="7.625" style="15" customWidth="1"/>
    <col min="6150" max="6150" width="9.375" style="15" customWidth="1"/>
    <col min="6151" max="6151" width="10.25" style="15" customWidth="1"/>
    <col min="6152" max="6152" width="8.875" style="15" bestFit="1" customWidth="1"/>
    <col min="6153" max="6391" width="9" style="15"/>
    <col min="6392" max="6392" width="2.375" style="15" customWidth="1"/>
    <col min="6393" max="6393" width="23.5" style="15" customWidth="1"/>
    <col min="6394" max="6394" width="7.875" style="15" customWidth="1"/>
    <col min="6395" max="6395" width="8.125" style="15" customWidth="1"/>
    <col min="6396" max="6397" width="9" style="15"/>
    <col min="6398" max="6398" width="8.5" style="15" customWidth="1"/>
    <col min="6399" max="6399" width="8.875" style="15" customWidth="1"/>
    <col min="6400" max="6400" width="9.75" style="15" customWidth="1"/>
    <col min="6401" max="6401" width="8.625" style="15" customWidth="1"/>
    <col min="6402" max="6402" width="8.125" style="15" customWidth="1"/>
    <col min="6403" max="6403" width="8.75" style="15" customWidth="1"/>
    <col min="6404" max="6404" width="9" style="15"/>
    <col min="6405" max="6405" width="7.625" style="15" customWidth="1"/>
    <col min="6406" max="6406" width="9.375" style="15" customWidth="1"/>
    <col min="6407" max="6407" width="10.25" style="15" customWidth="1"/>
    <col min="6408" max="6408" width="8.875" style="15" bestFit="1" customWidth="1"/>
    <col min="6409" max="6647" width="9" style="15"/>
    <col min="6648" max="6648" width="2.375" style="15" customWidth="1"/>
    <col min="6649" max="6649" width="23.5" style="15" customWidth="1"/>
    <col min="6650" max="6650" width="7.875" style="15" customWidth="1"/>
    <col min="6651" max="6651" width="8.125" style="15" customWidth="1"/>
    <col min="6652" max="6653" width="9" style="15"/>
    <col min="6654" max="6654" width="8.5" style="15" customWidth="1"/>
    <col min="6655" max="6655" width="8.875" style="15" customWidth="1"/>
    <col min="6656" max="6656" width="9.75" style="15" customWidth="1"/>
    <col min="6657" max="6657" width="8.625" style="15" customWidth="1"/>
    <col min="6658" max="6658" width="8.125" style="15" customWidth="1"/>
    <col min="6659" max="6659" width="8.75" style="15" customWidth="1"/>
    <col min="6660" max="6660" width="9" style="15"/>
    <col min="6661" max="6661" width="7.625" style="15" customWidth="1"/>
    <col min="6662" max="6662" width="9.375" style="15" customWidth="1"/>
    <col min="6663" max="6663" width="10.25" style="15" customWidth="1"/>
    <col min="6664" max="6664" width="8.875" style="15" bestFit="1" customWidth="1"/>
    <col min="6665" max="6903" width="9" style="15"/>
    <col min="6904" max="6904" width="2.375" style="15" customWidth="1"/>
    <col min="6905" max="6905" width="23.5" style="15" customWidth="1"/>
    <col min="6906" max="6906" width="7.875" style="15" customWidth="1"/>
    <col min="6907" max="6907" width="8.125" style="15" customWidth="1"/>
    <col min="6908" max="6909" width="9" style="15"/>
    <col min="6910" max="6910" width="8.5" style="15" customWidth="1"/>
    <col min="6911" max="6911" width="8.875" style="15" customWidth="1"/>
    <col min="6912" max="6912" width="9.75" style="15" customWidth="1"/>
    <col min="6913" max="6913" width="8.625" style="15" customWidth="1"/>
    <col min="6914" max="6914" width="8.125" style="15" customWidth="1"/>
    <col min="6915" max="6915" width="8.75" style="15" customWidth="1"/>
    <col min="6916" max="6916" width="9" style="15"/>
    <col min="6917" max="6917" width="7.625" style="15" customWidth="1"/>
    <col min="6918" max="6918" width="9.375" style="15" customWidth="1"/>
    <col min="6919" max="6919" width="10.25" style="15" customWidth="1"/>
    <col min="6920" max="6920" width="8.875" style="15" bestFit="1" customWidth="1"/>
    <col min="6921" max="7159" width="9" style="15"/>
    <col min="7160" max="7160" width="2.375" style="15" customWidth="1"/>
    <col min="7161" max="7161" width="23.5" style="15" customWidth="1"/>
    <col min="7162" max="7162" width="7.875" style="15" customWidth="1"/>
    <col min="7163" max="7163" width="8.125" style="15" customWidth="1"/>
    <col min="7164" max="7165" width="9" style="15"/>
    <col min="7166" max="7166" width="8.5" style="15" customWidth="1"/>
    <col min="7167" max="7167" width="8.875" style="15" customWidth="1"/>
    <col min="7168" max="7168" width="9.75" style="15" customWidth="1"/>
    <col min="7169" max="7169" width="8.625" style="15" customWidth="1"/>
    <col min="7170" max="7170" width="8.125" style="15" customWidth="1"/>
    <col min="7171" max="7171" width="8.75" style="15" customWidth="1"/>
    <col min="7172" max="7172" width="9" style="15"/>
    <col min="7173" max="7173" width="7.625" style="15" customWidth="1"/>
    <col min="7174" max="7174" width="9.375" style="15" customWidth="1"/>
    <col min="7175" max="7175" width="10.25" style="15" customWidth="1"/>
    <col min="7176" max="7176" width="8.875" style="15" bestFit="1" customWidth="1"/>
    <col min="7177" max="7415" width="9" style="15"/>
    <col min="7416" max="7416" width="2.375" style="15" customWidth="1"/>
    <col min="7417" max="7417" width="23.5" style="15" customWidth="1"/>
    <col min="7418" max="7418" width="7.875" style="15" customWidth="1"/>
    <col min="7419" max="7419" width="8.125" style="15" customWidth="1"/>
    <col min="7420" max="7421" width="9" style="15"/>
    <col min="7422" max="7422" width="8.5" style="15" customWidth="1"/>
    <col min="7423" max="7423" width="8.875" style="15" customWidth="1"/>
    <col min="7424" max="7424" width="9.75" style="15" customWidth="1"/>
    <col min="7425" max="7425" width="8.625" style="15" customWidth="1"/>
    <col min="7426" max="7426" width="8.125" style="15" customWidth="1"/>
    <col min="7427" max="7427" width="8.75" style="15" customWidth="1"/>
    <col min="7428" max="7428" width="9" style="15"/>
    <col min="7429" max="7429" width="7.625" style="15" customWidth="1"/>
    <col min="7430" max="7430" width="9.375" style="15" customWidth="1"/>
    <col min="7431" max="7431" width="10.25" style="15" customWidth="1"/>
    <col min="7432" max="7432" width="8.875" style="15" bestFit="1" customWidth="1"/>
    <col min="7433" max="7671" width="9" style="15"/>
    <col min="7672" max="7672" width="2.375" style="15" customWidth="1"/>
    <col min="7673" max="7673" width="23.5" style="15" customWidth="1"/>
    <col min="7674" max="7674" width="7.875" style="15" customWidth="1"/>
    <col min="7675" max="7675" width="8.125" style="15" customWidth="1"/>
    <col min="7676" max="7677" width="9" style="15"/>
    <col min="7678" max="7678" width="8.5" style="15" customWidth="1"/>
    <col min="7679" max="7679" width="8.875" style="15" customWidth="1"/>
    <col min="7680" max="7680" width="9.75" style="15" customWidth="1"/>
    <col min="7681" max="7681" width="8.625" style="15" customWidth="1"/>
    <col min="7682" max="7682" width="8.125" style="15" customWidth="1"/>
    <col min="7683" max="7683" width="8.75" style="15" customWidth="1"/>
    <col min="7684" max="7684" width="9" style="15"/>
    <col min="7685" max="7685" width="7.625" style="15" customWidth="1"/>
    <col min="7686" max="7686" width="9.375" style="15" customWidth="1"/>
    <col min="7687" max="7687" width="10.25" style="15" customWidth="1"/>
    <col min="7688" max="7688" width="8.875" style="15" bestFit="1" customWidth="1"/>
    <col min="7689" max="7927" width="9" style="15"/>
    <col min="7928" max="7928" width="2.375" style="15" customWidth="1"/>
    <col min="7929" max="7929" width="23.5" style="15" customWidth="1"/>
    <col min="7930" max="7930" width="7.875" style="15" customWidth="1"/>
    <col min="7931" max="7931" width="8.125" style="15" customWidth="1"/>
    <col min="7932" max="7933" width="9" style="15"/>
    <col min="7934" max="7934" width="8.5" style="15" customWidth="1"/>
    <col min="7935" max="7935" width="8.875" style="15" customWidth="1"/>
    <col min="7936" max="7936" width="9.75" style="15" customWidth="1"/>
    <col min="7937" max="7937" width="8.625" style="15" customWidth="1"/>
    <col min="7938" max="7938" width="8.125" style="15" customWidth="1"/>
    <col min="7939" max="7939" width="8.75" style="15" customWidth="1"/>
    <col min="7940" max="7940" width="9" style="15"/>
    <col min="7941" max="7941" width="7.625" style="15" customWidth="1"/>
    <col min="7942" max="7942" width="9.375" style="15" customWidth="1"/>
    <col min="7943" max="7943" width="10.25" style="15" customWidth="1"/>
    <col min="7944" max="7944" width="8.875" style="15" bestFit="1" customWidth="1"/>
    <col min="7945" max="8183" width="9" style="15"/>
    <col min="8184" max="8184" width="2.375" style="15" customWidth="1"/>
    <col min="8185" max="8185" width="23.5" style="15" customWidth="1"/>
    <col min="8186" max="8186" width="7.875" style="15" customWidth="1"/>
    <col min="8187" max="8187" width="8.125" style="15" customWidth="1"/>
    <col min="8188" max="8189" width="9" style="15"/>
    <col min="8190" max="8190" width="8.5" style="15" customWidth="1"/>
    <col min="8191" max="8191" width="8.875" style="15" customWidth="1"/>
    <col min="8192" max="8192" width="9.75" style="15" customWidth="1"/>
    <col min="8193" max="8193" width="8.625" style="15" customWidth="1"/>
    <col min="8194" max="8194" width="8.125" style="15" customWidth="1"/>
    <col min="8195" max="8195" width="8.75" style="15" customWidth="1"/>
    <col min="8196" max="8196" width="9" style="15"/>
    <col min="8197" max="8197" width="7.625" style="15" customWidth="1"/>
    <col min="8198" max="8198" width="9.375" style="15" customWidth="1"/>
    <col min="8199" max="8199" width="10.25" style="15" customWidth="1"/>
    <col min="8200" max="8200" width="8.875" style="15" bestFit="1" customWidth="1"/>
    <col min="8201" max="8439" width="9" style="15"/>
    <col min="8440" max="8440" width="2.375" style="15" customWidth="1"/>
    <col min="8441" max="8441" width="23.5" style="15" customWidth="1"/>
    <col min="8442" max="8442" width="7.875" style="15" customWidth="1"/>
    <col min="8443" max="8443" width="8.125" style="15" customWidth="1"/>
    <col min="8444" max="8445" width="9" style="15"/>
    <col min="8446" max="8446" width="8.5" style="15" customWidth="1"/>
    <col min="8447" max="8447" width="8.875" style="15" customWidth="1"/>
    <col min="8448" max="8448" width="9.75" style="15" customWidth="1"/>
    <col min="8449" max="8449" width="8.625" style="15" customWidth="1"/>
    <col min="8450" max="8450" width="8.125" style="15" customWidth="1"/>
    <col min="8451" max="8451" width="8.75" style="15" customWidth="1"/>
    <col min="8452" max="8452" width="9" style="15"/>
    <col min="8453" max="8453" width="7.625" style="15" customWidth="1"/>
    <col min="8454" max="8454" width="9.375" style="15" customWidth="1"/>
    <col min="8455" max="8455" width="10.25" style="15" customWidth="1"/>
    <col min="8456" max="8456" width="8.875" style="15" bestFit="1" customWidth="1"/>
    <col min="8457" max="8695" width="9" style="15"/>
    <col min="8696" max="8696" width="2.375" style="15" customWidth="1"/>
    <col min="8697" max="8697" width="23.5" style="15" customWidth="1"/>
    <col min="8698" max="8698" width="7.875" style="15" customWidth="1"/>
    <col min="8699" max="8699" width="8.125" style="15" customWidth="1"/>
    <col min="8700" max="8701" width="9" style="15"/>
    <col min="8702" max="8702" width="8.5" style="15" customWidth="1"/>
    <col min="8703" max="8703" width="8.875" style="15" customWidth="1"/>
    <col min="8704" max="8704" width="9.75" style="15" customWidth="1"/>
    <col min="8705" max="8705" width="8.625" style="15" customWidth="1"/>
    <col min="8706" max="8706" width="8.125" style="15" customWidth="1"/>
    <col min="8707" max="8707" width="8.75" style="15" customWidth="1"/>
    <col min="8708" max="8708" width="9" style="15"/>
    <col min="8709" max="8709" width="7.625" style="15" customWidth="1"/>
    <col min="8710" max="8710" width="9.375" style="15" customWidth="1"/>
    <col min="8711" max="8711" width="10.25" style="15" customWidth="1"/>
    <col min="8712" max="8712" width="8.875" style="15" bestFit="1" customWidth="1"/>
    <col min="8713" max="8951" width="9" style="15"/>
    <col min="8952" max="8952" width="2.375" style="15" customWidth="1"/>
    <col min="8953" max="8953" width="23.5" style="15" customWidth="1"/>
    <col min="8954" max="8954" width="7.875" style="15" customWidth="1"/>
    <col min="8955" max="8955" width="8.125" style="15" customWidth="1"/>
    <col min="8956" max="8957" width="9" style="15"/>
    <col min="8958" max="8958" width="8.5" style="15" customWidth="1"/>
    <col min="8959" max="8959" width="8.875" style="15" customWidth="1"/>
    <col min="8960" max="8960" width="9.75" style="15" customWidth="1"/>
    <col min="8961" max="8961" width="8.625" style="15" customWidth="1"/>
    <col min="8962" max="8962" width="8.125" style="15" customWidth="1"/>
    <col min="8963" max="8963" width="8.75" style="15" customWidth="1"/>
    <col min="8964" max="8964" width="9" style="15"/>
    <col min="8965" max="8965" width="7.625" style="15" customWidth="1"/>
    <col min="8966" max="8966" width="9.375" style="15" customWidth="1"/>
    <col min="8967" max="8967" width="10.25" style="15" customWidth="1"/>
    <col min="8968" max="8968" width="8.875" style="15" bestFit="1" customWidth="1"/>
    <col min="8969" max="9207" width="9" style="15"/>
    <col min="9208" max="9208" width="2.375" style="15" customWidth="1"/>
    <col min="9209" max="9209" width="23.5" style="15" customWidth="1"/>
    <col min="9210" max="9210" width="7.875" style="15" customWidth="1"/>
    <col min="9211" max="9211" width="8.125" style="15" customWidth="1"/>
    <col min="9212" max="9213" width="9" style="15"/>
    <col min="9214" max="9214" width="8.5" style="15" customWidth="1"/>
    <col min="9215" max="9215" width="8.875" style="15" customWidth="1"/>
    <col min="9216" max="9216" width="9.75" style="15" customWidth="1"/>
    <col min="9217" max="9217" width="8.625" style="15" customWidth="1"/>
    <col min="9218" max="9218" width="8.125" style="15" customWidth="1"/>
    <col min="9219" max="9219" width="8.75" style="15" customWidth="1"/>
    <col min="9220" max="9220" width="9" style="15"/>
    <col min="9221" max="9221" width="7.625" style="15" customWidth="1"/>
    <col min="9222" max="9222" width="9.375" style="15" customWidth="1"/>
    <col min="9223" max="9223" width="10.25" style="15" customWidth="1"/>
    <col min="9224" max="9224" width="8.875" style="15" bestFit="1" customWidth="1"/>
    <col min="9225" max="9463" width="9" style="15"/>
    <col min="9464" max="9464" width="2.375" style="15" customWidth="1"/>
    <col min="9465" max="9465" width="23.5" style="15" customWidth="1"/>
    <col min="9466" max="9466" width="7.875" style="15" customWidth="1"/>
    <col min="9467" max="9467" width="8.125" style="15" customWidth="1"/>
    <col min="9468" max="9469" width="9" style="15"/>
    <col min="9470" max="9470" width="8.5" style="15" customWidth="1"/>
    <col min="9471" max="9471" width="8.875" style="15" customWidth="1"/>
    <col min="9472" max="9472" width="9.75" style="15" customWidth="1"/>
    <col min="9473" max="9473" width="8.625" style="15" customWidth="1"/>
    <col min="9474" max="9474" width="8.125" style="15" customWidth="1"/>
    <col min="9475" max="9475" width="8.75" style="15" customWidth="1"/>
    <col min="9476" max="9476" width="9" style="15"/>
    <col min="9477" max="9477" width="7.625" style="15" customWidth="1"/>
    <col min="9478" max="9478" width="9.375" style="15" customWidth="1"/>
    <col min="9479" max="9479" width="10.25" style="15" customWidth="1"/>
    <col min="9480" max="9480" width="8.875" style="15" bestFit="1" customWidth="1"/>
    <col min="9481" max="9719" width="9" style="15"/>
    <col min="9720" max="9720" width="2.375" style="15" customWidth="1"/>
    <col min="9721" max="9721" width="23.5" style="15" customWidth="1"/>
    <col min="9722" max="9722" width="7.875" style="15" customWidth="1"/>
    <col min="9723" max="9723" width="8.125" style="15" customWidth="1"/>
    <col min="9724" max="9725" width="9" style="15"/>
    <col min="9726" max="9726" width="8.5" style="15" customWidth="1"/>
    <col min="9727" max="9727" width="8.875" style="15" customWidth="1"/>
    <col min="9728" max="9728" width="9.75" style="15" customWidth="1"/>
    <col min="9729" max="9729" width="8.625" style="15" customWidth="1"/>
    <col min="9730" max="9730" width="8.125" style="15" customWidth="1"/>
    <col min="9731" max="9731" width="8.75" style="15" customWidth="1"/>
    <col min="9732" max="9732" width="9" style="15"/>
    <col min="9733" max="9733" width="7.625" style="15" customWidth="1"/>
    <col min="9734" max="9734" width="9.375" style="15" customWidth="1"/>
    <col min="9735" max="9735" width="10.25" style="15" customWidth="1"/>
    <col min="9736" max="9736" width="8.875" style="15" bestFit="1" customWidth="1"/>
    <col min="9737" max="9975" width="9" style="15"/>
    <col min="9976" max="9976" width="2.375" style="15" customWidth="1"/>
    <col min="9977" max="9977" width="23.5" style="15" customWidth="1"/>
    <col min="9978" max="9978" width="7.875" style="15" customWidth="1"/>
    <col min="9979" max="9979" width="8.125" style="15" customWidth="1"/>
    <col min="9980" max="9981" width="9" style="15"/>
    <col min="9982" max="9982" width="8.5" style="15" customWidth="1"/>
    <col min="9983" max="9983" width="8.875" style="15" customWidth="1"/>
    <col min="9984" max="9984" width="9.75" style="15" customWidth="1"/>
    <col min="9985" max="9985" width="8.625" style="15" customWidth="1"/>
    <col min="9986" max="9986" width="8.125" style="15" customWidth="1"/>
    <col min="9987" max="9987" width="8.75" style="15" customWidth="1"/>
    <col min="9988" max="9988" width="9" style="15"/>
    <col min="9989" max="9989" width="7.625" style="15" customWidth="1"/>
    <col min="9990" max="9990" width="9.375" style="15" customWidth="1"/>
    <col min="9991" max="9991" width="10.25" style="15" customWidth="1"/>
    <col min="9992" max="9992" width="8.875" style="15" bestFit="1" customWidth="1"/>
    <col min="9993" max="10231" width="9" style="15"/>
    <col min="10232" max="10232" width="2.375" style="15" customWidth="1"/>
    <col min="10233" max="10233" width="23.5" style="15" customWidth="1"/>
    <col min="10234" max="10234" width="7.875" style="15" customWidth="1"/>
    <col min="10235" max="10235" width="8.125" style="15" customWidth="1"/>
    <col min="10236" max="10237" width="9" style="15"/>
    <col min="10238" max="10238" width="8.5" style="15" customWidth="1"/>
    <col min="10239" max="10239" width="8.875" style="15" customWidth="1"/>
    <col min="10240" max="10240" width="9.75" style="15" customWidth="1"/>
    <col min="10241" max="10241" width="8.625" style="15" customWidth="1"/>
    <col min="10242" max="10242" width="8.125" style="15" customWidth="1"/>
    <col min="10243" max="10243" width="8.75" style="15" customWidth="1"/>
    <col min="10244" max="10244" width="9" style="15"/>
    <col min="10245" max="10245" width="7.625" style="15" customWidth="1"/>
    <col min="10246" max="10246" width="9.375" style="15" customWidth="1"/>
    <col min="10247" max="10247" width="10.25" style="15" customWidth="1"/>
    <col min="10248" max="10248" width="8.875" style="15" bestFit="1" customWidth="1"/>
    <col min="10249" max="10487" width="9" style="15"/>
    <col min="10488" max="10488" width="2.375" style="15" customWidth="1"/>
    <col min="10489" max="10489" width="23.5" style="15" customWidth="1"/>
    <col min="10490" max="10490" width="7.875" style="15" customWidth="1"/>
    <col min="10491" max="10491" width="8.125" style="15" customWidth="1"/>
    <col min="10492" max="10493" width="9" style="15"/>
    <col min="10494" max="10494" width="8.5" style="15" customWidth="1"/>
    <col min="10495" max="10495" width="8.875" style="15" customWidth="1"/>
    <col min="10496" max="10496" width="9.75" style="15" customWidth="1"/>
    <col min="10497" max="10497" width="8.625" style="15" customWidth="1"/>
    <col min="10498" max="10498" width="8.125" style="15" customWidth="1"/>
    <col min="10499" max="10499" width="8.75" style="15" customWidth="1"/>
    <col min="10500" max="10500" width="9" style="15"/>
    <col min="10501" max="10501" width="7.625" style="15" customWidth="1"/>
    <col min="10502" max="10502" width="9.375" style="15" customWidth="1"/>
    <col min="10503" max="10503" width="10.25" style="15" customWidth="1"/>
    <col min="10504" max="10504" width="8.875" style="15" bestFit="1" customWidth="1"/>
    <col min="10505" max="10743" width="9" style="15"/>
    <col min="10744" max="10744" width="2.375" style="15" customWidth="1"/>
    <col min="10745" max="10745" width="23.5" style="15" customWidth="1"/>
    <col min="10746" max="10746" width="7.875" style="15" customWidth="1"/>
    <col min="10747" max="10747" width="8.125" style="15" customWidth="1"/>
    <col min="10748" max="10749" width="9" style="15"/>
    <col min="10750" max="10750" width="8.5" style="15" customWidth="1"/>
    <col min="10751" max="10751" width="8.875" style="15" customWidth="1"/>
    <col min="10752" max="10752" width="9.75" style="15" customWidth="1"/>
    <col min="10753" max="10753" width="8.625" style="15" customWidth="1"/>
    <col min="10754" max="10754" width="8.125" style="15" customWidth="1"/>
    <col min="10755" max="10755" width="8.75" style="15" customWidth="1"/>
    <col min="10756" max="10756" width="9" style="15"/>
    <col min="10757" max="10757" width="7.625" style="15" customWidth="1"/>
    <col min="10758" max="10758" width="9.375" style="15" customWidth="1"/>
    <col min="10759" max="10759" width="10.25" style="15" customWidth="1"/>
    <col min="10760" max="10760" width="8.875" style="15" bestFit="1" customWidth="1"/>
    <col min="10761" max="10999" width="9" style="15"/>
    <col min="11000" max="11000" width="2.375" style="15" customWidth="1"/>
    <col min="11001" max="11001" width="23.5" style="15" customWidth="1"/>
    <col min="11002" max="11002" width="7.875" style="15" customWidth="1"/>
    <col min="11003" max="11003" width="8.125" style="15" customWidth="1"/>
    <col min="11004" max="11005" width="9" style="15"/>
    <col min="11006" max="11006" width="8.5" style="15" customWidth="1"/>
    <col min="11007" max="11007" width="8.875" style="15" customWidth="1"/>
    <col min="11008" max="11008" width="9.75" style="15" customWidth="1"/>
    <col min="11009" max="11009" width="8.625" style="15" customWidth="1"/>
    <col min="11010" max="11010" width="8.125" style="15" customWidth="1"/>
    <col min="11011" max="11011" width="8.75" style="15" customWidth="1"/>
    <col min="11012" max="11012" width="9" style="15"/>
    <col min="11013" max="11013" width="7.625" style="15" customWidth="1"/>
    <col min="11014" max="11014" width="9.375" style="15" customWidth="1"/>
    <col min="11015" max="11015" width="10.25" style="15" customWidth="1"/>
    <col min="11016" max="11016" width="8.875" style="15" bestFit="1" customWidth="1"/>
    <col min="11017" max="11255" width="9" style="15"/>
    <col min="11256" max="11256" width="2.375" style="15" customWidth="1"/>
    <col min="11257" max="11257" width="23.5" style="15" customWidth="1"/>
    <col min="11258" max="11258" width="7.875" style="15" customWidth="1"/>
    <col min="11259" max="11259" width="8.125" style="15" customWidth="1"/>
    <col min="11260" max="11261" width="9" style="15"/>
    <col min="11262" max="11262" width="8.5" style="15" customWidth="1"/>
    <col min="11263" max="11263" width="8.875" style="15" customWidth="1"/>
    <col min="11264" max="11264" width="9.75" style="15" customWidth="1"/>
    <col min="11265" max="11265" width="8.625" style="15" customWidth="1"/>
    <col min="11266" max="11266" width="8.125" style="15" customWidth="1"/>
    <col min="11267" max="11267" width="8.75" style="15" customWidth="1"/>
    <col min="11268" max="11268" width="9" style="15"/>
    <col min="11269" max="11269" width="7.625" style="15" customWidth="1"/>
    <col min="11270" max="11270" width="9.375" style="15" customWidth="1"/>
    <col min="11271" max="11271" width="10.25" style="15" customWidth="1"/>
    <col min="11272" max="11272" width="8.875" style="15" bestFit="1" customWidth="1"/>
    <col min="11273" max="11511" width="9" style="15"/>
    <col min="11512" max="11512" width="2.375" style="15" customWidth="1"/>
    <col min="11513" max="11513" width="23.5" style="15" customWidth="1"/>
    <col min="11514" max="11514" width="7.875" style="15" customWidth="1"/>
    <col min="11515" max="11515" width="8.125" style="15" customWidth="1"/>
    <col min="11516" max="11517" width="9" style="15"/>
    <col min="11518" max="11518" width="8.5" style="15" customWidth="1"/>
    <col min="11519" max="11519" width="8.875" style="15" customWidth="1"/>
    <col min="11520" max="11520" width="9.75" style="15" customWidth="1"/>
    <col min="11521" max="11521" width="8.625" style="15" customWidth="1"/>
    <col min="11522" max="11522" width="8.125" style="15" customWidth="1"/>
    <col min="11523" max="11523" width="8.75" style="15" customWidth="1"/>
    <col min="11524" max="11524" width="9" style="15"/>
    <col min="11525" max="11525" width="7.625" style="15" customWidth="1"/>
    <col min="11526" max="11526" width="9.375" style="15" customWidth="1"/>
    <col min="11527" max="11527" width="10.25" style="15" customWidth="1"/>
    <col min="11528" max="11528" width="8.875" style="15" bestFit="1" customWidth="1"/>
    <col min="11529" max="11767" width="9" style="15"/>
    <col min="11768" max="11768" width="2.375" style="15" customWidth="1"/>
    <col min="11769" max="11769" width="23.5" style="15" customWidth="1"/>
    <col min="11770" max="11770" width="7.875" style="15" customWidth="1"/>
    <col min="11771" max="11771" width="8.125" style="15" customWidth="1"/>
    <col min="11772" max="11773" width="9" style="15"/>
    <col min="11774" max="11774" width="8.5" style="15" customWidth="1"/>
    <col min="11775" max="11775" width="8.875" style="15" customWidth="1"/>
    <col min="11776" max="11776" width="9.75" style="15" customWidth="1"/>
    <col min="11777" max="11777" width="8.625" style="15" customWidth="1"/>
    <col min="11778" max="11778" width="8.125" style="15" customWidth="1"/>
    <col min="11779" max="11779" width="8.75" style="15" customWidth="1"/>
    <col min="11780" max="11780" width="9" style="15"/>
    <col min="11781" max="11781" width="7.625" style="15" customWidth="1"/>
    <col min="11782" max="11782" width="9.375" style="15" customWidth="1"/>
    <col min="11783" max="11783" width="10.25" style="15" customWidth="1"/>
    <col min="11784" max="11784" width="8.875" style="15" bestFit="1" customWidth="1"/>
    <col min="11785" max="12023" width="9" style="15"/>
    <col min="12024" max="12024" width="2.375" style="15" customWidth="1"/>
    <col min="12025" max="12025" width="23.5" style="15" customWidth="1"/>
    <col min="12026" max="12026" width="7.875" style="15" customWidth="1"/>
    <col min="12027" max="12027" width="8.125" style="15" customWidth="1"/>
    <col min="12028" max="12029" width="9" style="15"/>
    <col min="12030" max="12030" width="8.5" style="15" customWidth="1"/>
    <col min="12031" max="12031" width="8.875" style="15" customWidth="1"/>
    <col min="12032" max="12032" width="9.75" style="15" customWidth="1"/>
    <col min="12033" max="12033" width="8.625" style="15" customWidth="1"/>
    <col min="12034" max="12034" width="8.125" style="15" customWidth="1"/>
    <col min="12035" max="12035" width="8.75" style="15" customWidth="1"/>
    <col min="12036" max="12036" width="9" style="15"/>
    <col min="12037" max="12037" width="7.625" style="15" customWidth="1"/>
    <col min="12038" max="12038" width="9.375" style="15" customWidth="1"/>
    <col min="12039" max="12039" width="10.25" style="15" customWidth="1"/>
    <col min="12040" max="12040" width="8.875" style="15" bestFit="1" customWidth="1"/>
    <col min="12041" max="12279" width="9" style="15"/>
    <col min="12280" max="12280" width="2.375" style="15" customWidth="1"/>
    <col min="12281" max="12281" width="23.5" style="15" customWidth="1"/>
    <col min="12282" max="12282" width="7.875" style="15" customWidth="1"/>
    <col min="12283" max="12283" width="8.125" style="15" customWidth="1"/>
    <col min="12284" max="12285" width="9" style="15"/>
    <col min="12286" max="12286" width="8.5" style="15" customWidth="1"/>
    <col min="12287" max="12287" width="8.875" style="15" customWidth="1"/>
    <col min="12288" max="12288" width="9.75" style="15" customWidth="1"/>
    <col min="12289" max="12289" width="8.625" style="15" customWidth="1"/>
    <col min="12290" max="12290" width="8.125" style="15" customWidth="1"/>
    <col min="12291" max="12291" width="8.75" style="15" customWidth="1"/>
    <col min="12292" max="12292" width="9" style="15"/>
    <col min="12293" max="12293" width="7.625" style="15" customWidth="1"/>
    <col min="12294" max="12294" width="9.375" style="15" customWidth="1"/>
    <col min="12295" max="12295" width="10.25" style="15" customWidth="1"/>
    <col min="12296" max="12296" width="8.875" style="15" bestFit="1" customWidth="1"/>
    <col min="12297" max="12535" width="9" style="15"/>
    <col min="12536" max="12536" width="2.375" style="15" customWidth="1"/>
    <col min="12537" max="12537" width="23.5" style="15" customWidth="1"/>
    <col min="12538" max="12538" width="7.875" style="15" customWidth="1"/>
    <col min="12539" max="12539" width="8.125" style="15" customWidth="1"/>
    <col min="12540" max="12541" width="9" style="15"/>
    <col min="12542" max="12542" width="8.5" style="15" customWidth="1"/>
    <col min="12543" max="12543" width="8.875" style="15" customWidth="1"/>
    <col min="12544" max="12544" width="9.75" style="15" customWidth="1"/>
    <col min="12545" max="12545" width="8.625" style="15" customWidth="1"/>
    <col min="12546" max="12546" width="8.125" style="15" customWidth="1"/>
    <col min="12547" max="12547" width="8.75" style="15" customWidth="1"/>
    <col min="12548" max="12548" width="9" style="15"/>
    <col min="12549" max="12549" width="7.625" style="15" customWidth="1"/>
    <col min="12550" max="12550" width="9.375" style="15" customWidth="1"/>
    <col min="12551" max="12551" width="10.25" style="15" customWidth="1"/>
    <col min="12552" max="12552" width="8.875" style="15" bestFit="1" customWidth="1"/>
    <col min="12553" max="12791" width="9" style="15"/>
    <col min="12792" max="12792" width="2.375" style="15" customWidth="1"/>
    <col min="12793" max="12793" width="23.5" style="15" customWidth="1"/>
    <col min="12794" max="12794" width="7.875" style="15" customWidth="1"/>
    <col min="12795" max="12795" width="8.125" style="15" customWidth="1"/>
    <col min="12796" max="12797" width="9" style="15"/>
    <col min="12798" max="12798" width="8.5" style="15" customWidth="1"/>
    <col min="12799" max="12799" width="8.875" style="15" customWidth="1"/>
    <col min="12800" max="12800" width="9.75" style="15" customWidth="1"/>
    <col min="12801" max="12801" width="8.625" style="15" customWidth="1"/>
    <col min="12802" max="12802" width="8.125" style="15" customWidth="1"/>
    <col min="12803" max="12803" width="8.75" style="15" customWidth="1"/>
    <col min="12804" max="12804" width="9" style="15"/>
    <col min="12805" max="12805" width="7.625" style="15" customWidth="1"/>
    <col min="12806" max="12806" width="9.375" style="15" customWidth="1"/>
    <col min="12807" max="12807" width="10.25" style="15" customWidth="1"/>
    <col min="12808" max="12808" width="8.875" style="15" bestFit="1" customWidth="1"/>
    <col min="12809" max="13047" width="9" style="15"/>
    <col min="13048" max="13048" width="2.375" style="15" customWidth="1"/>
    <col min="13049" max="13049" width="23.5" style="15" customWidth="1"/>
    <col min="13050" max="13050" width="7.875" style="15" customWidth="1"/>
    <col min="13051" max="13051" width="8.125" style="15" customWidth="1"/>
    <col min="13052" max="13053" width="9" style="15"/>
    <col min="13054" max="13054" width="8.5" style="15" customWidth="1"/>
    <col min="13055" max="13055" width="8.875" style="15" customWidth="1"/>
    <col min="13056" max="13056" width="9.75" style="15" customWidth="1"/>
    <col min="13057" max="13057" width="8.625" style="15" customWidth="1"/>
    <col min="13058" max="13058" width="8.125" style="15" customWidth="1"/>
    <col min="13059" max="13059" width="8.75" style="15" customWidth="1"/>
    <col min="13060" max="13060" width="9" style="15"/>
    <col min="13061" max="13061" width="7.625" style="15" customWidth="1"/>
    <col min="13062" max="13062" width="9.375" style="15" customWidth="1"/>
    <col min="13063" max="13063" width="10.25" style="15" customWidth="1"/>
    <col min="13064" max="13064" width="8.875" style="15" bestFit="1" customWidth="1"/>
    <col min="13065" max="13303" width="9" style="15"/>
    <col min="13304" max="13304" width="2.375" style="15" customWidth="1"/>
    <col min="13305" max="13305" width="23.5" style="15" customWidth="1"/>
    <col min="13306" max="13306" width="7.875" style="15" customWidth="1"/>
    <col min="13307" max="13307" width="8.125" style="15" customWidth="1"/>
    <col min="13308" max="13309" width="9" style="15"/>
    <col min="13310" max="13310" width="8.5" style="15" customWidth="1"/>
    <col min="13311" max="13311" width="8.875" style="15" customWidth="1"/>
    <col min="13312" max="13312" width="9.75" style="15" customWidth="1"/>
    <col min="13313" max="13313" width="8.625" style="15" customWidth="1"/>
    <col min="13314" max="13314" width="8.125" style="15" customWidth="1"/>
    <col min="13315" max="13315" width="8.75" style="15" customWidth="1"/>
    <col min="13316" max="13316" width="9" style="15"/>
    <col min="13317" max="13317" width="7.625" style="15" customWidth="1"/>
    <col min="13318" max="13318" width="9.375" style="15" customWidth="1"/>
    <col min="13319" max="13319" width="10.25" style="15" customWidth="1"/>
    <col min="13320" max="13320" width="8.875" style="15" bestFit="1" customWidth="1"/>
    <col min="13321" max="13559" width="9" style="15"/>
    <col min="13560" max="13560" width="2.375" style="15" customWidth="1"/>
    <col min="13561" max="13561" width="23.5" style="15" customWidth="1"/>
    <col min="13562" max="13562" width="7.875" style="15" customWidth="1"/>
    <col min="13563" max="13563" width="8.125" style="15" customWidth="1"/>
    <col min="13564" max="13565" width="9" style="15"/>
    <col min="13566" max="13566" width="8.5" style="15" customWidth="1"/>
    <col min="13567" max="13567" width="8.875" style="15" customWidth="1"/>
    <col min="13568" max="13568" width="9.75" style="15" customWidth="1"/>
    <col min="13569" max="13569" width="8.625" style="15" customWidth="1"/>
    <col min="13570" max="13570" width="8.125" style="15" customWidth="1"/>
    <col min="13571" max="13571" width="8.75" style="15" customWidth="1"/>
    <col min="13572" max="13572" width="9" style="15"/>
    <col min="13573" max="13573" width="7.625" style="15" customWidth="1"/>
    <col min="13574" max="13574" width="9.375" style="15" customWidth="1"/>
    <col min="13575" max="13575" width="10.25" style="15" customWidth="1"/>
    <col min="13576" max="13576" width="8.875" style="15" bestFit="1" customWidth="1"/>
    <col min="13577" max="13815" width="9" style="15"/>
    <col min="13816" max="13816" width="2.375" style="15" customWidth="1"/>
    <col min="13817" max="13817" width="23.5" style="15" customWidth="1"/>
    <col min="13818" max="13818" width="7.875" style="15" customWidth="1"/>
    <col min="13819" max="13819" width="8.125" style="15" customWidth="1"/>
    <col min="13820" max="13821" width="9" style="15"/>
    <col min="13822" max="13822" width="8.5" style="15" customWidth="1"/>
    <col min="13823" max="13823" width="8.875" style="15" customWidth="1"/>
    <col min="13824" max="13824" width="9.75" style="15" customWidth="1"/>
    <col min="13825" max="13825" width="8.625" style="15" customWidth="1"/>
    <col min="13826" max="13826" width="8.125" style="15" customWidth="1"/>
    <col min="13827" max="13827" width="8.75" style="15" customWidth="1"/>
    <col min="13828" max="13828" width="9" style="15"/>
    <col min="13829" max="13829" width="7.625" style="15" customWidth="1"/>
    <col min="13830" max="13830" width="9.375" style="15" customWidth="1"/>
    <col min="13831" max="13831" width="10.25" style="15" customWidth="1"/>
    <col min="13832" max="13832" width="8.875" style="15" bestFit="1" customWidth="1"/>
    <col min="13833" max="14071" width="9" style="15"/>
    <col min="14072" max="14072" width="2.375" style="15" customWidth="1"/>
    <col min="14073" max="14073" width="23.5" style="15" customWidth="1"/>
    <col min="14074" max="14074" width="7.875" style="15" customWidth="1"/>
    <col min="14075" max="14075" width="8.125" style="15" customWidth="1"/>
    <col min="14076" max="14077" width="9" style="15"/>
    <col min="14078" max="14078" width="8.5" style="15" customWidth="1"/>
    <col min="14079" max="14079" width="8.875" style="15" customWidth="1"/>
    <col min="14080" max="14080" width="9.75" style="15" customWidth="1"/>
    <col min="14081" max="14081" width="8.625" style="15" customWidth="1"/>
    <col min="14082" max="14082" width="8.125" style="15" customWidth="1"/>
    <col min="14083" max="14083" width="8.75" style="15" customWidth="1"/>
    <col min="14084" max="14084" width="9" style="15"/>
    <col min="14085" max="14085" width="7.625" style="15" customWidth="1"/>
    <col min="14086" max="14086" width="9.375" style="15" customWidth="1"/>
    <col min="14087" max="14087" width="10.25" style="15" customWidth="1"/>
    <col min="14088" max="14088" width="8.875" style="15" bestFit="1" customWidth="1"/>
    <col min="14089" max="14327" width="9" style="15"/>
    <col min="14328" max="14328" width="2.375" style="15" customWidth="1"/>
    <col min="14329" max="14329" width="23.5" style="15" customWidth="1"/>
    <col min="14330" max="14330" width="7.875" style="15" customWidth="1"/>
    <col min="14331" max="14331" width="8.125" style="15" customWidth="1"/>
    <col min="14332" max="14333" width="9" style="15"/>
    <col min="14334" max="14334" width="8.5" style="15" customWidth="1"/>
    <col min="14335" max="14335" width="8.875" style="15" customWidth="1"/>
    <col min="14336" max="14336" width="9.75" style="15" customWidth="1"/>
    <col min="14337" max="14337" width="8.625" style="15" customWidth="1"/>
    <col min="14338" max="14338" width="8.125" style="15" customWidth="1"/>
    <col min="14339" max="14339" width="8.75" style="15" customWidth="1"/>
    <col min="14340" max="14340" width="9" style="15"/>
    <col min="14341" max="14341" width="7.625" style="15" customWidth="1"/>
    <col min="14342" max="14342" width="9.375" style="15" customWidth="1"/>
    <col min="14343" max="14343" width="10.25" style="15" customWidth="1"/>
    <col min="14344" max="14344" width="8.875" style="15" bestFit="1" customWidth="1"/>
    <col min="14345" max="14583" width="9" style="15"/>
    <col min="14584" max="14584" width="2.375" style="15" customWidth="1"/>
    <col min="14585" max="14585" width="23.5" style="15" customWidth="1"/>
    <col min="14586" max="14586" width="7.875" style="15" customWidth="1"/>
    <col min="14587" max="14587" width="8.125" style="15" customWidth="1"/>
    <col min="14588" max="14589" width="9" style="15"/>
    <col min="14590" max="14590" width="8.5" style="15" customWidth="1"/>
    <col min="14591" max="14591" width="8.875" style="15" customWidth="1"/>
    <col min="14592" max="14592" width="9.75" style="15" customWidth="1"/>
    <col min="14593" max="14593" width="8.625" style="15" customWidth="1"/>
    <col min="14594" max="14594" width="8.125" style="15" customWidth="1"/>
    <col min="14595" max="14595" width="8.75" style="15" customWidth="1"/>
    <col min="14596" max="14596" width="9" style="15"/>
    <col min="14597" max="14597" width="7.625" style="15" customWidth="1"/>
    <col min="14598" max="14598" width="9.375" style="15" customWidth="1"/>
    <col min="14599" max="14599" width="10.25" style="15" customWidth="1"/>
    <col min="14600" max="14600" width="8.875" style="15" bestFit="1" customWidth="1"/>
    <col min="14601" max="14839" width="9" style="15"/>
    <col min="14840" max="14840" width="2.375" style="15" customWidth="1"/>
    <col min="14841" max="14841" width="23.5" style="15" customWidth="1"/>
    <col min="14842" max="14842" width="7.875" style="15" customWidth="1"/>
    <col min="14843" max="14843" width="8.125" style="15" customWidth="1"/>
    <col min="14844" max="14845" width="9" style="15"/>
    <col min="14846" max="14846" width="8.5" style="15" customWidth="1"/>
    <col min="14847" max="14847" width="8.875" style="15" customWidth="1"/>
    <col min="14848" max="14848" width="9.75" style="15" customWidth="1"/>
    <col min="14849" max="14849" width="8.625" style="15" customWidth="1"/>
    <col min="14850" max="14850" width="8.125" style="15" customWidth="1"/>
    <col min="14851" max="14851" width="8.75" style="15" customWidth="1"/>
    <col min="14852" max="14852" width="9" style="15"/>
    <col min="14853" max="14853" width="7.625" style="15" customWidth="1"/>
    <col min="14854" max="14854" width="9.375" style="15" customWidth="1"/>
    <col min="14855" max="14855" width="10.25" style="15" customWidth="1"/>
    <col min="14856" max="14856" width="8.875" style="15" bestFit="1" customWidth="1"/>
    <col min="14857" max="15095" width="9" style="15"/>
    <col min="15096" max="15096" width="2.375" style="15" customWidth="1"/>
    <col min="15097" max="15097" width="23.5" style="15" customWidth="1"/>
    <col min="15098" max="15098" width="7.875" style="15" customWidth="1"/>
    <col min="15099" max="15099" width="8.125" style="15" customWidth="1"/>
    <col min="15100" max="15101" width="9" style="15"/>
    <col min="15102" max="15102" width="8.5" style="15" customWidth="1"/>
    <col min="15103" max="15103" width="8.875" style="15" customWidth="1"/>
    <col min="15104" max="15104" width="9.75" style="15" customWidth="1"/>
    <col min="15105" max="15105" width="8.625" style="15" customWidth="1"/>
    <col min="15106" max="15106" width="8.125" style="15" customWidth="1"/>
    <col min="15107" max="15107" width="8.75" style="15" customWidth="1"/>
    <col min="15108" max="15108" width="9" style="15"/>
    <col min="15109" max="15109" width="7.625" style="15" customWidth="1"/>
    <col min="15110" max="15110" width="9.375" style="15" customWidth="1"/>
    <col min="15111" max="15111" width="10.25" style="15" customWidth="1"/>
    <col min="15112" max="15112" width="8.875" style="15" bestFit="1" customWidth="1"/>
    <col min="15113" max="15351" width="9" style="15"/>
    <col min="15352" max="15352" width="2.375" style="15" customWidth="1"/>
    <col min="15353" max="15353" width="23.5" style="15" customWidth="1"/>
    <col min="15354" max="15354" width="7.875" style="15" customWidth="1"/>
    <col min="15355" max="15355" width="8.125" style="15" customWidth="1"/>
    <col min="15356" max="15357" width="9" style="15"/>
    <col min="15358" max="15358" width="8.5" style="15" customWidth="1"/>
    <col min="15359" max="15359" width="8.875" style="15" customWidth="1"/>
    <col min="15360" max="15360" width="9.75" style="15" customWidth="1"/>
    <col min="15361" max="15361" width="8.625" style="15" customWidth="1"/>
    <col min="15362" max="15362" width="8.125" style="15" customWidth="1"/>
    <col min="15363" max="15363" width="8.75" style="15" customWidth="1"/>
    <col min="15364" max="15364" width="9" style="15"/>
    <col min="15365" max="15365" width="7.625" style="15" customWidth="1"/>
    <col min="15366" max="15366" width="9.375" style="15" customWidth="1"/>
    <col min="15367" max="15367" width="10.25" style="15" customWidth="1"/>
    <col min="15368" max="15368" width="8.875" style="15" bestFit="1" customWidth="1"/>
    <col min="15369" max="15607" width="9" style="15"/>
    <col min="15608" max="15608" width="2.375" style="15" customWidth="1"/>
    <col min="15609" max="15609" width="23.5" style="15" customWidth="1"/>
    <col min="15610" max="15610" width="7.875" style="15" customWidth="1"/>
    <col min="15611" max="15611" width="8.125" style="15" customWidth="1"/>
    <col min="15612" max="15613" width="9" style="15"/>
    <col min="15614" max="15614" width="8.5" style="15" customWidth="1"/>
    <col min="15615" max="15615" width="8.875" style="15" customWidth="1"/>
    <col min="15616" max="15616" width="9.75" style="15" customWidth="1"/>
    <col min="15617" max="15617" width="8.625" style="15" customWidth="1"/>
    <col min="15618" max="15618" width="8.125" style="15" customWidth="1"/>
    <col min="15619" max="15619" width="8.75" style="15" customWidth="1"/>
    <col min="15620" max="15620" width="9" style="15"/>
    <col min="15621" max="15621" width="7.625" style="15" customWidth="1"/>
    <col min="15622" max="15622" width="9.375" style="15" customWidth="1"/>
    <col min="15623" max="15623" width="10.25" style="15" customWidth="1"/>
    <col min="15624" max="15624" width="8.875" style="15" bestFit="1" customWidth="1"/>
    <col min="15625" max="15863" width="9" style="15"/>
    <col min="15864" max="15864" width="2.375" style="15" customWidth="1"/>
    <col min="15865" max="15865" width="23.5" style="15" customWidth="1"/>
    <col min="15866" max="15866" width="7.875" style="15" customWidth="1"/>
    <col min="15867" max="15867" width="8.125" style="15" customWidth="1"/>
    <col min="15868" max="15869" width="9" style="15"/>
    <col min="15870" max="15870" width="8.5" style="15" customWidth="1"/>
    <col min="15871" max="15871" width="8.875" style="15" customWidth="1"/>
    <col min="15872" max="15872" width="9.75" style="15" customWidth="1"/>
    <col min="15873" max="15873" width="8.625" style="15" customWidth="1"/>
    <col min="15874" max="15874" width="8.125" style="15" customWidth="1"/>
    <col min="15875" max="15875" width="8.75" style="15" customWidth="1"/>
    <col min="15876" max="15876" width="9" style="15"/>
    <col min="15877" max="15877" width="7.625" style="15" customWidth="1"/>
    <col min="15878" max="15878" width="9.375" style="15" customWidth="1"/>
    <col min="15879" max="15879" width="10.25" style="15" customWidth="1"/>
    <col min="15880" max="15880" width="8.875" style="15" bestFit="1" customWidth="1"/>
    <col min="15881" max="16119" width="9" style="15"/>
    <col min="16120" max="16120" width="2.375" style="15" customWidth="1"/>
    <col min="16121" max="16121" width="23.5" style="15" customWidth="1"/>
    <col min="16122" max="16122" width="7.875" style="15" customWidth="1"/>
    <col min="16123" max="16123" width="8.125" style="15" customWidth="1"/>
    <col min="16124" max="16125" width="9" style="15"/>
    <col min="16126" max="16126" width="8.5" style="15" customWidth="1"/>
    <col min="16127" max="16127" width="8.875" style="15" customWidth="1"/>
    <col min="16128" max="16128" width="9.75" style="15" customWidth="1"/>
    <col min="16129" max="16129" width="8.625" style="15" customWidth="1"/>
    <col min="16130" max="16130" width="8.125" style="15" customWidth="1"/>
    <col min="16131" max="16131" width="8.75" style="15" customWidth="1"/>
    <col min="16132" max="16132" width="9" style="15"/>
    <col min="16133" max="16133" width="7.625" style="15" customWidth="1"/>
    <col min="16134" max="16134" width="9.375" style="15" customWidth="1"/>
    <col min="16135" max="16135" width="10.25" style="15" customWidth="1"/>
    <col min="16136" max="16136" width="8.875" style="15" bestFit="1" customWidth="1"/>
    <col min="16137" max="16384" width="9" style="15"/>
  </cols>
  <sheetData>
    <row r="1" spans="1:8" s="4" customFormat="1" ht="15.75" customHeight="1">
      <c r="A1" s="101" t="s">
        <v>19</v>
      </c>
      <c r="B1" s="101"/>
      <c r="C1" s="101"/>
      <c r="D1" s="101"/>
      <c r="E1" s="101"/>
      <c r="F1" s="101"/>
    </row>
    <row r="2" spans="1:8" s="4" customFormat="1" ht="15">
      <c r="A2" s="102" t="s">
        <v>88</v>
      </c>
      <c r="B2" s="102"/>
      <c r="C2" s="102"/>
      <c r="D2" s="102"/>
      <c r="E2" s="102"/>
      <c r="F2" s="102"/>
    </row>
    <row r="3" spans="1:8" s="8" customFormat="1" ht="18" customHeight="1">
      <c r="A3" s="5" t="s">
        <v>20</v>
      </c>
      <c r="B3" s="6" t="s">
        <v>21</v>
      </c>
      <c r="C3" s="6" t="s">
        <v>22</v>
      </c>
      <c r="D3" s="6" t="s">
        <v>23</v>
      </c>
      <c r="E3" s="6" t="s">
        <v>24</v>
      </c>
      <c r="F3" s="7" t="s">
        <v>25</v>
      </c>
    </row>
    <row r="4" spans="1:8" s="10" customFormat="1" ht="14.25" customHeight="1">
      <c r="A4" s="99">
        <v>1</v>
      </c>
      <c r="B4" s="100" t="s">
        <v>56</v>
      </c>
      <c r="C4" s="9">
        <v>0.3</v>
      </c>
      <c r="D4" s="9">
        <v>0.4</v>
      </c>
      <c r="E4" s="9">
        <v>0.3</v>
      </c>
      <c r="F4" s="9">
        <f>SUM(C4:E4)</f>
        <v>1</v>
      </c>
    </row>
    <row r="5" spans="1:8" s="10" customFormat="1" ht="14.25" customHeight="1">
      <c r="A5" s="99"/>
      <c r="B5" s="100"/>
      <c r="C5" s="11">
        <f>C4*$F$5</f>
        <v>39725.025750000001</v>
      </c>
      <c r="D5" s="11">
        <f>D4*$F$5</f>
        <v>52966.701000000001</v>
      </c>
      <c r="E5" s="11">
        <f>E4*$F$5</f>
        <v>39725.025750000001</v>
      </c>
      <c r="F5" s="12">
        <f>'Orçamento '!N6</f>
        <v>132416.7525</v>
      </c>
    </row>
    <row r="6" spans="1:8" s="13" customFormat="1" ht="15" customHeight="1">
      <c r="A6" s="99">
        <v>2</v>
      </c>
      <c r="B6" s="100" t="s">
        <v>87</v>
      </c>
      <c r="C6" s="9"/>
      <c r="D6" s="9"/>
      <c r="E6" s="9">
        <v>1</v>
      </c>
      <c r="F6" s="9">
        <f>SUM(C6:E6)</f>
        <v>1</v>
      </c>
    </row>
    <row r="7" spans="1:8" s="13" customFormat="1" ht="15.75" customHeight="1">
      <c r="A7" s="99"/>
      <c r="B7" s="100"/>
      <c r="C7" s="11"/>
      <c r="D7" s="11"/>
      <c r="E7" s="11">
        <f>E6*$F$7</f>
        <v>26087.5625</v>
      </c>
      <c r="F7" s="12">
        <f>'Orçamento '!N22</f>
        <v>26087.5625</v>
      </c>
    </row>
    <row r="8" spans="1:8">
      <c r="A8" s="98" t="s">
        <v>26</v>
      </c>
      <c r="B8" s="98"/>
      <c r="C8" s="79" t="e">
        <f>#REF!+C5</f>
        <v>#REF!</v>
      </c>
      <c r="D8" s="79">
        <f>D5</f>
        <v>52966.701000000001</v>
      </c>
      <c r="E8" s="79">
        <f>E5+E7</f>
        <v>65812.588250000001</v>
      </c>
      <c r="F8" s="80">
        <f>F5+F7</f>
        <v>158504.315</v>
      </c>
      <c r="H8" s="16"/>
    </row>
    <row r="10" spans="1:8" ht="12.75" customHeight="1">
      <c r="F10" s="20"/>
    </row>
  </sheetData>
  <mergeCells count="7">
    <mergeCell ref="A8:B8"/>
    <mergeCell ref="A6:A7"/>
    <mergeCell ref="B6:B7"/>
    <mergeCell ref="A1:F1"/>
    <mergeCell ref="A2:F2"/>
    <mergeCell ref="A4:A5"/>
    <mergeCell ref="B4:B5"/>
  </mergeCells>
  <pageMargins left="0.11811023622047245" right="0" top="0.39370078740157483" bottom="0.39370078740157483" header="0.11811023622047245" footer="0.19685039370078741"/>
  <pageSetup scale="90" orientation="landscape" r:id="rId1"/>
  <headerFooter>
    <oddFooter>Página &amp;P&amp;R&amp;F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pccli</cp:lastModifiedBy>
  <cp:revision>0</cp:revision>
  <cp:lastPrinted>2021-10-18T13:53:44Z</cp:lastPrinted>
  <dcterms:created xsi:type="dcterms:W3CDTF">2020-08-10T12:59:28Z</dcterms:created>
  <dcterms:modified xsi:type="dcterms:W3CDTF">2022-06-09T13:05:02Z</dcterms:modified>
</cp:coreProperties>
</file>