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marlo\Desktop\"/>
    </mc:Choice>
  </mc:AlternateContent>
  <xr:revisionPtr revIDLastSave="0" documentId="13_ncr:1_{7EF56830-7ECA-4BB5-845F-ABD29780D6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eencher" sheetId="2" r:id="rId1"/>
    <sheet name="Classificação" sheetId="7" r:id="rId2"/>
    <sheet name="Requerimento" sheetId="5" r:id="rId3"/>
    <sheet name="Comissão" sheetId="4" r:id="rId4"/>
    <sheet name="Despacho" sheetId="6" r:id="rId5"/>
    <sheet name="Class_Grupos" sheetId="1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" l="1"/>
  <c r="F9" i="5"/>
  <c r="C24" i="5"/>
  <c r="C25" i="6" l="1"/>
  <c r="B8" i="4"/>
  <c r="C8" i="4"/>
  <c r="D8" i="4" s="1"/>
  <c r="G8" i="4"/>
  <c r="H8" i="4" s="1"/>
  <c r="B9" i="4"/>
  <c r="C9" i="4"/>
  <c r="D9" i="4" s="1"/>
  <c r="G9" i="4"/>
  <c r="H9" i="4" s="1"/>
  <c r="B10" i="4"/>
  <c r="C10" i="4"/>
  <c r="G10" i="4"/>
  <c r="H10" i="4" s="1"/>
  <c r="B11" i="4"/>
  <c r="C11" i="4"/>
  <c r="G11" i="4"/>
  <c r="H11" i="4" s="1"/>
  <c r="B12" i="4"/>
  <c r="C12" i="4"/>
  <c r="G12" i="4"/>
  <c r="H12" i="4" s="1"/>
  <c r="B13" i="4"/>
  <c r="C13" i="4"/>
  <c r="G13" i="4"/>
  <c r="H13" i="4" s="1"/>
  <c r="B14" i="4"/>
  <c r="C14" i="4"/>
  <c r="I14" i="4" s="1"/>
  <c r="D14" i="4"/>
  <c r="E14" i="4" s="1"/>
  <c r="G14" i="4"/>
  <c r="H14" i="4" s="1"/>
  <c r="B15" i="4"/>
  <c r="C15" i="4"/>
  <c r="G15" i="4"/>
  <c r="H15" i="4" s="1"/>
  <c r="B16" i="4"/>
  <c r="C16" i="4"/>
  <c r="G16" i="4"/>
  <c r="H16" i="4" s="1"/>
  <c r="B17" i="4"/>
  <c r="C17" i="4"/>
  <c r="G17" i="4"/>
  <c r="H17" i="4" s="1"/>
  <c r="B18" i="4"/>
  <c r="C18" i="4"/>
  <c r="G18" i="4"/>
  <c r="H18" i="4" s="1"/>
  <c r="B19" i="4"/>
  <c r="C19" i="4"/>
  <c r="G19" i="4"/>
  <c r="H19" i="4" s="1"/>
  <c r="B20" i="4"/>
  <c r="C20" i="4"/>
  <c r="G20" i="4"/>
  <c r="H20" i="4" s="1"/>
  <c r="B21" i="4"/>
  <c r="C21" i="4"/>
  <c r="G21" i="4"/>
  <c r="H21" i="4" s="1"/>
  <c r="B22" i="4"/>
  <c r="C22" i="4"/>
  <c r="I22" i="4" s="1"/>
  <c r="G22" i="4"/>
  <c r="H22" i="4" s="1"/>
  <c r="B23" i="4"/>
  <c r="C23" i="4"/>
  <c r="G23" i="4"/>
  <c r="H23" i="4" s="1"/>
  <c r="B24" i="4"/>
  <c r="C24" i="4"/>
  <c r="G24" i="4"/>
  <c r="H24" i="4" s="1"/>
  <c r="B25" i="4"/>
  <c r="C25" i="4"/>
  <c r="G25" i="4"/>
  <c r="H25" i="4" s="1"/>
  <c r="B26" i="4"/>
  <c r="C26" i="4"/>
  <c r="G26" i="4"/>
  <c r="H26" i="4" s="1"/>
  <c r="B27" i="4"/>
  <c r="C27" i="4"/>
  <c r="I27" i="4" s="1"/>
  <c r="G27" i="4"/>
  <c r="H27" i="4" s="1"/>
  <c r="B28" i="4"/>
  <c r="C28" i="4"/>
  <c r="G28" i="4"/>
  <c r="H28" i="4" s="1"/>
  <c r="B29" i="4"/>
  <c r="C29" i="4"/>
  <c r="G29" i="4"/>
  <c r="H29" i="4" s="1"/>
  <c r="B30" i="4"/>
  <c r="C30" i="4"/>
  <c r="I30" i="4" s="1"/>
  <c r="G30" i="4"/>
  <c r="H30" i="4" s="1"/>
  <c r="B31" i="4"/>
  <c r="C31" i="4"/>
  <c r="I31" i="4" s="1"/>
  <c r="G31" i="4"/>
  <c r="H31" i="4" s="1"/>
  <c r="B32" i="4"/>
  <c r="C32" i="4"/>
  <c r="G32" i="4"/>
  <c r="H32" i="4" s="1"/>
  <c r="B33" i="4"/>
  <c r="C33" i="4"/>
  <c r="I33" i="4" s="1"/>
  <c r="G33" i="4"/>
  <c r="H33" i="4" s="1"/>
  <c r="B34" i="4"/>
  <c r="C34" i="4"/>
  <c r="I34" i="4" s="1"/>
  <c r="G34" i="4"/>
  <c r="H34" i="4" s="1"/>
  <c r="B35" i="4"/>
  <c r="C35" i="4"/>
  <c r="I35" i="4" s="1"/>
  <c r="G35" i="4"/>
  <c r="H35" i="4" s="1"/>
  <c r="B36" i="4"/>
  <c r="C36" i="4"/>
  <c r="G36" i="4"/>
  <c r="H36" i="4" s="1"/>
  <c r="B37" i="4"/>
  <c r="C37" i="4"/>
  <c r="I37" i="4" s="1"/>
  <c r="G37" i="4"/>
  <c r="H37" i="4" s="1"/>
  <c r="B38" i="4"/>
  <c r="C38" i="4"/>
  <c r="I38" i="4" s="1"/>
  <c r="G38" i="4"/>
  <c r="H38" i="4" s="1"/>
  <c r="B39" i="4"/>
  <c r="C39" i="4"/>
  <c r="G39" i="4"/>
  <c r="H39" i="4" s="1"/>
  <c r="B40" i="4"/>
  <c r="C40" i="4"/>
  <c r="G40" i="4"/>
  <c r="H40" i="4" s="1"/>
  <c r="B41" i="4"/>
  <c r="C41" i="4"/>
  <c r="I41" i="4" s="1"/>
  <c r="G41" i="4"/>
  <c r="H41" i="4" s="1"/>
  <c r="B42" i="4"/>
  <c r="C42" i="4"/>
  <c r="I42" i="4" s="1"/>
  <c r="G42" i="4"/>
  <c r="H42" i="4" s="1"/>
  <c r="B43" i="4"/>
  <c r="C43" i="4"/>
  <c r="I43" i="4" s="1"/>
  <c r="G43" i="4"/>
  <c r="H43" i="4" s="1"/>
  <c r="B44" i="4"/>
  <c r="C44" i="4"/>
  <c r="G44" i="4"/>
  <c r="H44" i="4" s="1"/>
  <c r="B45" i="4"/>
  <c r="C45" i="4"/>
  <c r="I45" i="4" s="1"/>
  <c r="G45" i="4"/>
  <c r="H45" i="4" s="1"/>
  <c r="B46" i="4"/>
  <c r="C46" i="4"/>
  <c r="G46" i="4"/>
  <c r="H46" i="4" s="1"/>
  <c r="B47" i="4"/>
  <c r="C47" i="4"/>
  <c r="I47" i="4" s="1"/>
  <c r="G47" i="4"/>
  <c r="H47" i="4" s="1"/>
  <c r="B48" i="4"/>
  <c r="C48" i="4"/>
  <c r="G48" i="4"/>
  <c r="H48" i="4" s="1"/>
  <c r="B49" i="4"/>
  <c r="C49" i="4"/>
  <c r="G49" i="4"/>
  <c r="H49" i="4" s="1"/>
  <c r="B50" i="4"/>
  <c r="C50" i="4"/>
  <c r="I50" i="4" s="1"/>
  <c r="G50" i="4"/>
  <c r="H50" i="4" s="1"/>
  <c r="B51" i="4"/>
  <c r="C51" i="4"/>
  <c r="I51" i="4" s="1"/>
  <c r="G51" i="4"/>
  <c r="H51" i="4" s="1"/>
  <c r="B52" i="4"/>
  <c r="C52" i="4"/>
  <c r="G52" i="4"/>
  <c r="H52" i="4" s="1"/>
  <c r="B53" i="4"/>
  <c r="C53" i="4"/>
  <c r="I53" i="4" s="1"/>
  <c r="G53" i="4"/>
  <c r="H53" i="4" s="1"/>
  <c r="B54" i="4"/>
  <c r="C54" i="4"/>
  <c r="I54" i="4" s="1"/>
  <c r="G54" i="4"/>
  <c r="H54" i="4" s="1"/>
  <c r="B55" i="4"/>
  <c r="C55" i="4"/>
  <c r="G55" i="4"/>
  <c r="H55" i="4" s="1"/>
  <c r="B56" i="4"/>
  <c r="C56" i="4"/>
  <c r="G56" i="4"/>
  <c r="H56" i="4" s="1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10" i="2"/>
  <c r="C15" i="5" l="1"/>
  <c r="C17" i="5"/>
  <c r="C22" i="5"/>
  <c r="C14" i="5"/>
  <c r="E14" i="5" s="1"/>
  <c r="G14" i="5" s="1"/>
  <c r="C18" i="5"/>
  <c r="C20" i="5"/>
  <c r="C19" i="5"/>
  <c r="C21" i="5"/>
  <c r="C16" i="5"/>
  <c r="D35" i="4"/>
  <c r="E35" i="4" s="1"/>
  <c r="D34" i="4"/>
  <c r="E34" i="4" s="1"/>
  <c r="D33" i="4"/>
  <c r="E33" i="4" s="1"/>
  <c r="D50" i="4"/>
  <c r="F50" i="4" s="1"/>
  <c r="D43" i="4"/>
  <c r="D42" i="4"/>
  <c r="F42" i="4" s="1"/>
  <c r="D41" i="4"/>
  <c r="E41" i="4" s="1"/>
  <c r="D54" i="4"/>
  <c r="F54" i="4" s="1"/>
  <c r="D53" i="4"/>
  <c r="E53" i="4" s="1"/>
  <c r="D47" i="4"/>
  <c r="F47" i="4" s="1"/>
  <c r="D32" i="4"/>
  <c r="E32" i="4" s="1"/>
  <c r="I32" i="4"/>
  <c r="D25" i="4"/>
  <c r="F25" i="4" s="1"/>
  <c r="I25" i="4"/>
  <c r="D20" i="4"/>
  <c r="F20" i="4" s="1"/>
  <c r="I20" i="4"/>
  <c r="D16" i="4"/>
  <c r="E16" i="4" s="1"/>
  <c r="I16" i="4"/>
  <c r="D11" i="4"/>
  <c r="E11" i="4" s="1"/>
  <c r="I11" i="4"/>
  <c r="D51" i="4"/>
  <c r="E51" i="4" s="1"/>
  <c r="D45" i="4"/>
  <c r="E45" i="4" s="1"/>
  <c r="D44" i="4"/>
  <c r="F44" i="4" s="1"/>
  <c r="I44" i="4"/>
  <c r="D39" i="4"/>
  <c r="E39" i="4" s="1"/>
  <c r="I39" i="4"/>
  <c r="D38" i="4"/>
  <c r="D37" i="4"/>
  <c r="E37" i="4" s="1"/>
  <c r="D36" i="4"/>
  <c r="E36" i="4" s="1"/>
  <c r="I36" i="4"/>
  <c r="D27" i="4"/>
  <c r="E27" i="4" s="1"/>
  <c r="D26" i="4"/>
  <c r="E26" i="4" s="1"/>
  <c r="I26" i="4"/>
  <c r="D22" i="4"/>
  <c r="E22" i="4" s="1"/>
  <c r="D21" i="4"/>
  <c r="E21" i="4" s="1"/>
  <c r="I21" i="4"/>
  <c r="D17" i="4"/>
  <c r="F17" i="4" s="1"/>
  <c r="I17" i="4"/>
  <c r="D12" i="4"/>
  <c r="F12" i="4" s="1"/>
  <c r="I12" i="4"/>
  <c r="D52" i="4"/>
  <c r="E52" i="4" s="1"/>
  <c r="I52" i="4"/>
  <c r="D46" i="4"/>
  <c r="F46" i="4" s="1"/>
  <c r="I46" i="4"/>
  <c r="D40" i="4"/>
  <c r="E40" i="4" s="1"/>
  <c r="I40" i="4"/>
  <c r="D28" i="4"/>
  <c r="F28" i="4" s="1"/>
  <c r="I28" i="4"/>
  <c r="D23" i="4"/>
  <c r="E23" i="4" s="1"/>
  <c r="I23" i="4"/>
  <c r="D18" i="4"/>
  <c r="E18" i="4" s="1"/>
  <c r="I18" i="4"/>
  <c r="I13" i="4"/>
  <c r="D13" i="4"/>
  <c r="D55" i="4"/>
  <c r="E55" i="4" s="1"/>
  <c r="I55" i="4"/>
  <c r="D48" i="4"/>
  <c r="E48" i="4" s="1"/>
  <c r="I48" i="4"/>
  <c r="D56" i="4"/>
  <c r="F56" i="4" s="1"/>
  <c r="I56" i="4"/>
  <c r="D49" i="4"/>
  <c r="E49" i="4" s="1"/>
  <c r="I49" i="4"/>
  <c r="D31" i="4"/>
  <c r="E31" i="4" s="1"/>
  <c r="D30" i="4"/>
  <c r="E30" i="4" s="1"/>
  <c r="D29" i="4"/>
  <c r="F29" i="4" s="1"/>
  <c r="I29" i="4"/>
  <c r="D24" i="4"/>
  <c r="F24" i="4" s="1"/>
  <c r="I24" i="4"/>
  <c r="D19" i="4"/>
  <c r="F19" i="4" s="1"/>
  <c r="I19" i="4"/>
  <c r="D15" i="4"/>
  <c r="E15" i="4" s="1"/>
  <c r="I15" i="4"/>
  <c r="I10" i="4"/>
  <c r="D10" i="4"/>
  <c r="E10" i="4" s="1"/>
  <c r="E9" i="4"/>
  <c r="I9" i="4"/>
  <c r="I8" i="4"/>
  <c r="F35" i="4"/>
  <c r="E42" i="4"/>
  <c r="F8" i="4"/>
  <c r="E8" i="4"/>
  <c r="F40" i="4"/>
  <c r="F23" i="4"/>
  <c r="E13" i="4"/>
  <c r="F13" i="4"/>
  <c r="F16" i="4"/>
  <c r="E25" i="4"/>
  <c r="E17" i="4"/>
  <c r="F9" i="4"/>
  <c r="F49" i="4"/>
  <c r="F45" i="4"/>
  <c r="F33" i="4"/>
  <c r="F34" i="4"/>
  <c r="F22" i="4"/>
  <c r="F14" i="4"/>
  <c r="F10" i="4"/>
  <c r="C3" i="4"/>
  <c r="C11" i="6" s="1"/>
  <c r="C2" i="4"/>
  <c r="C10" i="6" s="1"/>
  <c r="G7" i="4"/>
  <c r="H7" i="4" s="1"/>
  <c r="E10" i="2"/>
  <c r="C7" i="4"/>
  <c r="B7" i="4"/>
  <c r="E20" i="5" l="1"/>
  <c r="G20" i="5" s="1"/>
  <c r="E15" i="5"/>
  <c r="G15" i="5" s="1"/>
  <c r="E19" i="4"/>
  <c r="F36" i="4"/>
  <c r="E29" i="4"/>
  <c r="F48" i="4"/>
  <c r="E44" i="4"/>
  <c r="F52" i="4"/>
  <c r="F53" i="4"/>
  <c r="F32" i="4"/>
  <c r="F39" i="4"/>
  <c r="F15" i="4"/>
  <c r="E46" i="4"/>
  <c r="E50" i="4"/>
  <c r="E54" i="4"/>
  <c r="F11" i="4"/>
  <c r="F26" i="4"/>
  <c r="F37" i="4"/>
  <c r="E20" i="4"/>
  <c r="F27" i="4"/>
  <c r="E43" i="4"/>
  <c r="F43" i="4"/>
  <c r="E24" i="4"/>
  <c r="F30" i="4"/>
  <c r="F41" i="4"/>
  <c r="E47" i="4"/>
  <c r="F51" i="4"/>
  <c r="F38" i="4"/>
  <c r="E38" i="4"/>
  <c r="F18" i="4"/>
  <c r="F21" i="4"/>
  <c r="E56" i="4"/>
  <c r="E12" i="4"/>
  <c r="E28" i="4"/>
  <c r="F55" i="4"/>
  <c r="I7" i="4"/>
  <c r="D7" i="4"/>
  <c r="F7" i="4" s="1"/>
  <c r="F31" i="4"/>
  <c r="E7" i="4"/>
  <c r="C18" i="6" l="1"/>
  <c r="C22" i="6"/>
  <c r="C21" i="6"/>
  <c r="C15" i="6"/>
  <c r="C19" i="6"/>
  <c r="C14" i="6"/>
  <c r="E14" i="6" s="1"/>
  <c r="C17" i="6"/>
  <c r="C16" i="6"/>
  <c r="C20" i="6"/>
  <c r="G14" i="6" l="1"/>
  <c r="E15" i="6"/>
  <c r="G15" i="6" s="1"/>
  <c r="E20" i="6"/>
  <c r="G20" i="6" s="1"/>
  <c r="E23" i="6" l="1"/>
</calcChain>
</file>

<file path=xl/sharedStrings.xml><?xml version="1.0" encoding="utf-8"?>
<sst xmlns="http://schemas.openxmlformats.org/spreadsheetml/2006/main" count="357" uniqueCount="103">
  <si>
    <t>Especificação da ACG:</t>
  </si>
  <si>
    <t>Tipo de ACG:</t>
  </si>
  <si>
    <t>Grupo:</t>
  </si>
  <si>
    <t>Atividade artística e literária</t>
  </si>
  <si>
    <t>1 - Participação em eventos</t>
  </si>
  <si>
    <t>I</t>
  </si>
  <si>
    <t>Atividade cultural</t>
  </si>
  <si>
    <t>Ciclo de palestras</t>
  </si>
  <si>
    <t>Conferência</t>
  </si>
  <si>
    <t>Congresso</t>
  </si>
  <si>
    <t>Curso</t>
  </si>
  <si>
    <t>Curso de atualização</t>
  </si>
  <si>
    <t>Curso online</t>
  </si>
  <si>
    <t>Encontro</t>
  </si>
  <si>
    <t>Fórum</t>
  </si>
  <si>
    <t>Jornada</t>
  </si>
  <si>
    <t>Minicurso</t>
  </si>
  <si>
    <t>Oficina</t>
  </si>
  <si>
    <t>Palestra</t>
  </si>
  <si>
    <t>Semana acadêmica</t>
  </si>
  <si>
    <t>Seminário</t>
  </si>
  <si>
    <t>Simpósio</t>
  </si>
  <si>
    <t>Workshop</t>
  </si>
  <si>
    <t>Artigo completo em revista científica da área</t>
  </si>
  <si>
    <t>6 - Publicação de trabalhos</t>
  </si>
  <si>
    <t>II</t>
  </si>
  <si>
    <t>Atividades de iniciação científica e de pesquisa</t>
  </si>
  <si>
    <t>5 - Atividades de iniciação científica e de pesquisa</t>
  </si>
  <si>
    <t>Atuação em núcleos temáticos</t>
  </si>
  <si>
    <t>2 - Atuação em núcleos temáticos</t>
  </si>
  <si>
    <t>Dia de campo</t>
  </si>
  <si>
    <t>3 - Atividades de extensão</t>
  </si>
  <si>
    <t>Estágio extracurricular</t>
  </si>
  <si>
    <t>4 - Estágios extracurriculares</t>
  </si>
  <si>
    <t>Nota técnica</t>
  </si>
  <si>
    <t>Participação em feira</t>
  </si>
  <si>
    <t>Programa de Educação Tutorial (PET)</t>
  </si>
  <si>
    <t>Projeto de ensino</t>
  </si>
  <si>
    <t>Projeto de extensão</t>
  </si>
  <si>
    <t>Projeto de pesquisa</t>
  </si>
  <si>
    <t>Resumo em anais de evento</t>
  </si>
  <si>
    <t>Resumo expandido em anais de evento</t>
  </si>
  <si>
    <t>Reunião técnica</t>
  </si>
  <si>
    <t>Revisão em revista científica da área</t>
  </si>
  <si>
    <t>Visita técnica</t>
  </si>
  <si>
    <t>Curso de língua estrangeira</t>
  </si>
  <si>
    <t>9 - Outras atividades</t>
  </si>
  <si>
    <t>III</t>
  </si>
  <si>
    <t>Expositor</t>
  </si>
  <si>
    <t>Monitoria</t>
  </si>
  <si>
    <t>8 - Monitoria</t>
  </si>
  <si>
    <t>Organização de evento na área</t>
  </si>
  <si>
    <t>Outras atividades</t>
  </si>
  <si>
    <t>Palestrante</t>
  </si>
  <si>
    <t>Participação em diretório acadêmico</t>
  </si>
  <si>
    <t>Participação em empresa júnior</t>
  </si>
  <si>
    <t>Participação em órgão colegiado</t>
  </si>
  <si>
    <t>7 - Participação em órgãos colegiados</t>
  </si>
  <si>
    <t>Participação em trabalho voluntário</t>
  </si>
  <si>
    <r>
      <rPr>
        <sz val="11"/>
        <color theme="1"/>
        <rFont val="Calibri"/>
        <family val="2"/>
        <scheme val="minor"/>
      </rPr>
      <t xml:space="preserve">Título da ACG: </t>
    </r>
    <r>
      <rPr>
        <sz val="9"/>
        <color indexed="10"/>
        <rFont val="Calibri"/>
        <family val="2"/>
        <charset val="1"/>
      </rPr>
      <t>(Exemplo: 4º Congresso Internacional de Inovação)</t>
    </r>
  </si>
  <si>
    <r>
      <rPr>
        <sz val="11"/>
        <color theme="1"/>
        <rFont val="Calibri"/>
        <family val="2"/>
        <scheme val="minor"/>
      </rPr>
      <t xml:space="preserve">Especificação da ACG: </t>
    </r>
    <r>
      <rPr>
        <sz val="9"/>
        <color indexed="10"/>
        <rFont val="Calibri"/>
        <family val="2"/>
        <charset val="1"/>
      </rPr>
      <t>(Escolha na lista suspensa)</t>
    </r>
  </si>
  <si>
    <r>
      <rPr>
        <sz val="11"/>
        <color theme="1"/>
        <rFont val="Calibri"/>
        <family val="2"/>
        <scheme val="minor"/>
      </rPr>
      <t xml:space="preserve">Observação: </t>
    </r>
    <r>
      <rPr>
        <sz val="9"/>
        <color indexed="10"/>
        <rFont val="Calibri"/>
        <family val="2"/>
        <charset val="1"/>
      </rPr>
      <t>(Opcional)</t>
    </r>
  </si>
  <si>
    <t>#</t>
  </si>
  <si>
    <t>Data início:</t>
  </si>
  <si>
    <t>Data fim:</t>
  </si>
  <si>
    <t>Horas</t>
  </si>
  <si>
    <t>Grupo</t>
  </si>
  <si>
    <t>Total de Horas</t>
  </si>
  <si>
    <t>Mínimo (h)</t>
  </si>
  <si>
    <t>Status</t>
  </si>
  <si>
    <t>1 - Participação em Eventos</t>
  </si>
  <si>
    <t>9 - Outras Atividades</t>
  </si>
  <si>
    <t>REQUERIMENTO PARA REGISTRO DE</t>
  </si>
  <si>
    <t>ATIVIDADES COMPLEMENTARES DE GRADUAÇÃO - ACG</t>
  </si>
  <si>
    <t xml:space="preserve">          Para o presidente do Colegiado do Curso de graduação em Engenharia de Produção, professor (a) DENIS RASQUIN RABENSCHLAG.</t>
  </si>
  <si>
    <t>Matrícula</t>
  </si>
  <si>
    <t>aluno (a) do Curso de Graduação em Engenharia de Produção, em consonância com a Resolução O1/2011 – CCGEP, que versa sobre o registro das Atividades Complementares de Graduação, venho requerer os devidos encaminhamentos para registro dos eventos com comprovantes em anexo como ACG.</t>
  </si>
  <si>
    <t>Santa Maria,</t>
  </si>
  <si>
    <t>Nome do aluno:</t>
  </si>
  <si>
    <t>Matrícula:</t>
  </si>
  <si>
    <t>Título da ACG</t>
  </si>
  <si>
    <t>Requerente:</t>
  </si>
  <si>
    <t>Data da avaliação:</t>
  </si>
  <si>
    <t>Classificação ALUNO</t>
  </si>
  <si>
    <t>Classificação COMISSÃO</t>
  </si>
  <si>
    <t>CH ALUNO</t>
  </si>
  <si>
    <t>CH COMISSÃO</t>
  </si>
  <si>
    <t>Observação comissão</t>
  </si>
  <si>
    <t>Preencha os campos abaixo e verifique no requerimento a contabilização das horas de ACGs.</t>
  </si>
  <si>
    <t>Para publicações (artigos, nota técnica, etc): data fim = data início = data publicação</t>
  </si>
  <si>
    <t>Data da solicitação (dd/mm/aaaa):</t>
  </si>
  <si>
    <t>Data ingresso Engenharia de Produção (dd/mm/aaaa):</t>
  </si>
  <si>
    <t>Carga horária (h):</t>
  </si>
  <si>
    <t>Alterado comissão?</t>
  </si>
  <si>
    <t>Se oriundo de transferência, então indicar data ingresso na Eng. de Produção na instituição de origem</t>
  </si>
  <si>
    <t>TOTAL</t>
  </si>
  <si>
    <t>A/C SECRETARIA DO CURSO DE ENGENHARIA DE PRODUÇÃO DA UFSM</t>
  </si>
  <si>
    <t>A Comissão de Avaliação de Atividades Complementares do Curso de Graduação em Engenharia de Produção, após análise da documentação apresentada , atesta que o(a) requerente identificado(a) abaixo obteve os seguintes somatórios no cômputo de Atividades Complementares de Graduação com base nos critérios dados pela Resolução O1/2011 – CCGEP:</t>
  </si>
  <si>
    <t>REGISTRO DE ATIVIDADES COMPLEMENTARES DE GRADUAÇÃO</t>
  </si>
  <si>
    <t>Comissão avaliadora:</t>
  </si>
  <si>
    <t>Prof.  Roberto Portes Ribeiro</t>
  </si>
  <si>
    <t>Prof. Marlon Soliman</t>
  </si>
  <si>
    <t>Artigo completo em anais de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</si>
</sst>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&quot;de&quot;\ mmmm\ &quot;de&quot;\ yyyy&quot;.&quot;"/>
  </numFmts>
  <fonts count="11" x14ac:knownFonts="1">
    <font>
      <sz val="11"/>
      <color theme="1"/>
      <name val="Calibri"/>
      <family val="2"/>
      <scheme val="minor"/>
    </font>
    <font>
      <sz val="9"/>
      <color indexed="10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1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7" tint="0.79998168889431442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/>
    <xf numFmtId="0" fontId="0" fillId="2" borderId="0" xfId="0" applyFill="1" applyAlignment="1">
      <alignment vertical="center"/>
    </xf>
    <xf numFmtId="49" fontId="0" fillId="2" borderId="0" xfId="0" applyNumberFormat="1" applyFill="1"/>
    <xf numFmtId="0" fontId="0" fillId="0" borderId="0" xfId="0" applyAlignment="1" applyProtection="1">
      <alignment horizontal="right"/>
      <protection hidden="1"/>
    </xf>
    <xf numFmtId="0" fontId="0" fillId="4" borderId="1" xfId="0" applyNumberForma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6" borderId="2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4" fontId="0" fillId="7" borderId="1" xfId="0" applyNumberForma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5" fillId="5" borderId="2" xfId="0" applyFont="1" applyFill="1" applyBorder="1" applyAlignment="1">
      <alignment horizontal="center" vertical="center"/>
    </xf>
    <xf numFmtId="0" fontId="4" fillId="0" borderId="0" xfId="0" applyFont="1" applyFill="1" applyProtection="1">
      <protection hidden="1"/>
    </xf>
    <xf numFmtId="14" fontId="0" fillId="8" borderId="1" xfId="0" applyNumberForma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vertical="center"/>
    </xf>
    <xf numFmtId="0" fontId="4" fillId="8" borderId="1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20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center"/>
    </xf>
    <xf numFmtId="0" fontId="0" fillId="2" borderId="16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49" fontId="0" fillId="2" borderId="2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center"/>
    </xf>
    <xf numFmtId="0" fontId="0" fillId="9" borderId="20" xfId="0" applyFill="1" applyBorder="1" applyAlignment="1">
      <alignment vertical="center"/>
    </xf>
    <xf numFmtId="0" fontId="0" fillId="9" borderId="21" xfId="0" applyFill="1" applyBorder="1" applyAlignment="1">
      <alignment vertical="center"/>
    </xf>
    <xf numFmtId="0" fontId="0" fillId="9" borderId="22" xfId="0" applyFill="1" applyBorder="1" applyAlignment="1">
      <alignment horizontal="center" vertical="center"/>
    </xf>
    <xf numFmtId="0" fontId="0" fillId="9" borderId="33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9" borderId="34" xfId="0" applyFill="1" applyBorder="1" applyAlignment="1">
      <alignment horizontal="center" vertical="center"/>
    </xf>
    <xf numFmtId="0" fontId="0" fillId="9" borderId="23" xfId="0" applyFill="1" applyBorder="1" applyAlignment="1">
      <alignment vertical="center"/>
    </xf>
    <xf numFmtId="0" fontId="0" fillId="9" borderId="24" xfId="0" applyFill="1" applyBorder="1" applyAlignment="1">
      <alignment vertical="center"/>
    </xf>
    <xf numFmtId="0" fontId="0" fillId="9" borderId="25" xfId="0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/>
    </xf>
    <xf numFmtId="0" fontId="0" fillId="10" borderId="20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22" xfId="0" applyFill="1" applyBorder="1" applyAlignment="1">
      <alignment horizontal="center" vertical="center"/>
    </xf>
    <xf numFmtId="0" fontId="0" fillId="10" borderId="33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34" xfId="0" applyFill="1" applyBorder="1" applyAlignment="1">
      <alignment horizontal="center" vertical="center"/>
    </xf>
    <xf numFmtId="0" fontId="0" fillId="10" borderId="23" xfId="0" applyFill="1" applyBorder="1" applyAlignment="1">
      <alignment vertical="center"/>
    </xf>
    <xf numFmtId="0" fontId="0" fillId="10" borderId="24" xfId="0" applyFill="1" applyBorder="1" applyAlignment="1">
      <alignment vertical="center"/>
    </xf>
    <xf numFmtId="0" fontId="0" fillId="10" borderId="25" xfId="0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0" fillId="11" borderId="21" xfId="0" applyFill="1" applyBorder="1" applyAlignment="1">
      <alignment vertical="center"/>
    </xf>
    <xf numFmtId="0" fontId="0" fillId="11" borderId="22" xfId="0" applyFill="1" applyBorder="1" applyAlignment="1">
      <alignment horizontal="center" vertical="center"/>
    </xf>
    <xf numFmtId="0" fontId="0" fillId="11" borderId="33" xfId="0" applyFill="1" applyBorder="1" applyAlignment="1">
      <alignment vertical="center"/>
    </xf>
    <xf numFmtId="0" fontId="0" fillId="11" borderId="2" xfId="0" applyFill="1" applyBorder="1" applyAlignment="1">
      <alignment vertical="center"/>
    </xf>
    <xf numFmtId="0" fontId="0" fillId="11" borderId="34" xfId="0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0" fillId="11" borderId="24" xfId="0" applyFill="1" applyBorder="1" applyAlignment="1">
      <alignment vertical="center"/>
    </xf>
    <xf numFmtId="0" fontId="0" fillId="11" borderId="25" xfId="0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0" fillId="2" borderId="5" xfId="0" applyFont="1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left" vertical="center"/>
      <protection hidden="1"/>
    </xf>
    <xf numFmtId="0" fontId="0" fillId="2" borderId="4" xfId="0" applyFill="1" applyBorder="1" applyAlignment="1" applyProtection="1">
      <alignment horizontal="left" vertical="center" wrapText="1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horizontal="left" vertical="center" wrapText="1"/>
      <protection hidden="1"/>
    </xf>
    <xf numFmtId="0" fontId="0" fillId="2" borderId="6" xfId="0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horizontal="left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0" fillId="2" borderId="36" xfId="0" applyFont="1" applyFill="1" applyBorder="1" applyAlignment="1" applyProtection="1">
      <alignment horizontal="left" vertical="center" wrapText="1"/>
      <protection hidden="1"/>
    </xf>
    <xf numFmtId="0" fontId="0" fillId="2" borderId="37" xfId="0" applyFont="1" applyFill="1" applyBorder="1" applyAlignment="1" applyProtection="1">
      <alignment horizontal="left" vertical="center" wrapText="1"/>
      <protection hidden="1"/>
    </xf>
    <xf numFmtId="0" fontId="0" fillId="2" borderId="38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vertical="center" wrapText="1"/>
    </xf>
    <xf numFmtId="0" fontId="0" fillId="0" borderId="2" xfId="0" applyBorder="1" applyProtection="1">
      <protection locked="0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center"/>
      <protection hidden="1"/>
    </xf>
    <xf numFmtId="14" fontId="0" fillId="0" borderId="2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2" xfId="0" applyNumberFormat="1" applyBorder="1" applyProtection="1">
      <protection locked="0"/>
    </xf>
    <xf numFmtId="0" fontId="4" fillId="8" borderId="27" xfId="0" applyNumberFormat="1" applyFont="1" applyFill="1" applyBorder="1" applyAlignment="1" applyProtection="1">
      <alignment horizontal="left" vertical="center"/>
      <protection locked="0"/>
    </xf>
    <xf numFmtId="0" fontId="4" fillId="8" borderId="28" xfId="0" applyNumberFormat="1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 wrapText="1"/>
      <protection hidden="1"/>
    </xf>
    <xf numFmtId="0" fontId="0" fillId="2" borderId="29" xfId="0" applyFill="1" applyBorder="1" applyAlignment="1" applyProtection="1">
      <alignment horizontal="center" vertical="center" wrapText="1"/>
      <protection hidden="1"/>
    </xf>
    <xf numFmtId="0" fontId="0" fillId="2" borderId="35" xfId="0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2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0" fillId="4" borderId="1" xfId="0" applyNumberForma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164" fontId="10" fillId="3" borderId="0" xfId="0" applyNumberFormat="1" applyFont="1" applyFill="1" applyAlignment="1">
      <alignment horizontal="center" vertical="center"/>
    </xf>
    <xf numFmtId="0" fontId="6" fillId="3" borderId="24" xfId="0" applyNumberFormat="1" applyFont="1" applyFill="1" applyBorder="1" applyAlignment="1">
      <alignment horizontal="left" vertical="center"/>
    </xf>
    <xf numFmtId="0" fontId="6" fillId="3" borderId="25" xfId="0" applyNumberFormat="1" applyFont="1" applyFill="1" applyBorder="1" applyAlignment="1">
      <alignment horizontal="left" vertical="center"/>
    </xf>
    <xf numFmtId="0" fontId="6" fillId="3" borderId="21" xfId="0" applyNumberFormat="1" applyFont="1" applyFill="1" applyBorder="1" applyAlignment="1">
      <alignment horizontal="left" vertical="center"/>
    </xf>
    <xf numFmtId="0" fontId="6" fillId="3" borderId="22" xfId="0" applyNumberFormat="1" applyFont="1" applyFill="1" applyBorder="1" applyAlignment="1">
      <alignment horizontal="left" vertical="center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horizontal="center" vertical="center" wrapText="1"/>
      <protection hidden="1"/>
    </xf>
    <xf numFmtId="0" fontId="0" fillId="2" borderId="18" xfId="0" applyFont="1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0" fontId="4" fillId="2" borderId="30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center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condense val="0"/>
        <extend val="0"/>
        <color indexed="58"/>
      </font>
      <fill>
        <patternFill patternType="solid">
          <fgColor indexed="42"/>
          <bgColor indexed="2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condense val="0"/>
        <extend val="0"/>
        <color indexed="58"/>
      </font>
      <fill>
        <patternFill patternType="solid">
          <fgColor indexed="42"/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180975</xdr:rowOff>
    </xdr:from>
    <xdr:to>
      <xdr:col>1</xdr:col>
      <xdr:colOff>1638300</xdr:colOff>
      <xdr:row>3</xdr:row>
      <xdr:rowOff>142875</xdr:rowOff>
    </xdr:to>
    <xdr:pic>
      <xdr:nvPicPr>
        <xdr:cNvPr id="4" name="Imagem 4">
          <a:extLst>
            <a:ext uri="{FF2B5EF4-FFF2-40B4-BE49-F238E27FC236}">
              <a16:creationId xmlns:a16="http://schemas.microsoft.com/office/drawing/2014/main" id="{78E9EF51-3D09-48F5-8C50-EC88834C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1647825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1</xdr:col>
      <xdr:colOff>1676400</xdr:colOff>
      <xdr:row>3</xdr:row>
      <xdr:rowOff>180975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509F5913-54BD-4559-B53C-FF017CAC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1647825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78AEF-1C75-4D75-9226-4085B38532D2}">
  <sheetPr codeName="Planilha1"/>
  <dimension ref="A2:I59"/>
  <sheetViews>
    <sheetView tabSelected="1" workbookViewId="0">
      <selection activeCell="C3" sqref="C3:D3"/>
    </sheetView>
  </sheetViews>
  <sheetFormatPr defaultRowHeight="15" x14ac:dyDescent="0.25"/>
  <cols>
    <col min="1" max="1" width="9.140625" style="1"/>
    <col min="2" max="2" width="62.140625" customWidth="1"/>
    <col min="3" max="3" width="43.140625" bestFit="1" customWidth="1"/>
    <col min="4" max="4" width="41.28515625" customWidth="1"/>
    <col min="5" max="5" width="9.140625" style="1"/>
    <col min="6" max="6" width="16" style="1" customWidth="1"/>
    <col min="7" max="7" width="18" style="1" customWidth="1"/>
    <col min="8" max="8" width="17" style="1" customWidth="1"/>
    <col min="9" max="9" width="39.42578125" customWidth="1"/>
  </cols>
  <sheetData>
    <row r="2" spans="1:9" ht="15.75" thickBot="1" x14ac:dyDescent="0.3">
      <c r="B2" s="2" t="s">
        <v>88</v>
      </c>
    </row>
    <row r="3" spans="1:9" ht="15.75" thickBot="1" x14ac:dyDescent="0.3">
      <c r="B3" s="7" t="s">
        <v>78</v>
      </c>
      <c r="C3" s="111"/>
      <c r="D3" s="112"/>
    </row>
    <row r="4" spans="1:9" ht="15.75" thickBot="1" x14ac:dyDescent="0.3">
      <c r="B4" s="7" t="s">
        <v>79</v>
      </c>
      <c r="C4" s="31"/>
      <c r="D4" s="28"/>
    </row>
    <row r="5" spans="1:9" ht="15.75" thickBot="1" x14ac:dyDescent="0.3">
      <c r="B5" s="7" t="s">
        <v>90</v>
      </c>
      <c r="C5" s="29"/>
      <c r="D5" s="3"/>
    </row>
    <row r="6" spans="1:9" ht="15.75" thickBot="1" x14ac:dyDescent="0.3">
      <c r="B6" s="7" t="s">
        <v>91</v>
      </c>
      <c r="C6" s="29"/>
      <c r="D6" t="s">
        <v>94</v>
      </c>
    </row>
    <row r="8" spans="1:9" x14ac:dyDescent="0.25">
      <c r="B8" s="2"/>
      <c r="F8" s="30" t="s">
        <v>89</v>
      </c>
      <c r="G8" s="30"/>
      <c r="H8" s="30"/>
      <c r="I8" s="30"/>
    </row>
    <row r="9" spans="1:9" x14ac:dyDescent="0.25">
      <c r="A9" s="18" t="s">
        <v>62</v>
      </c>
      <c r="B9" s="18" t="s">
        <v>59</v>
      </c>
      <c r="C9" s="18" t="s">
        <v>60</v>
      </c>
      <c r="D9" s="18" t="s">
        <v>1</v>
      </c>
      <c r="E9" s="18" t="s">
        <v>2</v>
      </c>
      <c r="F9" s="18" t="s">
        <v>63</v>
      </c>
      <c r="G9" s="18" t="s">
        <v>64</v>
      </c>
      <c r="H9" s="18" t="s">
        <v>92</v>
      </c>
      <c r="I9" s="18" t="s">
        <v>61</v>
      </c>
    </row>
    <row r="10" spans="1:9" x14ac:dyDescent="0.25">
      <c r="A10" s="25">
        <v>1</v>
      </c>
      <c r="B10" s="105"/>
      <c r="C10" s="105"/>
      <c r="D10" s="106" t="str">
        <f>IFERROR(VLOOKUP(C10,Class_Grupos!$A$4:$C$47,2,FALSE),"-")</f>
        <v>-</v>
      </c>
      <c r="E10" s="107" t="str">
        <f>IFERROR(VLOOKUP(C10,Class_Grupos!$A$4:$C$47,3,FALSE),"-")</f>
        <v>-</v>
      </c>
      <c r="F10" s="108"/>
      <c r="G10" s="108"/>
      <c r="H10" s="109"/>
      <c r="I10" s="110"/>
    </row>
    <row r="11" spans="1:9" ht="15.75" customHeight="1" x14ac:dyDescent="0.25">
      <c r="A11" s="25">
        <v>2</v>
      </c>
      <c r="B11" s="105"/>
      <c r="C11" s="105"/>
      <c r="D11" s="106" t="str">
        <f>IFERROR(VLOOKUP(C11,Class_Grupos!$A$4:$C$47,2,FALSE),"-")</f>
        <v>-</v>
      </c>
      <c r="E11" s="107" t="str">
        <f>IFERROR(VLOOKUP(C11,Class_Grupos!$A$4:$C$47,3,FALSE),"-")</f>
        <v>-</v>
      </c>
      <c r="F11" s="108"/>
      <c r="G11" s="108"/>
      <c r="H11" s="109"/>
      <c r="I11" s="110"/>
    </row>
    <row r="12" spans="1:9" ht="15.75" customHeight="1" x14ac:dyDescent="0.25">
      <c r="A12" s="25">
        <v>3</v>
      </c>
      <c r="B12" s="105"/>
      <c r="C12" s="105"/>
      <c r="D12" s="106" t="str">
        <f>IFERROR(VLOOKUP(C12,Class_Grupos!$A$4:$C$47,2,FALSE),"-")</f>
        <v>-</v>
      </c>
      <c r="E12" s="107" t="str">
        <f>IFERROR(VLOOKUP(C12,Class_Grupos!$A$4:$C$47,3,FALSE),"-")</f>
        <v>-</v>
      </c>
      <c r="F12" s="108"/>
      <c r="G12" s="108"/>
      <c r="H12" s="109"/>
      <c r="I12" s="110"/>
    </row>
    <row r="13" spans="1:9" x14ac:dyDescent="0.25">
      <c r="A13" s="25">
        <v>4</v>
      </c>
      <c r="B13" s="105"/>
      <c r="C13" s="105"/>
      <c r="D13" s="106" t="str">
        <f>IFERROR(VLOOKUP(C13,Class_Grupos!$A$4:$C$47,2,FALSE),"-")</f>
        <v>-</v>
      </c>
      <c r="E13" s="107" t="str">
        <f>IFERROR(VLOOKUP(C13,Class_Grupos!$A$4:$C$47,3,FALSE),"-")</f>
        <v>-</v>
      </c>
      <c r="F13" s="108"/>
      <c r="G13" s="108"/>
      <c r="H13" s="109"/>
      <c r="I13" s="110"/>
    </row>
    <row r="14" spans="1:9" x14ac:dyDescent="0.25">
      <c r="A14" s="25">
        <v>5</v>
      </c>
      <c r="B14" s="105"/>
      <c r="C14" s="105"/>
      <c r="D14" s="106" t="str">
        <f>IFERROR(VLOOKUP(C14,Class_Grupos!$A$4:$C$47,2,FALSE),"-")</f>
        <v>-</v>
      </c>
      <c r="E14" s="107" t="str">
        <f>IFERROR(VLOOKUP(C14,Class_Grupos!$A$4:$C$47,3,FALSE),"-")</f>
        <v>-</v>
      </c>
      <c r="F14" s="108"/>
      <c r="G14" s="108"/>
      <c r="H14" s="109"/>
      <c r="I14" s="110"/>
    </row>
    <row r="15" spans="1:9" x14ac:dyDescent="0.25">
      <c r="A15" s="25">
        <v>6</v>
      </c>
      <c r="B15" s="105"/>
      <c r="C15" s="105"/>
      <c r="D15" s="106" t="str">
        <f>IFERROR(VLOOKUP(C15,Class_Grupos!$A$4:$C$47,2,FALSE),"-")</f>
        <v>-</v>
      </c>
      <c r="E15" s="107" t="str">
        <f>IFERROR(VLOOKUP(C15,Class_Grupos!$A$4:$C$47,3,FALSE),"-")</f>
        <v>-</v>
      </c>
      <c r="F15" s="108"/>
      <c r="G15" s="108"/>
      <c r="H15" s="109"/>
      <c r="I15" s="110"/>
    </row>
    <row r="16" spans="1:9" x14ac:dyDescent="0.25">
      <c r="A16" s="25">
        <v>7</v>
      </c>
      <c r="B16" s="105"/>
      <c r="C16" s="105"/>
      <c r="D16" s="106" t="str">
        <f>IFERROR(VLOOKUP(C16,Class_Grupos!$A$4:$C$47,2,FALSE),"-")</f>
        <v>-</v>
      </c>
      <c r="E16" s="107" t="str">
        <f>IFERROR(VLOOKUP(C16,Class_Grupos!$A$4:$C$47,3,FALSE),"-")</f>
        <v>-</v>
      </c>
      <c r="F16" s="108"/>
      <c r="G16" s="108"/>
      <c r="H16" s="109"/>
      <c r="I16" s="110"/>
    </row>
    <row r="17" spans="1:9" x14ac:dyDescent="0.25">
      <c r="A17" s="25">
        <v>8</v>
      </c>
      <c r="B17" s="105"/>
      <c r="C17" s="105"/>
      <c r="D17" s="106" t="str">
        <f>IFERROR(VLOOKUP(C17,Class_Grupos!$A$4:$C$47,2,FALSE),"-")</f>
        <v>-</v>
      </c>
      <c r="E17" s="107" t="str">
        <f>IFERROR(VLOOKUP(C17,Class_Grupos!$A$4:$C$47,3,FALSE),"-")</f>
        <v>-</v>
      </c>
      <c r="F17" s="108"/>
      <c r="G17" s="108"/>
      <c r="H17" s="109"/>
      <c r="I17" s="110"/>
    </row>
    <row r="18" spans="1:9" x14ac:dyDescent="0.25">
      <c r="A18" s="25">
        <v>9</v>
      </c>
      <c r="B18" s="105"/>
      <c r="C18" s="105"/>
      <c r="D18" s="106" t="str">
        <f>IFERROR(VLOOKUP(C18,Class_Grupos!$A$4:$C$47,2,FALSE),"-")</f>
        <v>-</v>
      </c>
      <c r="E18" s="107" t="str">
        <f>IFERROR(VLOOKUP(C18,Class_Grupos!$A$4:$C$47,3,FALSE),"-")</f>
        <v>-</v>
      </c>
      <c r="F18" s="108"/>
      <c r="G18" s="108"/>
      <c r="H18" s="109"/>
      <c r="I18" s="110"/>
    </row>
    <row r="19" spans="1:9" x14ac:dyDescent="0.25">
      <c r="A19" s="25">
        <v>10</v>
      </c>
      <c r="B19" s="105"/>
      <c r="C19" s="105"/>
      <c r="D19" s="106" t="str">
        <f>IFERROR(VLOOKUP(C19,Class_Grupos!$A$4:$C$47,2,FALSE),"-")</f>
        <v>-</v>
      </c>
      <c r="E19" s="107" t="str">
        <f>IFERROR(VLOOKUP(C19,Class_Grupos!$A$4:$C$47,3,FALSE),"-")</f>
        <v>-</v>
      </c>
      <c r="F19" s="108"/>
      <c r="G19" s="108"/>
      <c r="H19" s="109"/>
      <c r="I19" s="110"/>
    </row>
    <row r="20" spans="1:9" x14ac:dyDescent="0.25">
      <c r="A20" s="25">
        <v>11</v>
      </c>
      <c r="B20" s="105"/>
      <c r="C20" s="105"/>
      <c r="D20" s="106" t="str">
        <f>IFERROR(VLOOKUP(C20,Class_Grupos!$A$4:$C$47,2,FALSE),"-")</f>
        <v>-</v>
      </c>
      <c r="E20" s="107" t="str">
        <f>IFERROR(VLOOKUP(C20,Class_Grupos!$A$4:$C$47,3,FALSE),"-")</f>
        <v>-</v>
      </c>
      <c r="F20" s="108"/>
      <c r="G20" s="108"/>
      <c r="H20" s="109"/>
      <c r="I20" s="110"/>
    </row>
    <row r="21" spans="1:9" x14ac:dyDescent="0.25">
      <c r="A21" s="25">
        <v>12</v>
      </c>
      <c r="B21" s="105"/>
      <c r="C21" s="105"/>
      <c r="D21" s="106" t="str">
        <f>IFERROR(VLOOKUP(C21,Class_Grupos!$A$4:$C$47,2,FALSE),"-")</f>
        <v>-</v>
      </c>
      <c r="E21" s="107" t="str">
        <f>IFERROR(VLOOKUP(C21,Class_Grupos!$A$4:$C$47,3,FALSE),"-")</f>
        <v>-</v>
      </c>
      <c r="F21" s="108"/>
      <c r="G21" s="108"/>
      <c r="H21" s="109"/>
      <c r="I21" s="110"/>
    </row>
    <row r="22" spans="1:9" x14ac:dyDescent="0.25">
      <c r="A22" s="25">
        <v>13</v>
      </c>
      <c r="B22" s="105"/>
      <c r="C22" s="105"/>
      <c r="D22" s="106" t="str">
        <f>IFERROR(VLOOKUP(C22,Class_Grupos!$A$4:$C$47,2,FALSE),"-")</f>
        <v>-</v>
      </c>
      <c r="E22" s="107" t="str">
        <f>IFERROR(VLOOKUP(C22,Class_Grupos!$A$4:$C$47,3,FALSE),"-")</f>
        <v>-</v>
      </c>
      <c r="F22" s="108"/>
      <c r="G22" s="108"/>
      <c r="H22" s="109"/>
      <c r="I22" s="110"/>
    </row>
    <row r="23" spans="1:9" x14ac:dyDescent="0.25">
      <c r="A23" s="25">
        <v>14</v>
      </c>
      <c r="B23" s="105"/>
      <c r="C23" s="105"/>
      <c r="D23" s="106" t="str">
        <f>IFERROR(VLOOKUP(C23,Class_Grupos!$A$4:$C$47,2,FALSE),"-")</f>
        <v>-</v>
      </c>
      <c r="E23" s="107" t="str">
        <f>IFERROR(VLOOKUP(C23,Class_Grupos!$A$4:$C$47,3,FALSE),"-")</f>
        <v>-</v>
      </c>
      <c r="F23" s="108"/>
      <c r="G23" s="108"/>
      <c r="H23" s="109"/>
      <c r="I23" s="110"/>
    </row>
    <row r="24" spans="1:9" x14ac:dyDescent="0.25">
      <c r="A24" s="25">
        <v>15</v>
      </c>
      <c r="B24" s="105"/>
      <c r="C24" s="105"/>
      <c r="D24" s="106" t="str">
        <f>IFERROR(VLOOKUP(C24,Class_Grupos!$A$4:$C$47,2,FALSE),"-")</f>
        <v>-</v>
      </c>
      <c r="E24" s="107" t="str">
        <f>IFERROR(VLOOKUP(C24,Class_Grupos!$A$4:$C$47,3,FALSE),"-")</f>
        <v>-</v>
      </c>
      <c r="F24" s="108"/>
      <c r="G24" s="108"/>
      <c r="H24" s="109"/>
      <c r="I24" s="110"/>
    </row>
    <row r="25" spans="1:9" x14ac:dyDescent="0.25">
      <c r="A25" s="25">
        <v>16</v>
      </c>
      <c r="B25" s="105"/>
      <c r="C25" s="105"/>
      <c r="D25" s="106" t="str">
        <f>IFERROR(VLOOKUP(C25,Class_Grupos!$A$4:$C$47,2,FALSE),"-")</f>
        <v>-</v>
      </c>
      <c r="E25" s="107" t="str">
        <f>IFERROR(VLOOKUP(C25,Class_Grupos!$A$4:$C$47,3,FALSE),"-")</f>
        <v>-</v>
      </c>
      <c r="F25" s="108"/>
      <c r="G25" s="108"/>
      <c r="H25" s="109"/>
      <c r="I25" s="110"/>
    </row>
    <row r="26" spans="1:9" x14ac:dyDescent="0.25">
      <c r="A26" s="25">
        <v>17</v>
      </c>
      <c r="B26" s="105"/>
      <c r="C26" s="105"/>
      <c r="D26" s="106" t="str">
        <f>IFERROR(VLOOKUP(C26,Class_Grupos!$A$4:$C$47,2,FALSE),"-")</f>
        <v>-</v>
      </c>
      <c r="E26" s="107" t="str">
        <f>IFERROR(VLOOKUP(C26,Class_Grupos!$A$4:$C$47,3,FALSE),"-")</f>
        <v>-</v>
      </c>
      <c r="F26" s="108"/>
      <c r="G26" s="108"/>
      <c r="H26" s="109"/>
      <c r="I26" s="110"/>
    </row>
    <row r="27" spans="1:9" x14ac:dyDescent="0.25">
      <c r="A27" s="25">
        <v>18</v>
      </c>
      <c r="B27" s="105"/>
      <c r="C27" s="105"/>
      <c r="D27" s="106" t="str">
        <f>IFERROR(VLOOKUP(C27,Class_Grupos!$A$4:$C$47,2,FALSE),"-")</f>
        <v>-</v>
      </c>
      <c r="E27" s="107" t="str">
        <f>IFERROR(VLOOKUP(C27,Class_Grupos!$A$4:$C$47,3,FALSE),"-")</f>
        <v>-</v>
      </c>
      <c r="F27" s="108"/>
      <c r="G27" s="108"/>
      <c r="H27" s="109"/>
      <c r="I27" s="110"/>
    </row>
    <row r="28" spans="1:9" x14ac:dyDescent="0.25">
      <c r="A28" s="25">
        <v>19</v>
      </c>
      <c r="B28" s="105"/>
      <c r="C28" s="105"/>
      <c r="D28" s="106" t="str">
        <f>IFERROR(VLOOKUP(C28,Class_Grupos!$A$4:$C$47,2,FALSE),"-")</f>
        <v>-</v>
      </c>
      <c r="E28" s="107" t="str">
        <f>IFERROR(VLOOKUP(C28,Class_Grupos!$A$4:$C$47,3,FALSE),"-")</f>
        <v>-</v>
      </c>
      <c r="F28" s="108"/>
      <c r="G28" s="108"/>
      <c r="H28" s="109"/>
      <c r="I28" s="110"/>
    </row>
    <row r="29" spans="1:9" x14ac:dyDescent="0.25">
      <c r="A29" s="25">
        <v>20</v>
      </c>
      <c r="B29" s="105"/>
      <c r="C29" s="105"/>
      <c r="D29" s="106" t="str">
        <f>IFERROR(VLOOKUP(C29,Class_Grupos!$A$4:$C$47,2,FALSE),"-")</f>
        <v>-</v>
      </c>
      <c r="E29" s="107" t="str">
        <f>IFERROR(VLOOKUP(C29,Class_Grupos!$A$4:$C$47,3,FALSE),"-")</f>
        <v>-</v>
      </c>
      <c r="F29" s="108"/>
      <c r="G29" s="108"/>
      <c r="H29" s="109"/>
      <c r="I29" s="110"/>
    </row>
    <row r="30" spans="1:9" x14ac:dyDescent="0.25">
      <c r="A30" s="25">
        <v>21</v>
      </c>
      <c r="B30" s="105"/>
      <c r="C30" s="105"/>
      <c r="D30" s="106" t="str">
        <f>IFERROR(VLOOKUP(C30,Class_Grupos!$A$4:$C$47,2,FALSE),"-")</f>
        <v>-</v>
      </c>
      <c r="E30" s="107" t="str">
        <f>IFERROR(VLOOKUP(C30,Class_Grupos!$A$4:$C$47,3,FALSE),"-")</f>
        <v>-</v>
      </c>
      <c r="F30" s="108"/>
      <c r="G30" s="108"/>
      <c r="H30" s="109"/>
      <c r="I30" s="110"/>
    </row>
    <row r="31" spans="1:9" x14ac:dyDescent="0.25">
      <c r="A31" s="25">
        <v>22</v>
      </c>
      <c r="B31" s="105"/>
      <c r="C31" s="105"/>
      <c r="D31" s="106" t="str">
        <f>IFERROR(VLOOKUP(C31,Class_Grupos!$A$4:$C$47,2,FALSE),"-")</f>
        <v>-</v>
      </c>
      <c r="E31" s="107" t="str">
        <f>IFERROR(VLOOKUP(C31,Class_Grupos!$A$4:$C$47,3,FALSE),"-")</f>
        <v>-</v>
      </c>
      <c r="F31" s="108"/>
      <c r="G31" s="108"/>
      <c r="H31" s="109"/>
      <c r="I31" s="110"/>
    </row>
    <row r="32" spans="1:9" x14ac:dyDescent="0.25">
      <c r="A32" s="25">
        <v>23</v>
      </c>
      <c r="B32" s="105"/>
      <c r="C32" s="105"/>
      <c r="D32" s="106" t="str">
        <f>IFERROR(VLOOKUP(C32,Class_Grupos!$A$4:$C$47,2,FALSE),"-")</f>
        <v>-</v>
      </c>
      <c r="E32" s="107" t="str">
        <f>IFERROR(VLOOKUP(C32,Class_Grupos!$A$4:$C$47,3,FALSE),"-")</f>
        <v>-</v>
      </c>
      <c r="F32" s="108"/>
      <c r="G32" s="108"/>
      <c r="H32" s="109"/>
      <c r="I32" s="110"/>
    </row>
    <row r="33" spans="1:9" x14ac:dyDescent="0.25">
      <c r="A33" s="25">
        <v>24</v>
      </c>
      <c r="B33" s="105"/>
      <c r="C33" s="105"/>
      <c r="D33" s="106" t="str">
        <f>IFERROR(VLOOKUP(C33,Class_Grupos!$A$4:$C$47,2,FALSE),"-")</f>
        <v>-</v>
      </c>
      <c r="E33" s="107" t="str">
        <f>IFERROR(VLOOKUP(C33,Class_Grupos!$A$4:$C$47,3,FALSE),"-")</f>
        <v>-</v>
      </c>
      <c r="F33" s="108"/>
      <c r="G33" s="108"/>
      <c r="H33" s="109"/>
      <c r="I33" s="110"/>
    </row>
    <row r="34" spans="1:9" x14ac:dyDescent="0.25">
      <c r="A34" s="25">
        <v>25</v>
      </c>
      <c r="B34" s="105"/>
      <c r="C34" s="105"/>
      <c r="D34" s="106" t="str">
        <f>IFERROR(VLOOKUP(C34,Class_Grupos!$A$4:$C$47,2,FALSE),"-")</f>
        <v>-</v>
      </c>
      <c r="E34" s="107" t="str">
        <f>IFERROR(VLOOKUP(C34,Class_Grupos!$A$4:$C$47,3,FALSE),"-")</f>
        <v>-</v>
      </c>
      <c r="F34" s="108"/>
      <c r="G34" s="108"/>
      <c r="H34" s="109"/>
      <c r="I34" s="110"/>
    </row>
    <row r="35" spans="1:9" x14ac:dyDescent="0.25">
      <c r="A35" s="25">
        <v>26</v>
      </c>
      <c r="B35" s="105"/>
      <c r="C35" s="105"/>
      <c r="D35" s="106" t="str">
        <f>IFERROR(VLOOKUP(C35,Class_Grupos!$A$4:$C$47,2,FALSE),"-")</f>
        <v>-</v>
      </c>
      <c r="E35" s="107" t="str">
        <f>IFERROR(VLOOKUP(C35,Class_Grupos!$A$4:$C$47,3,FALSE),"-")</f>
        <v>-</v>
      </c>
      <c r="F35" s="108"/>
      <c r="G35" s="108"/>
      <c r="H35" s="109"/>
      <c r="I35" s="110"/>
    </row>
    <row r="36" spans="1:9" x14ac:dyDescent="0.25">
      <c r="A36" s="25">
        <v>27</v>
      </c>
      <c r="B36" s="105"/>
      <c r="C36" s="105"/>
      <c r="D36" s="106" t="str">
        <f>IFERROR(VLOOKUP(C36,Class_Grupos!$A$4:$C$47,2,FALSE),"-")</f>
        <v>-</v>
      </c>
      <c r="E36" s="107" t="str">
        <f>IFERROR(VLOOKUP(C36,Class_Grupos!$A$4:$C$47,3,FALSE),"-")</f>
        <v>-</v>
      </c>
      <c r="F36" s="108"/>
      <c r="G36" s="108"/>
      <c r="H36" s="109"/>
      <c r="I36" s="110"/>
    </row>
    <row r="37" spans="1:9" x14ac:dyDescent="0.25">
      <c r="A37" s="25">
        <v>28</v>
      </c>
      <c r="B37" s="105"/>
      <c r="C37" s="105"/>
      <c r="D37" s="106" t="str">
        <f>IFERROR(VLOOKUP(C37,Class_Grupos!$A$4:$C$47,2,FALSE),"-")</f>
        <v>-</v>
      </c>
      <c r="E37" s="107" t="str">
        <f>IFERROR(VLOOKUP(C37,Class_Grupos!$A$4:$C$47,3,FALSE),"-")</f>
        <v>-</v>
      </c>
      <c r="F37" s="108"/>
      <c r="G37" s="108"/>
      <c r="H37" s="109"/>
      <c r="I37" s="110"/>
    </row>
    <row r="38" spans="1:9" x14ac:dyDescent="0.25">
      <c r="A38" s="25">
        <v>29</v>
      </c>
      <c r="B38" s="105"/>
      <c r="C38" s="105"/>
      <c r="D38" s="106" t="str">
        <f>IFERROR(VLOOKUP(C38,Class_Grupos!$A$4:$C$47,2,FALSE),"-")</f>
        <v>-</v>
      </c>
      <c r="E38" s="107" t="str">
        <f>IFERROR(VLOOKUP(C38,Class_Grupos!$A$4:$C$47,3,FALSE),"-")</f>
        <v>-</v>
      </c>
      <c r="F38" s="108"/>
      <c r="G38" s="108"/>
      <c r="H38" s="109"/>
      <c r="I38" s="110"/>
    </row>
    <row r="39" spans="1:9" x14ac:dyDescent="0.25">
      <c r="A39" s="25">
        <v>30</v>
      </c>
      <c r="B39" s="105"/>
      <c r="C39" s="105"/>
      <c r="D39" s="106" t="str">
        <f>IFERROR(VLOOKUP(C39,Class_Grupos!$A$4:$C$47,2,FALSE),"-")</f>
        <v>-</v>
      </c>
      <c r="E39" s="107" t="str">
        <f>IFERROR(VLOOKUP(C39,Class_Grupos!$A$4:$C$47,3,FALSE),"-")</f>
        <v>-</v>
      </c>
      <c r="F39" s="108"/>
      <c r="G39" s="108"/>
      <c r="H39" s="109"/>
      <c r="I39" s="110"/>
    </row>
    <row r="40" spans="1:9" x14ac:dyDescent="0.25">
      <c r="A40" s="25">
        <v>31</v>
      </c>
      <c r="B40" s="105"/>
      <c r="C40" s="105"/>
      <c r="D40" s="106" t="str">
        <f>IFERROR(VLOOKUP(C40,Class_Grupos!$A$4:$C$47,2,FALSE),"-")</f>
        <v>-</v>
      </c>
      <c r="E40" s="107" t="str">
        <f>IFERROR(VLOOKUP(C40,Class_Grupos!$A$4:$C$47,3,FALSE),"-")</f>
        <v>-</v>
      </c>
      <c r="F40" s="108"/>
      <c r="G40" s="108"/>
      <c r="H40" s="109"/>
      <c r="I40" s="110"/>
    </row>
    <row r="41" spans="1:9" x14ac:dyDescent="0.25">
      <c r="A41" s="25">
        <v>32</v>
      </c>
      <c r="B41" s="105"/>
      <c r="C41" s="105"/>
      <c r="D41" s="106" t="str">
        <f>IFERROR(VLOOKUP(C41,Class_Grupos!$A$4:$C$47,2,FALSE),"-")</f>
        <v>-</v>
      </c>
      <c r="E41" s="107" t="str">
        <f>IFERROR(VLOOKUP(C41,Class_Grupos!$A$4:$C$47,3,FALSE),"-")</f>
        <v>-</v>
      </c>
      <c r="F41" s="108"/>
      <c r="G41" s="108"/>
      <c r="H41" s="109"/>
      <c r="I41" s="110"/>
    </row>
    <row r="42" spans="1:9" x14ac:dyDescent="0.25">
      <c r="A42" s="25">
        <v>33</v>
      </c>
      <c r="B42" s="105"/>
      <c r="C42" s="105"/>
      <c r="D42" s="106" t="str">
        <f>IFERROR(VLOOKUP(C42,Class_Grupos!$A$4:$C$47,2,FALSE),"-")</f>
        <v>-</v>
      </c>
      <c r="E42" s="107" t="str">
        <f>IFERROR(VLOOKUP(C42,Class_Grupos!$A$4:$C$47,3,FALSE),"-")</f>
        <v>-</v>
      </c>
      <c r="F42" s="108"/>
      <c r="G42" s="108"/>
      <c r="H42" s="109"/>
      <c r="I42" s="110"/>
    </row>
    <row r="43" spans="1:9" x14ac:dyDescent="0.25">
      <c r="A43" s="25">
        <v>34</v>
      </c>
      <c r="B43" s="105"/>
      <c r="C43" s="105"/>
      <c r="D43" s="106" t="str">
        <f>IFERROR(VLOOKUP(C43,Class_Grupos!$A$4:$C$47,2,FALSE),"-")</f>
        <v>-</v>
      </c>
      <c r="E43" s="107" t="str">
        <f>IFERROR(VLOOKUP(C43,Class_Grupos!$A$4:$C$47,3,FALSE),"-")</f>
        <v>-</v>
      </c>
      <c r="F43" s="108"/>
      <c r="G43" s="108"/>
      <c r="H43" s="109"/>
      <c r="I43" s="110"/>
    </row>
    <row r="44" spans="1:9" x14ac:dyDescent="0.25">
      <c r="A44" s="25">
        <v>35</v>
      </c>
      <c r="B44" s="105"/>
      <c r="C44" s="105"/>
      <c r="D44" s="106" t="str">
        <f>IFERROR(VLOOKUP(C44,Class_Grupos!$A$4:$C$47,2,FALSE),"-")</f>
        <v>-</v>
      </c>
      <c r="E44" s="107" t="str">
        <f>IFERROR(VLOOKUP(C44,Class_Grupos!$A$4:$C$47,3,FALSE),"-")</f>
        <v>-</v>
      </c>
      <c r="F44" s="108"/>
      <c r="G44" s="108"/>
      <c r="H44" s="109"/>
      <c r="I44" s="110"/>
    </row>
    <row r="45" spans="1:9" x14ac:dyDescent="0.25">
      <c r="A45" s="25">
        <v>36</v>
      </c>
      <c r="B45" s="105"/>
      <c r="C45" s="105"/>
      <c r="D45" s="106" t="str">
        <f>IFERROR(VLOOKUP(C45,Class_Grupos!$A$4:$C$47,2,FALSE),"-")</f>
        <v>-</v>
      </c>
      <c r="E45" s="107" t="str">
        <f>IFERROR(VLOOKUP(C45,Class_Grupos!$A$4:$C$47,3,FALSE),"-")</f>
        <v>-</v>
      </c>
      <c r="F45" s="108"/>
      <c r="G45" s="108"/>
      <c r="H45" s="109"/>
      <c r="I45" s="110"/>
    </row>
    <row r="46" spans="1:9" x14ac:dyDescent="0.25">
      <c r="A46" s="25">
        <v>37</v>
      </c>
      <c r="B46" s="105"/>
      <c r="C46" s="105"/>
      <c r="D46" s="106" t="str">
        <f>IFERROR(VLOOKUP(C46,Class_Grupos!$A$4:$C$47,2,FALSE),"-")</f>
        <v>-</v>
      </c>
      <c r="E46" s="107" t="str">
        <f>IFERROR(VLOOKUP(C46,Class_Grupos!$A$4:$C$47,3,FALSE),"-")</f>
        <v>-</v>
      </c>
      <c r="F46" s="108"/>
      <c r="G46" s="108"/>
      <c r="H46" s="109"/>
      <c r="I46" s="110"/>
    </row>
    <row r="47" spans="1:9" x14ac:dyDescent="0.25">
      <c r="A47" s="25">
        <v>38</v>
      </c>
      <c r="B47" s="105"/>
      <c r="C47" s="105"/>
      <c r="D47" s="106" t="str">
        <f>IFERROR(VLOOKUP(C47,Class_Grupos!$A$4:$C$47,2,FALSE),"-")</f>
        <v>-</v>
      </c>
      <c r="E47" s="107" t="str">
        <f>IFERROR(VLOOKUP(C47,Class_Grupos!$A$4:$C$47,3,FALSE),"-")</f>
        <v>-</v>
      </c>
      <c r="F47" s="108"/>
      <c r="G47" s="108"/>
      <c r="H47" s="109"/>
      <c r="I47" s="110"/>
    </row>
    <row r="48" spans="1:9" x14ac:dyDescent="0.25">
      <c r="A48" s="25">
        <v>39</v>
      </c>
      <c r="B48" s="105"/>
      <c r="C48" s="105"/>
      <c r="D48" s="106" t="str">
        <f>IFERROR(VLOOKUP(C48,Class_Grupos!$A$4:$C$47,2,FALSE),"-")</f>
        <v>-</v>
      </c>
      <c r="E48" s="107" t="str">
        <f>IFERROR(VLOOKUP(C48,Class_Grupos!$A$4:$C$47,3,FALSE),"-")</f>
        <v>-</v>
      </c>
      <c r="F48" s="108"/>
      <c r="G48" s="108"/>
      <c r="H48" s="109"/>
      <c r="I48" s="110"/>
    </row>
    <row r="49" spans="1:9" x14ac:dyDescent="0.25">
      <c r="A49" s="25">
        <v>40</v>
      </c>
      <c r="B49" s="105"/>
      <c r="C49" s="105"/>
      <c r="D49" s="106" t="str">
        <f>IFERROR(VLOOKUP(C49,Class_Grupos!$A$4:$C$47,2,FALSE),"-")</f>
        <v>-</v>
      </c>
      <c r="E49" s="107" t="str">
        <f>IFERROR(VLOOKUP(C49,Class_Grupos!$A$4:$C$47,3,FALSE),"-")</f>
        <v>-</v>
      </c>
      <c r="F49" s="108"/>
      <c r="G49" s="108"/>
      <c r="H49" s="109"/>
      <c r="I49" s="110"/>
    </row>
    <row r="50" spans="1:9" x14ac:dyDescent="0.25">
      <c r="A50" s="25">
        <v>41</v>
      </c>
      <c r="B50" s="105"/>
      <c r="C50" s="105"/>
      <c r="D50" s="106" t="str">
        <f>IFERROR(VLOOKUP(C50,Class_Grupos!$A$4:$C$47,2,FALSE),"-")</f>
        <v>-</v>
      </c>
      <c r="E50" s="107" t="str">
        <f>IFERROR(VLOOKUP(C50,Class_Grupos!$A$4:$C$47,3,FALSE),"-")</f>
        <v>-</v>
      </c>
      <c r="F50" s="108"/>
      <c r="G50" s="108"/>
      <c r="H50" s="109"/>
      <c r="I50" s="110"/>
    </row>
    <row r="51" spans="1:9" x14ac:dyDescent="0.25">
      <c r="A51" s="25">
        <v>42</v>
      </c>
      <c r="B51" s="105"/>
      <c r="C51" s="105"/>
      <c r="D51" s="106" t="str">
        <f>IFERROR(VLOOKUP(C51,Class_Grupos!$A$4:$C$47,2,FALSE),"-")</f>
        <v>-</v>
      </c>
      <c r="E51" s="107" t="str">
        <f>IFERROR(VLOOKUP(C51,Class_Grupos!$A$4:$C$47,3,FALSE),"-")</f>
        <v>-</v>
      </c>
      <c r="F51" s="108"/>
      <c r="G51" s="108"/>
      <c r="H51" s="109"/>
      <c r="I51" s="110"/>
    </row>
    <row r="52" spans="1:9" x14ac:dyDescent="0.25">
      <c r="A52" s="25">
        <v>43</v>
      </c>
      <c r="B52" s="105"/>
      <c r="C52" s="105"/>
      <c r="D52" s="106" t="str">
        <f>IFERROR(VLOOKUP(C52,Class_Grupos!$A$4:$C$47,2,FALSE),"-")</f>
        <v>-</v>
      </c>
      <c r="E52" s="107" t="str">
        <f>IFERROR(VLOOKUP(C52,Class_Grupos!$A$4:$C$47,3,FALSE),"-")</f>
        <v>-</v>
      </c>
      <c r="F52" s="108"/>
      <c r="G52" s="108"/>
      <c r="H52" s="109"/>
      <c r="I52" s="110"/>
    </row>
    <row r="53" spans="1:9" x14ac:dyDescent="0.25">
      <c r="A53" s="25">
        <v>44</v>
      </c>
      <c r="B53" s="105"/>
      <c r="C53" s="105"/>
      <c r="D53" s="106" t="str">
        <f>IFERROR(VLOOKUP(C53,Class_Grupos!$A$4:$C$47,2,FALSE),"-")</f>
        <v>-</v>
      </c>
      <c r="E53" s="107" t="str">
        <f>IFERROR(VLOOKUP(C53,Class_Grupos!$A$4:$C$47,3,FALSE),"-")</f>
        <v>-</v>
      </c>
      <c r="F53" s="108"/>
      <c r="G53" s="108"/>
      <c r="H53" s="109"/>
      <c r="I53" s="110"/>
    </row>
    <row r="54" spans="1:9" x14ac:dyDescent="0.25">
      <c r="A54" s="25">
        <v>45</v>
      </c>
      <c r="B54" s="105"/>
      <c r="C54" s="105"/>
      <c r="D54" s="106" t="str">
        <f>IFERROR(VLOOKUP(C54,Class_Grupos!$A$4:$C$47,2,FALSE),"-")</f>
        <v>-</v>
      </c>
      <c r="E54" s="107" t="str">
        <f>IFERROR(VLOOKUP(C54,Class_Grupos!$A$4:$C$47,3,FALSE),"-")</f>
        <v>-</v>
      </c>
      <c r="F54" s="108"/>
      <c r="G54" s="108"/>
      <c r="H54" s="109"/>
      <c r="I54" s="110"/>
    </row>
    <row r="55" spans="1:9" x14ac:dyDescent="0.25">
      <c r="A55" s="25">
        <v>46</v>
      </c>
      <c r="B55" s="105"/>
      <c r="C55" s="105"/>
      <c r="D55" s="106" t="str">
        <f>IFERROR(VLOOKUP(C55,Class_Grupos!$A$4:$C$47,2,FALSE),"-")</f>
        <v>-</v>
      </c>
      <c r="E55" s="107" t="str">
        <f>IFERROR(VLOOKUP(C55,Class_Grupos!$A$4:$C$47,3,FALSE),"-")</f>
        <v>-</v>
      </c>
      <c r="F55" s="108"/>
      <c r="G55" s="108"/>
      <c r="H55" s="109"/>
      <c r="I55" s="110"/>
    </row>
    <row r="56" spans="1:9" x14ac:dyDescent="0.25">
      <c r="A56" s="25">
        <v>47</v>
      </c>
      <c r="B56" s="105"/>
      <c r="C56" s="105"/>
      <c r="D56" s="106" t="str">
        <f>IFERROR(VLOOKUP(C56,Class_Grupos!$A$4:$C$47,2,FALSE),"-")</f>
        <v>-</v>
      </c>
      <c r="E56" s="107" t="str">
        <f>IFERROR(VLOOKUP(C56,Class_Grupos!$A$4:$C$47,3,FALSE),"-")</f>
        <v>-</v>
      </c>
      <c r="F56" s="108"/>
      <c r="G56" s="108"/>
      <c r="H56" s="109"/>
      <c r="I56" s="110"/>
    </row>
    <row r="57" spans="1:9" x14ac:dyDescent="0.25">
      <c r="A57" s="25">
        <v>48</v>
      </c>
      <c r="B57" s="105"/>
      <c r="C57" s="105"/>
      <c r="D57" s="106" t="str">
        <f>IFERROR(VLOOKUP(C57,Class_Grupos!$A$4:$C$47,2,FALSE),"-")</f>
        <v>-</v>
      </c>
      <c r="E57" s="107" t="str">
        <f>IFERROR(VLOOKUP(C57,Class_Grupos!$A$4:$C$47,3,FALSE),"-")</f>
        <v>-</v>
      </c>
      <c r="F57" s="108"/>
      <c r="G57" s="108"/>
      <c r="H57" s="109"/>
      <c r="I57" s="110"/>
    </row>
    <row r="58" spans="1:9" x14ac:dyDescent="0.25">
      <c r="A58" s="25">
        <v>49</v>
      </c>
      <c r="B58" s="105"/>
      <c r="C58" s="105"/>
      <c r="D58" s="106" t="str">
        <f>IFERROR(VLOOKUP(C58,Class_Grupos!$A$4:$C$47,2,FALSE),"-")</f>
        <v>-</v>
      </c>
      <c r="E58" s="107" t="str">
        <f>IFERROR(VLOOKUP(C58,Class_Grupos!$A$4:$C$47,3,FALSE),"-")</f>
        <v>-</v>
      </c>
      <c r="F58" s="108"/>
      <c r="G58" s="108"/>
      <c r="H58" s="109"/>
      <c r="I58" s="110"/>
    </row>
    <row r="59" spans="1:9" x14ac:dyDescent="0.25">
      <c r="A59" s="25">
        <v>50</v>
      </c>
      <c r="B59" s="105"/>
      <c r="C59" s="105"/>
      <c r="D59" s="106" t="str">
        <f>IFERROR(VLOOKUP(C59,Class_Grupos!$A$4:$C$47,2,FALSE),"-")</f>
        <v>-</v>
      </c>
      <c r="E59" s="107" t="str">
        <f>IFERROR(VLOOKUP(C59,Class_Grupos!$A$4:$C$47,3,FALSE),"-")</f>
        <v>-</v>
      </c>
      <c r="F59" s="108"/>
      <c r="G59" s="108"/>
      <c r="H59" s="109"/>
      <c r="I59" s="110"/>
    </row>
  </sheetData>
  <sheetProtection algorithmName="SHA-512" hashValue="PN8s+eUh6dL0i87EeL6JR0ZQJRBlhK/2ApxK6DzKo/wYbfXhop5/c37j1+9mpZgLp8+bZN3k4+2Uya0Hhq4IzA==" saltValue="Id1+7sTnKwMagrScR1p8Zw==" spinCount="100000" sheet="1" objects="1" scenarios="1"/>
  <mergeCells count="1">
    <mergeCell ref="C3:D3"/>
  </mergeCells>
  <dataValidations count="2">
    <dataValidation type="date" allowBlank="1" showInputMessage="1" showErrorMessage="1" sqref="G10:G59" xr:uid="{1DF08C77-8D89-4AA7-999E-F46875FB8FDD}">
      <formula1>C6</formula1>
      <formula2>C5</formula2>
    </dataValidation>
    <dataValidation type="date" allowBlank="1" showInputMessage="1" showErrorMessage="1" sqref="F10:F59" xr:uid="{7804C98B-B40F-4A2D-834E-2ABDB2D56830}">
      <formula1>C6</formula1>
      <formula2>C5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8316CF-5283-4AF6-8DEE-24C7F2E639FE}">
          <x14:formula1>
            <xm:f>Class_Grupos!$A$2:$A$47</xm:f>
          </x14:formula1>
          <xm:sqref>C10:C59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B46D4-F255-429B-B49E-F22230B9959D}">
  <sheetPr codeName="Planilha2"/>
  <dimension ref="A1:C46"/>
  <sheetViews>
    <sheetView workbookViewId="0">
      <selection activeCell="A32" sqref="A32"/>
    </sheetView>
  </sheetViews>
  <sheetFormatPr defaultRowHeight="15" x14ac:dyDescent="0.25"/>
  <cols>
    <col min="1" max="1" width="51.7109375" style="22" customWidth="1"/>
    <col min="2" max="2" width="42" style="22" customWidth="1"/>
    <col min="3" max="3" width="7.42578125" style="22" customWidth="1"/>
    <col min="4" max="4" width="34.28515625" style="22" customWidth="1"/>
    <col min="5" max="16384" width="9.140625" style="22"/>
  </cols>
  <sheetData>
    <row r="1" spans="1:3" ht="15.75" thickBot="1" x14ac:dyDescent="0.3">
      <c r="A1" s="61" t="s">
        <v>0</v>
      </c>
      <c r="B1" s="62" t="s">
        <v>1</v>
      </c>
      <c r="C1" s="63" t="s">
        <v>2</v>
      </c>
    </row>
    <row r="2" spans="1:3" x14ac:dyDescent="0.25">
      <c r="A2" s="52" t="s">
        <v>3</v>
      </c>
      <c r="B2" s="53" t="s">
        <v>4</v>
      </c>
      <c r="C2" s="54" t="s">
        <v>5</v>
      </c>
    </row>
    <row r="3" spans="1:3" x14ac:dyDescent="0.25">
      <c r="A3" s="55" t="s">
        <v>6</v>
      </c>
      <c r="B3" s="56" t="s">
        <v>4</v>
      </c>
      <c r="C3" s="57" t="s">
        <v>5</v>
      </c>
    </row>
    <row r="4" spans="1:3" x14ac:dyDescent="0.25">
      <c r="A4" s="55" t="s">
        <v>7</v>
      </c>
      <c r="B4" s="56" t="s">
        <v>4</v>
      </c>
      <c r="C4" s="57" t="s">
        <v>5</v>
      </c>
    </row>
    <row r="5" spans="1:3" x14ac:dyDescent="0.25">
      <c r="A5" s="55" t="s">
        <v>8</v>
      </c>
      <c r="B5" s="56" t="s">
        <v>4</v>
      </c>
      <c r="C5" s="57" t="s">
        <v>5</v>
      </c>
    </row>
    <row r="6" spans="1:3" x14ac:dyDescent="0.25">
      <c r="A6" s="55" t="s">
        <v>9</v>
      </c>
      <c r="B6" s="56" t="s">
        <v>4</v>
      </c>
      <c r="C6" s="57" t="s">
        <v>5</v>
      </c>
    </row>
    <row r="7" spans="1:3" x14ac:dyDescent="0.25">
      <c r="A7" s="55" t="s">
        <v>10</v>
      </c>
      <c r="B7" s="56" t="s">
        <v>4</v>
      </c>
      <c r="C7" s="57" t="s">
        <v>5</v>
      </c>
    </row>
    <row r="8" spans="1:3" x14ac:dyDescent="0.25">
      <c r="A8" s="55" t="s">
        <v>11</v>
      </c>
      <c r="B8" s="56" t="s">
        <v>4</v>
      </c>
      <c r="C8" s="57" t="s">
        <v>5</v>
      </c>
    </row>
    <row r="9" spans="1:3" x14ac:dyDescent="0.25">
      <c r="A9" s="55" t="s">
        <v>12</v>
      </c>
      <c r="B9" s="56" t="s">
        <v>4</v>
      </c>
      <c r="C9" s="57" t="s">
        <v>5</v>
      </c>
    </row>
    <row r="10" spans="1:3" x14ac:dyDescent="0.25">
      <c r="A10" s="55" t="s">
        <v>13</v>
      </c>
      <c r="B10" s="56" t="s">
        <v>4</v>
      </c>
      <c r="C10" s="57" t="s">
        <v>5</v>
      </c>
    </row>
    <row r="11" spans="1:3" x14ac:dyDescent="0.25">
      <c r="A11" s="55" t="s">
        <v>14</v>
      </c>
      <c r="B11" s="56" t="s">
        <v>4</v>
      </c>
      <c r="C11" s="57" t="s">
        <v>5</v>
      </c>
    </row>
    <row r="12" spans="1:3" x14ac:dyDescent="0.25">
      <c r="A12" s="55" t="s">
        <v>15</v>
      </c>
      <c r="B12" s="56" t="s">
        <v>4</v>
      </c>
      <c r="C12" s="57" t="s">
        <v>5</v>
      </c>
    </row>
    <row r="13" spans="1:3" x14ac:dyDescent="0.25">
      <c r="A13" s="55" t="s">
        <v>16</v>
      </c>
      <c r="B13" s="56" t="s">
        <v>4</v>
      </c>
      <c r="C13" s="57" t="s">
        <v>5</v>
      </c>
    </row>
    <row r="14" spans="1:3" x14ac:dyDescent="0.25">
      <c r="A14" s="55" t="s">
        <v>17</v>
      </c>
      <c r="B14" s="56" t="s">
        <v>4</v>
      </c>
      <c r="C14" s="57" t="s">
        <v>5</v>
      </c>
    </row>
    <row r="15" spans="1:3" x14ac:dyDescent="0.25">
      <c r="A15" s="55" t="s">
        <v>18</v>
      </c>
      <c r="B15" s="56" t="s">
        <v>4</v>
      </c>
      <c r="C15" s="57" t="s">
        <v>5</v>
      </c>
    </row>
    <row r="16" spans="1:3" x14ac:dyDescent="0.25">
      <c r="A16" s="55" t="s">
        <v>19</v>
      </c>
      <c r="B16" s="56" t="s">
        <v>4</v>
      </c>
      <c r="C16" s="57" t="s">
        <v>5</v>
      </c>
    </row>
    <row r="17" spans="1:3" x14ac:dyDescent="0.25">
      <c r="A17" s="55" t="s">
        <v>20</v>
      </c>
      <c r="B17" s="56" t="s">
        <v>4</v>
      </c>
      <c r="C17" s="57" t="s">
        <v>5</v>
      </c>
    </row>
    <row r="18" spans="1:3" x14ac:dyDescent="0.25">
      <c r="A18" s="55" t="s">
        <v>21</v>
      </c>
      <c r="B18" s="56" t="s">
        <v>4</v>
      </c>
      <c r="C18" s="57" t="s">
        <v>5</v>
      </c>
    </row>
    <row r="19" spans="1:3" ht="15.75" thickBot="1" x14ac:dyDescent="0.3">
      <c r="A19" s="58" t="s">
        <v>22</v>
      </c>
      <c r="B19" s="59" t="s">
        <v>4</v>
      </c>
      <c r="C19" s="60" t="s">
        <v>5</v>
      </c>
    </row>
    <row r="20" spans="1:3" x14ac:dyDescent="0.25">
      <c r="A20" s="64" t="s">
        <v>28</v>
      </c>
      <c r="B20" s="65" t="s">
        <v>29</v>
      </c>
      <c r="C20" s="66" t="s">
        <v>25</v>
      </c>
    </row>
    <row r="21" spans="1:3" x14ac:dyDescent="0.25">
      <c r="A21" s="67" t="s">
        <v>36</v>
      </c>
      <c r="B21" s="68" t="s">
        <v>29</v>
      </c>
      <c r="C21" s="69" t="s">
        <v>25</v>
      </c>
    </row>
    <row r="22" spans="1:3" x14ac:dyDescent="0.25">
      <c r="A22" s="67" t="s">
        <v>30</v>
      </c>
      <c r="B22" s="68" t="s">
        <v>31</v>
      </c>
      <c r="C22" s="69" t="s">
        <v>25</v>
      </c>
    </row>
    <row r="23" spans="1:3" x14ac:dyDescent="0.25">
      <c r="A23" s="67" t="s">
        <v>35</v>
      </c>
      <c r="B23" s="68" t="s">
        <v>31</v>
      </c>
      <c r="C23" s="69" t="s">
        <v>25</v>
      </c>
    </row>
    <row r="24" spans="1:3" x14ac:dyDescent="0.25">
      <c r="A24" s="67" t="s">
        <v>38</v>
      </c>
      <c r="B24" s="68" t="s">
        <v>31</v>
      </c>
      <c r="C24" s="69" t="s">
        <v>25</v>
      </c>
    </row>
    <row r="25" spans="1:3" x14ac:dyDescent="0.25">
      <c r="A25" s="67" t="s">
        <v>42</v>
      </c>
      <c r="B25" s="68" t="s">
        <v>31</v>
      </c>
      <c r="C25" s="69" t="s">
        <v>25</v>
      </c>
    </row>
    <row r="26" spans="1:3" x14ac:dyDescent="0.25">
      <c r="A26" s="67" t="s">
        <v>44</v>
      </c>
      <c r="B26" s="68" t="s">
        <v>31</v>
      </c>
      <c r="C26" s="69" t="s">
        <v>25</v>
      </c>
    </row>
    <row r="27" spans="1:3" x14ac:dyDescent="0.25">
      <c r="A27" s="67" t="s">
        <v>32</v>
      </c>
      <c r="B27" s="68" t="s">
        <v>33</v>
      </c>
      <c r="C27" s="69" t="s">
        <v>25</v>
      </c>
    </row>
    <row r="28" spans="1:3" x14ac:dyDescent="0.25">
      <c r="A28" s="67" t="s">
        <v>26</v>
      </c>
      <c r="B28" s="68" t="s">
        <v>27</v>
      </c>
      <c r="C28" s="69" t="s">
        <v>25</v>
      </c>
    </row>
    <row r="29" spans="1:3" x14ac:dyDescent="0.25">
      <c r="A29" s="67" t="s">
        <v>37</v>
      </c>
      <c r="B29" s="68" t="s">
        <v>27</v>
      </c>
      <c r="C29" s="69" t="s">
        <v>25</v>
      </c>
    </row>
    <row r="30" spans="1:3" x14ac:dyDescent="0.25">
      <c r="A30" s="67" t="s">
        <v>39</v>
      </c>
      <c r="B30" s="68" t="s">
        <v>27</v>
      </c>
      <c r="C30" s="69" t="s">
        <v>25</v>
      </c>
    </row>
    <row r="31" spans="1:3" x14ac:dyDescent="0.25">
      <c r="A31" s="67" t="s">
        <v>23</v>
      </c>
      <c r="B31" s="68" t="s">
        <v>24</v>
      </c>
      <c r="C31" s="69" t="s">
        <v>25</v>
      </c>
    </row>
    <row r="32" spans="1:3" x14ac:dyDescent="0.25">
      <c r="A32" s="67" t="s">
        <v>102</v>
      </c>
      <c r="B32" s="68" t="s">
        <v>24</v>
      </c>
      <c r="C32" s="69" t="s">
        <v>25</v>
      </c>
    </row>
    <row r="33" spans="1:3" x14ac:dyDescent="0.25">
      <c r="A33" s="67" t="s">
        <v>34</v>
      </c>
      <c r="B33" s="68" t="s">
        <v>24</v>
      </c>
      <c r="C33" s="69" t="s">
        <v>25</v>
      </c>
    </row>
    <row r="34" spans="1:3" x14ac:dyDescent="0.25">
      <c r="A34" s="67" t="s">
        <v>40</v>
      </c>
      <c r="B34" s="68" t="s">
        <v>24</v>
      </c>
      <c r="C34" s="69" t="s">
        <v>25</v>
      </c>
    </row>
    <row r="35" spans="1:3" x14ac:dyDescent="0.25">
      <c r="A35" s="67" t="s">
        <v>41</v>
      </c>
      <c r="B35" s="68" t="s">
        <v>24</v>
      </c>
      <c r="C35" s="69" t="s">
        <v>25</v>
      </c>
    </row>
    <row r="36" spans="1:3" ht="15.75" thickBot="1" x14ac:dyDescent="0.3">
      <c r="A36" s="70" t="s">
        <v>43</v>
      </c>
      <c r="B36" s="71" t="s">
        <v>24</v>
      </c>
      <c r="C36" s="72" t="s">
        <v>25</v>
      </c>
    </row>
    <row r="37" spans="1:3" x14ac:dyDescent="0.25">
      <c r="A37" s="73" t="s">
        <v>56</v>
      </c>
      <c r="B37" s="74" t="s">
        <v>57</v>
      </c>
      <c r="C37" s="75" t="s">
        <v>47</v>
      </c>
    </row>
    <row r="38" spans="1:3" x14ac:dyDescent="0.25">
      <c r="A38" s="76" t="s">
        <v>49</v>
      </c>
      <c r="B38" s="77" t="s">
        <v>50</v>
      </c>
      <c r="C38" s="78" t="s">
        <v>47</v>
      </c>
    </row>
    <row r="39" spans="1:3" x14ac:dyDescent="0.25">
      <c r="A39" s="76" t="s">
        <v>45</v>
      </c>
      <c r="B39" s="77" t="s">
        <v>46</v>
      </c>
      <c r="C39" s="78" t="s">
        <v>47</v>
      </c>
    </row>
    <row r="40" spans="1:3" x14ac:dyDescent="0.25">
      <c r="A40" s="76" t="s">
        <v>48</v>
      </c>
      <c r="B40" s="77" t="s">
        <v>46</v>
      </c>
      <c r="C40" s="78" t="s">
        <v>47</v>
      </c>
    </row>
    <row r="41" spans="1:3" x14ac:dyDescent="0.25">
      <c r="A41" s="76" t="s">
        <v>51</v>
      </c>
      <c r="B41" s="77" t="s">
        <v>46</v>
      </c>
      <c r="C41" s="78" t="s">
        <v>47</v>
      </c>
    </row>
    <row r="42" spans="1:3" x14ac:dyDescent="0.25">
      <c r="A42" s="76" t="s">
        <v>52</v>
      </c>
      <c r="B42" s="77" t="s">
        <v>46</v>
      </c>
      <c r="C42" s="78" t="s">
        <v>47</v>
      </c>
    </row>
    <row r="43" spans="1:3" x14ac:dyDescent="0.25">
      <c r="A43" s="76" t="s">
        <v>53</v>
      </c>
      <c r="B43" s="77" t="s">
        <v>46</v>
      </c>
      <c r="C43" s="78" t="s">
        <v>47</v>
      </c>
    </row>
    <row r="44" spans="1:3" x14ac:dyDescent="0.25">
      <c r="A44" s="76" t="s">
        <v>54</v>
      </c>
      <c r="B44" s="77" t="s">
        <v>46</v>
      </c>
      <c r="C44" s="78" t="s">
        <v>47</v>
      </c>
    </row>
    <row r="45" spans="1:3" x14ac:dyDescent="0.25">
      <c r="A45" s="76" t="s">
        <v>55</v>
      </c>
      <c r="B45" s="77" t="s">
        <v>46</v>
      </c>
      <c r="C45" s="78" t="s">
        <v>47</v>
      </c>
    </row>
    <row r="46" spans="1:3" ht="15.75" thickBot="1" x14ac:dyDescent="0.3">
      <c r="A46" s="79" t="s">
        <v>58</v>
      </c>
      <c r="B46" s="80" t="s">
        <v>46</v>
      </c>
      <c r="C46" s="81" t="s">
        <v>47</v>
      </c>
    </row>
  </sheetData>
  <sheetProtection algorithmName="SHA-512" hashValue="n9LYM3bDd5+U4CCroNyv6oDjToYNekSoyonVoXIo+Jm0oTOQkhnBD8Ps2TabfZZhmbMyvRFMsOhHw5M9XBm9ew==" saltValue="raMw5bf8qfTynnQrQqDtb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50DAF-1143-4947-A4FD-128DA3A07057}">
  <sheetPr codeName="Planilha3"/>
  <dimension ref="B4:G28"/>
  <sheetViews>
    <sheetView zoomScaleNormal="100" workbookViewId="0">
      <selection activeCell="J15" sqref="J15"/>
    </sheetView>
  </sheetViews>
  <sheetFormatPr defaultRowHeight="15" x14ac:dyDescent="0.25"/>
  <cols>
    <col min="1" max="1" width="3.7109375" style="4" customWidth="1"/>
    <col min="2" max="2" width="29.42578125" style="4" customWidth="1"/>
    <col min="3" max="3" width="8.7109375" style="4" customWidth="1"/>
    <col min="4" max="4" width="6.85546875" style="4" customWidth="1"/>
    <col min="5" max="5" width="12.42578125" style="4" customWidth="1"/>
    <col min="6" max="6" width="11.85546875" style="4" customWidth="1"/>
    <col min="7" max="7" width="16.140625" style="4" customWidth="1"/>
    <col min="8" max="8" width="3.7109375" style="4" customWidth="1"/>
    <col min="9" max="16384" width="9.140625" style="4"/>
  </cols>
  <sheetData>
    <row r="4" spans="2:7" ht="15.75" customHeight="1" x14ac:dyDescent="0.25">
      <c r="B4" s="119" t="s">
        <v>72</v>
      </c>
      <c r="C4" s="119"/>
      <c r="D4" s="119"/>
      <c r="E4" s="119"/>
      <c r="F4" s="119"/>
      <c r="G4" s="119"/>
    </row>
    <row r="5" spans="2:7" ht="15.75" x14ac:dyDescent="0.25">
      <c r="B5" s="120" t="s">
        <v>73</v>
      </c>
      <c r="C5" s="120"/>
      <c r="D5" s="120"/>
      <c r="E5" s="120"/>
      <c r="F5" s="120"/>
      <c r="G5" s="120"/>
    </row>
    <row r="6" spans="2:7" x14ac:dyDescent="0.25">
      <c r="B6" s="5"/>
    </row>
    <row r="7" spans="2:7" ht="31.5" customHeight="1" x14ac:dyDescent="0.25">
      <c r="B7" s="121" t="s">
        <v>74</v>
      </c>
      <c r="C7" s="121"/>
      <c r="D7" s="121"/>
      <c r="E7" s="121"/>
      <c r="F7" s="121"/>
      <c r="G7" s="121"/>
    </row>
    <row r="8" spans="2:7" x14ac:dyDescent="0.25">
      <c r="B8" s="5"/>
    </row>
    <row r="9" spans="2:7" x14ac:dyDescent="0.25">
      <c r="B9" s="122" t="str">
        <f>IF(Preencher!C3=0,"-",Preencher!C3)</f>
        <v>-</v>
      </c>
      <c r="C9" s="122"/>
      <c r="D9" s="122"/>
      <c r="E9" s="6" t="s">
        <v>75</v>
      </c>
      <c r="F9" s="123" t="str">
        <f>IF(Preencher!C4=0,"-",Preencher!C4)</f>
        <v>-</v>
      </c>
      <c r="G9" s="123"/>
    </row>
    <row r="10" spans="2:7" x14ac:dyDescent="0.25">
      <c r="B10" s="82"/>
      <c r="C10" s="82"/>
      <c r="D10" s="82"/>
      <c r="E10" s="6"/>
      <c r="F10" s="83"/>
      <c r="G10" s="83"/>
    </row>
    <row r="11" spans="2:7" ht="60.75" customHeight="1" x14ac:dyDescent="0.25">
      <c r="B11" s="121" t="s">
        <v>76</v>
      </c>
      <c r="C11" s="121"/>
      <c r="D11" s="121"/>
      <c r="E11" s="121"/>
      <c r="F11" s="121"/>
      <c r="G11" s="121"/>
    </row>
    <row r="12" spans="2:7" ht="15.75" thickBot="1" x14ac:dyDescent="0.3">
      <c r="B12" s="5"/>
    </row>
    <row r="13" spans="2:7" s="104" customFormat="1" ht="30" customHeight="1" thickBot="1" x14ac:dyDescent="0.3">
      <c r="B13" s="48" t="s">
        <v>1</v>
      </c>
      <c r="C13" s="49" t="s">
        <v>65</v>
      </c>
      <c r="D13" s="48" t="s">
        <v>66</v>
      </c>
      <c r="E13" s="48" t="s">
        <v>67</v>
      </c>
      <c r="F13" s="48" t="s">
        <v>68</v>
      </c>
      <c r="G13" s="50" t="s">
        <v>69</v>
      </c>
    </row>
    <row r="14" spans="2:7" ht="24.95" customHeight="1" thickBot="1" x14ac:dyDescent="0.3">
      <c r="B14" s="90" t="s">
        <v>70</v>
      </c>
      <c r="C14" s="14">
        <f>SUMIF(Preencher!$D$10:$D$159,Requerimento!B14,Preencher!$H$10:$H$159)</f>
        <v>0</v>
      </c>
      <c r="D14" s="12" t="s">
        <v>5</v>
      </c>
      <c r="E14" s="12">
        <f>C14</f>
        <v>0</v>
      </c>
      <c r="F14" s="12">
        <v>100</v>
      </c>
      <c r="G14" s="13" t="str">
        <f>IF(E14&lt;F14,"Horas faltantes","Ok")</f>
        <v>Horas faltantes</v>
      </c>
    </row>
    <row r="15" spans="2:7" s="32" customFormat="1" ht="30" customHeight="1" x14ac:dyDescent="0.25">
      <c r="B15" s="91" t="s">
        <v>29</v>
      </c>
      <c r="C15" s="87">
        <f>SUMIF(Preencher!$D$10:$D$159,Requerimento!B15,Preencher!$H$10:$H$159)</f>
        <v>0</v>
      </c>
      <c r="D15" s="113" t="s">
        <v>25</v>
      </c>
      <c r="E15" s="113">
        <f>SUM(C15:C19)</f>
        <v>0</v>
      </c>
      <c r="F15" s="113">
        <v>260</v>
      </c>
      <c r="G15" s="116" t="str">
        <f>IF(E15&lt;F15,"Horas faltantes","Ok")</f>
        <v>Horas faltantes</v>
      </c>
    </row>
    <row r="16" spans="2:7" ht="24.95" customHeight="1" x14ac:dyDescent="0.25">
      <c r="B16" s="92" t="s">
        <v>31</v>
      </c>
      <c r="C16" s="15">
        <f>SUMIF(Preencher!$D$10:$D$159,Requerimento!B16,Preencher!$H$10:$H$159)</f>
        <v>0</v>
      </c>
      <c r="D16" s="114"/>
      <c r="E16" s="114"/>
      <c r="F16" s="114"/>
      <c r="G16" s="117"/>
    </row>
    <row r="17" spans="2:7" ht="24.95" customHeight="1" x14ac:dyDescent="0.25">
      <c r="B17" s="92" t="s">
        <v>33</v>
      </c>
      <c r="C17" s="15">
        <f>SUMIF(Preencher!$D$10:$D$159,Requerimento!B17,Preencher!$H$10:$H$159)</f>
        <v>0</v>
      </c>
      <c r="D17" s="114"/>
      <c r="E17" s="114"/>
      <c r="F17" s="114"/>
      <c r="G17" s="117"/>
    </row>
    <row r="18" spans="2:7" s="32" customFormat="1" ht="30" customHeight="1" x14ac:dyDescent="0.25">
      <c r="B18" s="93" t="s">
        <v>27</v>
      </c>
      <c r="C18" s="88">
        <f>SUMIF(Preencher!$D$10:$D$159,Requerimento!B18,Preencher!$H$10:$H$159)</f>
        <v>0</v>
      </c>
      <c r="D18" s="114"/>
      <c r="E18" s="114"/>
      <c r="F18" s="114"/>
      <c r="G18" s="117"/>
    </row>
    <row r="19" spans="2:7" ht="24.95" customHeight="1" thickBot="1" x14ac:dyDescent="0.3">
      <c r="B19" s="94" t="s">
        <v>24</v>
      </c>
      <c r="C19" s="16">
        <f>SUMIF(Preencher!$D$10:$D$159,Requerimento!B19,Preencher!$H$10:$H$159)</f>
        <v>0</v>
      </c>
      <c r="D19" s="115"/>
      <c r="E19" s="115"/>
      <c r="F19" s="115"/>
      <c r="G19" s="118"/>
    </row>
    <row r="20" spans="2:7" s="32" customFormat="1" ht="30" customHeight="1" x14ac:dyDescent="0.25">
      <c r="B20" s="95" t="s">
        <v>57</v>
      </c>
      <c r="C20" s="89">
        <f>SUMIF(Preencher!$D$10:$D$159,Requerimento!B20,Preencher!$H$10:$H$159)</f>
        <v>0</v>
      </c>
      <c r="D20" s="113" t="s">
        <v>47</v>
      </c>
      <c r="E20" s="113">
        <f>SUM(C20:C22)</f>
        <v>0</v>
      </c>
      <c r="F20" s="113">
        <v>0</v>
      </c>
      <c r="G20" s="113" t="str">
        <f>IF(E20&lt;F20,"Horas faltantes","Ok")</f>
        <v>Ok</v>
      </c>
    </row>
    <row r="21" spans="2:7" ht="24.95" customHeight="1" x14ac:dyDescent="0.25">
      <c r="B21" s="92" t="s">
        <v>50</v>
      </c>
      <c r="C21" s="15">
        <f>SUMIF(Preencher!$D$10:$D$159,Requerimento!B21,Preencher!$H$10:$H$159)</f>
        <v>0</v>
      </c>
      <c r="D21" s="114"/>
      <c r="E21" s="114"/>
      <c r="F21" s="114"/>
      <c r="G21" s="114"/>
    </row>
    <row r="22" spans="2:7" ht="24.95" customHeight="1" thickBot="1" x14ac:dyDescent="0.3">
      <c r="B22" s="94" t="s">
        <v>71</v>
      </c>
      <c r="C22" s="16">
        <f>SUMIF(Preencher!$D$10:$D$159,Requerimento!B22,Preencher!$H$10:$H$159)</f>
        <v>0</v>
      </c>
      <c r="D22" s="115"/>
      <c r="E22" s="115"/>
      <c r="F22" s="115"/>
      <c r="G22" s="115"/>
    </row>
    <row r="24" spans="2:7" x14ac:dyDescent="0.25">
      <c r="B24" s="42" t="s">
        <v>77</v>
      </c>
      <c r="C24" s="125" t="str">
        <f>IF(Preencher!C5=0,"-",Preencher!C5)</f>
        <v>-</v>
      </c>
      <c r="D24" s="125"/>
      <c r="E24" s="125"/>
    </row>
    <row r="25" spans="2:7" x14ac:dyDescent="0.25">
      <c r="B25" s="124"/>
      <c r="C25" s="124"/>
      <c r="D25" s="124"/>
      <c r="E25" s="124"/>
      <c r="F25" s="124"/>
      <c r="G25" s="124"/>
    </row>
    <row r="27" spans="2:7" x14ac:dyDescent="0.25">
      <c r="B27" s="124"/>
      <c r="C27" s="124"/>
      <c r="D27" s="124"/>
      <c r="E27" s="124"/>
      <c r="F27" s="124"/>
      <c r="G27" s="124"/>
    </row>
    <row r="28" spans="2:7" x14ac:dyDescent="0.25">
      <c r="B28" s="124"/>
      <c r="C28" s="124"/>
      <c r="D28" s="124"/>
      <c r="E28" s="124"/>
      <c r="F28" s="124"/>
      <c r="G28" s="124"/>
    </row>
  </sheetData>
  <sheetProtection algorithmName="SHA-512" hashValue="6eXAHTm/Witk5vaU9ASyYs5r9OYMX2GtPdE7C/GW9W+R0C6qhSIsp94OjNBV9cwp4+7K4AVCVTdTatZ2Ob4a9A==" saltValue="pvZDV84nlvEtCketm2Khtg==" spinCount="100000" sheet="1" objects="1" scenarios="1"/>
  <mergeCells count="18">
    <mergeCell ref="B28:G28"/>
    <mergeCell ref="B27:G27"/>
    <mergeCell ref="D20:D22"/>
    <mergeCell ref="E20:E22"/>
    <mergeCell ref="F20:F22"/>
    <mergeCell ref="G20:G22"/>
    <mergeCell ref="B25:G25"/>
    <mergeCell ref="C24:E24"/>
    <mergeCell ref="D15:D19"/>
    <mergeCell ref="E15:E19"/>
    <mergeCell ref="F15:F19"/>
    <mergeCell ref="G15:G19"/>
    <mergeCell ref="B4:G4"/>
    <mergeCell ref="B5:G5"/>
    <mergeCell ref="B7:G7"/>
    <mergeCell ref="B9:D9"/>
    <mergeCell ref="B11:G11"/>
    <mergeCell ref="F9:G9"/>
  </mergeCells>
  <conditionalFormatting sqref="E14">
    <cfRule type="cellIs" dxfId="7" priority="3" stopIfTrue="1" operator="equal">
      <formula>100</formula>
    </cfRule>
  </conditionalFormatting>
  <conditionalFormatting sqref="G14:G22">
    <cfRule type="cellIs" dxfId="6" priority="1" operator="equal">
      <formula>"Ok"</formula>
    </cfRule>
    <cfRule type="cellIs" dxfId="5" priority="2" operator="equal">
      <formula>"Horas faltantes"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7E539-D109-425B-ADBF-A356D6E824B3}">
  <sheetPr codeName="Planilha4"/>
  <dimension ref="A1:J56"/>
  <sheetViews>
    <sheetView workbookViewId="0">
      <selection activeCell="C10" sqref="C10"/>
    </sheetView>
  </sheetViews>
  <sheetFormatPr defaultRowHeight="15" x14ac:dyDescent="0.25"/>
  <cols>
    <col min="1" max="1" width="9.140625" style="1"/>
    <col min="2" max="2" width="62.140625" customWidth="1"/>
    <col min="3" max="3" width="43.140625" bestFit="1" customWidth="1"/>
    <col min="4" max="4" width="43.140625" customWidth="1"/>
    <col min="5" max="5" width="41.28515625" customWidth="1"/>
    <col min="6" max="6" width="9.140625" style="1"/>
    <col min="7" max="7" width="21.28515625" customWidth="1"/>
    <col min="8" max="8" width="22.85546875" customWidth="1"/>
    <col min="9" max="9" width="13.7109375" style="34" customWidth="1"/>
    <col min="10" max="10" width="39.42578125" customWidth="1"/>
  </cols>
  <sheetData>
    <row r="1" spans="1:10" ht="15.75" thickBot="1" x14ac:dyDescent="0.3"/>
    <row r="2" spans="1:10" ht="15.75" thickBot="1" x14ac:dyDescent="0.3">
      <c r="B2" s="7" t="s">
        <v>78</v>
      </c>
      <c r="C2" s="126" t="str">
        <f>IF(Preencher!C3=0,"-",Preencher!C3)</f>
        <v>-</v>
      </c>
      <c r="D2" s="126"/>
    </row>
    <row r="3" spans="1:10" ht="15.75" thickBot="1" x14ac:dyDescent="0.3">
      <c r="B3" s="7" t="s">
        <v>79</v>
      </c>
      <c r="C3" s="8" t="str">
        <f>IF(Preencher!C4=0,"-",Preencher!C4)</f>
        <v>-</v>
      </c>
      <c r="D3" s="3"/>
    </row>
    <row r="4" spans="1:10" ht="15.75" thickBot="1" x14ac:dyDescent="0.3">
      <c r="B4" s="17" t="s">
        <v>82</v>
      </c>
      <c r="C4" s="24"/>
      <c r="D4" s="3"/>
    </row>
    <row r="6" spans="1:10" s="20" customFormat="1" ht="30" x14ac:dyDescent="0.25">
      <c r="A6" s="19" t="s">
        <v>62</v>
      </c>
      <c r="B6" s="19" t="s">
        <v>80</v>
      </c>
      <c r="C6" s="27" t="s">
        <v>83</v>
      </c>
      <c r="D6" s="19" t="s">
        <v>84</v>
      </c>
      <c r="E6" s="19" t="s">
        <v>1</v>
      </c>
      <c r="F6" s="19" t="s">
        <v>2</v>
      </c>
      <c r="G6" s="19" t="s">
        <v>85</v>
      </c>
      <c r="H6" s="19" t="s">
        <v>86</v>
      </c>
      <c r="I6" s="33" t="s">
        <v>93</v>
      </c>
      <c r="J6" s="19" t="s">
        <v>87</v>
      </c>
    </row>
    <row r="7" spans="1:10" x14ac:dyDescent="0.25">
      <c r="A7" s="25">
        <v>1</v>
      </c>
      <c r="B7" s="10" t="str">
        <f>IF(COUNTBLANK(Preencher!B10)=0,Preencher!B10,"-")</f>
        <v>-</v>
      </c>
      <c r="C7" s="26" t="str">
        <f>IF(Preencher!C10=0,"-",Preencher!C10)</f>
        <v>-</v>
      </c>
      <c r="D7" s="10" t="str">
        <f t="shared" ref="D7:D56" si="0">C7</f>
        <v>-</v>
      </c>
      <c r="E7" s="26" t="str">
        <f>IFERROR(VLOOKUP(D7,Class_Grupos!$A$4:$C$47,2,FALSE),"-")</f>
        <v>-</v>
      </c>
      <c r="F7" s="25" t="str">
        <f>IFERROR(VLOOKUP(D7,Class_Grupos!$A$4:$C$47,3,FALSE),"-")</f>
        <v>-</v>
      </c>
      <c r="G7" s="11" t="str">
        <f>IF(Preencher!H10=0,"-",Preencher!H10)</f>
        <v>-</v>
      </c>
      <c r="H7" s="9" t="str">
        <f t="shared" ref="H7:H56" si="1">G7</f>
        <v>-</v>
      </c>
      <c r="I7" s="35" t="str">
        <f>IF(C7="-","-",(IF(AND(C7=D7,G7=H7),"Não","Sim")))</f>
        <v>-</v>
      </c>
      <c r="J7" s="10"/>
    </row>
    <row r="8" spans="1:10" x14ac:dyDescent="0.25">
      <c r="A8" s="25">
        <v>2</v>
      </c>
      <c r="B8" s="10" t="str">
        <f>IF(COUNTBLANK(Preencher!B11)=0,Preencher!B11,"-")</f>
        <v>-</v>
      </c>
      <c r="C8" s="26" t="str">
        <f>IF(Preencher!C11=0,"-",Preencher!C11)</f>
        <v>-</v>
      </c>
      <c r="D8" s="10" t="str">
        <f t="shared" si="0"/>
        <v>-</v>
      </c>
      <c r="E8" s="26" t="str">
        <f>IFERROR(VLOOKUP(D8,Class_Grupos!$A$4:$C$47,2,FALSE),"-")</f>
        <v>-</v>
      </c>
      <c r="F8" s="25" t="str">
        <f>IFERROR(VLOOKUP(D8,Class_Grupos!$A$4:$C$47,3,FALSE),"-")</f>
        <v>-</v>
      </c>
      <c r="G8" s="11" t="str">
        <f>IF(Preencher!H11=0,"-",Preencher!H11)</f>
        <v>-</v>
      </c>
      <c r="H8" s="9" t="str">
        <f t="shared" si="1"/>
        <v>-</v>
      </c>
      <c r="I8" s="35" t="str">
        <f t="shared" ref="I8:I56" si="2">IF(C8="-","-",(IF(AND(C8=D8,G8=H8),"Não","Sim")))</f>
        <v>-</v>
      </c>
      <c r="J8" s="10"/>
    </row>
    <row r="9" spans="1:10" x14ac:dyDescent="0.25">
      <c r="A9" s="25">
        <v>3</v>
      </c>
      <c r="B9" s="10" t="str">
        <f>IF(COUNTBLANK(Preencher!B12)=0,Preencher!B12,"-")</f>
        <v>-</v>
      </c>
      <c r="C9" s="26" t="str">
        <f>IF(Preencher!C12=0,"-",Preencher!C12)</f>
        <v>-</v>
      </c>
      <c r="D9" s="10" t="str">
        <f t="shared" si="0"/>
        <v>-</v>
      </c>
      <c r="E9" s="26" t="str">
        <f>IFERROR(VLOOKUP(D9,Class_Grupos!$A$4:$C$47,2,FALSE),"-")</f>
        <v>-</v>
      </c>
      <c r="F9" s="25" t="str">
        <f>IFERROR(VLOOKUP(D9,Class_Grupos!$A$4:$C$47,3,FALSE),"-")</f>
        <v>-</v>
      </c>
      <c r="G9" s="11" t="str">
        <f>IF(Preencher!H12=0,"-",Preencher!H12)</f>
        <v>-</v>
      </c>
      <c r="H9" s="9" t="str">
        <f t="shared" si="1"/>
        <v>-</v>
      </c>
      <c r="I9" s="35" t="str">
        <f t="shared" si="2"/>
        <v>-</v>
      </c>
      <c r="J9" s="10"/>
    </row>
    <row r="10" spans="1:10" x14ac:dyDescent="0.25">
      <c r="A10" s="25">
        <v>4</v>
      </c>
      <c r="B10" s="10" t="str">
        <f>IF(COUNTBLANK(Preencher!B13)=0,Preencher!B13,"-")</f>
        <v>-</v>
      </c>
      <c r="C10" s="26" t="str">
        <f>IF(Preencher!C13=0,"-",Preencher!C13)</f>
        <v>-</v>
      </c>
      <c r="D10" s="10" t="str">
        <f t="shared" si="0"/>
        <v>-</v>
      </c>
      <c r="E10" s="26" t="str">
        <f>IFERROR(VLOOKUP(D10,Class_Grupos!$A$4:$C$47,2,FALSE),"-")</f>
        <v>-</v>
      </c>
      <c r="F10" s="25" t="str">
        <f>IFERROR(VLOOKUP(D10,Class_Grupos!$A$4:$C$47,3,FALSE),"-")</f>
        <v>-</v>
      </c>
      <c r="G10" s="11" t="str">
        <f>IF(Preencher!H13=0,"-",Preencher!H13)</f>
        <v>-</v>
      </c>
      <c r="H10" s="9" t="str">
        <f t="shared" si="1"/>
        <v>-</v>
      </c>
      <c r="I10" s="35" t="str">
        <f t="shared" si="2"/>
        <v>-</v>
      </c>
      <c r="J10" s="10"/>
    </row>
    <row r="11" spans="1:10" x14ac:dyDescent="0.25">
      <c r="A11" s="25">
        <v>5</v>
      </c>
      <c r="B11" s="10" t="str">
        <f>IF(COUNTBLANK(Preencher!B14)=0,Preencher!B14,"-")</f>
        <v>-</v>
      </c>
      <c r="C11" s="26" t="str">
        <f>IF(Preencher!C14=0,"-",Preencher!C14)</f>
        <v>-</v>
      </c>
      <c r="D11" s="10" t="str">
        <f t="shared" si="0"/>
        <v>-</v>
      </c>
      <c r="E11" s="26" t="str">
        <f>IFERROR(VLOOKUP(D11,Class_Grupos!$A$4:$C$47,2,FALSE),"-")</f>
        <v>-</v>
      </c>
      <c r="F11" s="25" t="str">
        <f>IFERROR(VLOOKUP(D11,Class_Grupos!$A$4:$C$47,3,FALSE),"-")</f>
        <v>-</v>
      </c>
      <c r="G11" s="11" t="str">
        <f>IF(Preencher!H14=0,"-",Preencher!H14)</f>
        <v>-</v>
      </c>
      <c r="H11" s="9" t="str">
        <f t="shared" si="1"/>
        <v>-</v>
      </c>
      <c r="I11" s="35" t="str">
        <f t="shared" si="2"/>
        <v>-</v>
      </c>
      <c r="J11" s="10"/>
    </row>
    <row r="12" spans="1:10" x14ac:dyDescent="0.25">
      <c r="A12" s="25">
        <v>6</v>
      </c>
      <c r="B12" s="10" t="str">
        <f>IF(COUNTBLANK(Preencher!B15)=0,Preencher!B15,"-")</f>
        <v>-</v>
      </c>
      <c r="C12" s="26" t="str">
        <f>IF(Preencher!C15=0,"-",Preencher!C15)</f>
        <v>-</v>
      </c>
      <c r="D12" s="10" t="str">
        <f t="shared" si="0"/>
        <v>-</v>
      </c>
      <c r="E12" s="26" t="str">
        <f>IFERROR(VLOOKUP(D12,Class_Grupos!$A$4:$C$47,2,FALSE),"-")</f>
        <v>-</v>
      </c>
      <c r="F12" s="25" t="str">
        <f>IFERROR(VLOOKUP(D12,Class_Grupos!$A$4:$C$47,3,FALSE),"-")</f>
        <v>-</v>
      </c>
      <c r="G12" s="11" t="str">
        <f>IF(Preencher!H15=0,"-",Preencher!H15)</f>
        <v>-</v>
      </c>
      <c r="H12" s="9" t="str">
        <f t="shared" si="1"/>
        <v>-</v>
      </c>
      <c r="I12" s="35" t="str">
        <f t="shared" si="2"/>
        <v>-</v>
      </c>
      <c r="J12" s="10"/>
    </row>
    <row r="13" spans="1:10" x14ac:dyDescent="0.25">
      <c r="A13" s="25">
        <v>7</v>
      </c>
      <c r="B13" s="10" t="str">
        <f>IF(COUNTBLANK(Preencher!B16)=0,Preencher!B16,"-")</f>
        <v>-</v>
      </c>
      <c r="C13" s="26" t="str">
        <f>IF(Preencher!C16=0,"-",Preencher!C16)</f>
        <v>-</v>
      </c>
      <c r="D13" s="10" t="str">
        <f t="shared" si="0"/>
        <v>-</v>
      </c>
      <c r="E13" s="26" t="str">
        <f>IFERROR(VLOOKUP(D13,Class_Grupos!$A$4:$C$47,2,FALSE),"-")</f>
        <v>-</v>
      </c>
      <c r="F13" s="25" t="str">
        <f>IFERROR(VLOOKUP(D13,Class_Grupos!$A$4:$C$47,3,FALSE),"-")</f>
        <v>-</v>
      </c>
      <c r="G13" s="11" t="str">
        <f>IF(Preencher!H16=0,"-",Preencher!H16)</f>
        <v>-</v>
      </c>
      <c r="H13" s="9" t="str">
        <f t="shared" si="1"/>
        <v>-</v>
      </c>
      <c r="I13" s="35" t="str">
        <f t="shared" si="2"/>
        <v>-</v>
      </c>
      <c r="J13" s="10"/>
    </row>
    <row r="14" spans="1:10" x14ac:dyDescent="0.25">
      <c r="A14" s="25">
        <v>8</v>
      </c>
      <c r="B14" s="10" t="str">
        <f>IF(COUNTBLANK(Preencher!B17)=0,Preencher!B17,"-")</f>
        <v>-</v>
      </c>
      <c r="C14" s="26" t="str">
        <f>IF(Preencher!C17=0,"-",Preencher!C17)</f>
        <v>-</v>
      </c>
      <c r="D14" s="10" t="str">
        <f t="shared" si="0"/>
        <v>-</v>
      </c>
      <c r="E14" s="26" t="str">
        <f>IFERROR(VLOOKUP(D14,Class_Grupos!$A$4:$C$47,2,FALSE),"-")</f>
        <v>-</v>
      </c>
      <c r="F14" s="25" t="str">
        <f>IFERROR(VLOOKUP(D14,Class_Grupos!$A$4:$C$47,3,FALSE),"-")</f>
        <v>-</v>
      </c>
      <c r="G14" s="11" t="str">
        <f>IF(Preencher!H17=0,"-",Preencher!H17)</f>
        <v>-</v>
      </c>
      <c r="H14" s="9" t="str">
        <f t="shared" si="1"/>
        <v>-</v>
      </c>
      <c r="I14" s="35" t="str">
        <f t="shared" si="2"/>
        <v>-</v>
      </c>
      <c r="J14" s="10"/>
    </row>
    <row r="15" spans="1:10" x14ac:dyDescent="0.25">
      <c r="A15" s="25">
        <v>9</v>
      </c>
      <c r="B15" s="10" t="str">
        <f>IF(COUNTBLANK(Preencher!B18)=0,Preencher!B18,"-")</f>
        <v>-</v>
      </c>
      <c r="C15" s="26" t="str">
        <f>IF(Preencher!C18=0,"-",Preencher!C18)</f>
        <v>-</v>
      </c>
      <c r="D15" s="10" t="str">
        <f t="shared" si="0"/>
        <v>-</v>
      </c>
      <c r="E15" s="26" t="str">
        <f>IFERROR(VLOOKUP(D15,Class_Grupos!$A$4:$C$47,2,FALSE),"-")</f>
        <v>-</v>
      </c>
      <c r="F15" s="25" t="str">
        <f>IFERROR(VLOOKUP(D15,Class_Grupos!$A$4:$C$47,3,FALSE),"-")</f>
        <v>-</v>
      </c>
      <c r="G15" s="11" t="str">
        <f>IF(Preencher!H18=0,"-",Preencher!H18)</f>
        <v>-</v>
      </c>
      <c r="H15" s="9" t="str">
        <f t="shared" si="1"/>
        <v>-</v>
      </c>
      <c r="I15" s="35" t="str">
        <f t="shared" si="2"/>
        <v>-</v>
      </c>
      <c r="J15" s="10"/>
    </row>
    <row r="16" spans="1:10" x14ac:dyDescent="0.25">
      <c r="A16" s="25">
        <v>10</v>
      </c>
      <c r="B16" s="10" t="str">
        <f>IF(COUNTBLANK(Preencher!B19)=0,Preencher!B19,"-")</f>
        <v>-</v>
      </c>
      <c r="C16" s="26" t="str">
        <f>IF(Preencher!C19=0,"-",Preencher!C19)</f>
        <v>-</v>
      </c>
      <c r="D16" s="10" t="str">
        <f t="shared" si="0"/>
        <v>-</v>
      </c>
      <c r="E16" s="26" t="str">
        <f>IFERROR(VLOOKUP(D16,Class_Grupos!$A$4:$C$47,2,FALSE),"-")</f>
        <v>-</v>
      </c>
      <c r="F16" s="25" t="str">
        <f>IFERROR(VLOOKUP(D16,Class_Grupos!$A$4:$C$47,3,FALSE),"-")</f>
        <v>-</v>
      </c>
      <c r="G16" s="11" t="str">
        <f>IF(Preencher!H19=0,"-",Preencher!H19)</f>
        <v>-</v>
      </c>
      <c r="H16" s="9" t="str">
        <f t="shared" si="1"/>
        <v>-</v>
      </c>
      <c r="I16" s="35" t="str">
        <f t="shared" si="2"/>
        <v>-</v>
      </c>
      <c r="J16" s="10"/>
    </row>
    <row r="17" spans="1:10" x14ac:dyDescent="0.25">
      <c r="A17" s="25">
        <v>11</v>
      </c>
      <c r="B17" s="10" t="str">
        <f>IF(COUNTBLANK(Preencher!B20)=0,Preencher!B20,"-")</f>
        <v>-</v>
      </c>
      <c r="C17" s="26" t="str">
        <f>IF(Preencher!C20=0,"-",Preencher!C20)</f>
        <v>-</v>
      </c>
      <c r="D17" s="10" t="str">
        <f t="shared" si="0"/>
        <v>-</v>
      </c>
      <c r="E17" s="26" t="str">
        <f>IFERROR(VLOOKUP(D17,Class_Grupos!$A$4:$C$47,2,FALSE),"-")</f>
        <v>-</v>
      </c>
      <c r="F17" s="25" t="str">
        <f>IFERROR(VLOOKUP(D17,Class_Grupos!$A$4:$C$47,3,FALSE),"-")</f>
        <v>-</v>
      </c>
      <c r="G17" s="11" t="str">
        <f>IF(Preencher!H20=0,"-",Preencher!H20)</f>
        <v>-</v>
      </c>
      <c r="H17" s="9" t="str">
        <f t="shared" si="1"/>
        <v>-</v>
      </c>
      <c r="I17" s="35" t="str">
        <f t="shared" si="2"/>
        <v>-</v>
      </c>
      <c r="J17" s="10"/>
    </row>
    <row r="18" spans="1:10" x14ac:dyDescent="0.25">
      <c r="A18" s="25">
        <v>12</v>
      </c>
      <c r="B18" s="10" t="str">
        <f>IF(COUNTBLANK(Preencher!B21)=0,Preencher!B21,"-")</f>
        <v>-</v>
      </c>
      <c r="C18" s="26" t="str">
        <f>IF(Preencher!C21=0,"-",Preencher!C21)</f>
        <v>-</v>
      </c>
      <c r="D18" s="10" t="str">
        <f t="shared" si="0"/>
        <v>-</v>
      </c>
      <c r="E18" s="26" t="str">
        <f>IFERROR(VLOOKUP(D18,Class_Grupos!$A$4:$C$47,2,FALSE),"-")</f>
        <v>-</v>
      </c>
      <c r="F18" s="25" t="str">
        <f>IFERROR(VLOOKUP(D18,Class_Grupos!$A$4:$C$47,3,FALSE),"-")</f>
        <v>-</v>
      </c>
      <c r="G18" s="11" t="str">
        <f>IF(Preencher!H21=0,"-",Preencher!H21)</f>
        <v>-</v>
      </c>
      <c r="H18" s="9" t="str">
        <f t="shared" si="1"/>
        <v>-</v>
      </c>
      <c r="I18" s="35" t="str">
        <f t="shared" si="2"/>
        <v>-</v>
      </c>
      <c r="J18" s="10"/>
    </row>
    <row r="19" spans="1:10" x14ac:dyDescent="0.25">
      <c r="A19" s="25">
        <v>13</v>
      </c>
      <c r="B19" s="10" t="str">
        <f>IF(COUNTBLANK(Preencher!B22)=0,Preencher!B22,"-")</f>
        <v>-</v>
      </c>
      <c r="C19" s="26" t="str">
        <f>IF(Preencher!C22=0,"-",Preencher!C22)</f>
        <v>-</v>
      </c>
      <c r="D19" s="10" t="str">
        <f t="shared" si="0"/>
        <v>-</v>
      </c>
      <c r="E19" s="26" t="str">
        <f>IFERROR(VLOOKUP(D19,Class_Grupos!$A$4:$C$47,2,FALSE),"-")</f>
        <v>-</v>
      </c>
      <c r="F19" s="25" t="str">
        <f>IFERROR(VLOOKUP(D19,Class_Grupos!$A$4:$C$47,3,FALSE),"-")</f>
        <v>-</v>
      </c>
      <c r="G19" s="11" t="str">
        <f>IF(Preencher!H22=0,"-",Preencher!H22)</f>
        <v>-</v>
      </c>
      <c r="H19" s="9" t="str">
        <f t="shared" si="1"/>
        <v>-</v>
      </c>
      <c r="I19" s="35" t="str">
        <f t="shared" si="2"/>
        <v>-</v>
      </c>
      <c r="J19" s="10"/>
    </row>
    <row r="20" spans="1:10" x14ac:dyDescent="0.25">
      <c r="A20" s="25">
        <v>14</v>
      </c>
      <c r="B20" s="10" t="str">
        <f>IF(COUNTBLANK(Preencher!B23)=0,Preencher!B23,"-")</f>
        <v>-</v>
      </c>
      <c r="C20" s="26" t="str">
        <f>IF(Preencher!C23=0,"-",Preencher!C23)</f>
        <v>-</v>
      </c>
      <c r="D20" s="10" t="str">
        <f t="shared" si="0"/>
        <v>-</v>
      </c>
      <c r="E20" s="26" t="str">
        <f>IFERROR(VLOOKUP(D20,Class_Grupos!$A$4:$C$47,2,FALSE),"-")</f>
        <v>-</v>
      </c>
      <c r="F20" s="25" t="str">
        <f>IFERROR(VLOOKUP(D20,Class_Grupos!$A$4:$C$47,3,FALSE),"-")</f>
        <v>-</v>
      </c>
      <c r="G20" s="11" t="str">
        <f>IF(Preencher!H23=0,"-",Preencher!H23)</f>
        <v>-</v>
      </c>
      <c r="H20" s="9" t="str">
        <f t="shared" si="1"/>
        <v>-</v>
      </c>
      <c r="I20" s="35" t="str">
        <f t="shared" si="2"/>
        <v>-</v>
      </c>
      <c r="J20" s="10"/>
    </row>
    <row r="21" spans="1:10" x14ac:dyDescent="0.25">
      <c r="A21" s="25">
        <v>15</v>
      </c>
      <c r="B21" s="10" t="str">
        <f>IF(COUNTBLANK(Preencher!B24)=0,Preencher!B24,"-")</f>
        <v>-</v>
      </c>
      <c r="C21" s="26" t="str">
        <f>IF(Preencher!C24=0,"-",Preencher!C24)</f>
        <v>-</v>
      </c>
      <c r="D21" s="10" t="str">
        <f t="shared" si="0"/>
        <v>-</v>
      </c>
      <c r="E21" s="26" t="str">
        <f>IFERROR(VLOOKUP(D21,Class_Grupos!$A$4:$C$47,2,FALSE),"-")</f>
        <v>-</v>
      </c>
      <c r="F21" s="25" t="str">
        <f>IFERROR(VLOOKUP(D21,Class_Grupos!$A$4:$C$47,3,FALSE),"-")</f>
        <v>-</v>
      </c>
      <c r="G21" s="11" t="str">
        <f>IF(Preencher!H24=0,"-",Preencher!H24)</f>
        <v>-</v>
      </c>
      <c r="H21" s="9" t="str">
        <f t="shared" si="1"/>
        <v>-</v>
      </c>
      <c r="I21" s="35" t="str">
        <f t="shared" si="2"/>
        <v>-</v>
      </c>
      <c r="J21" s="10"/>
    </row>
    <row r="22" spans="1:10" x14ac:dyDescent="0.25">
      <c r="A22" s="25">
        <v>16</v>
      </c>
      <c r="B22" s="10" t="str">
        <f>IF(COUNTBLANK(Preencher!B25)=0,Preencher!B25,"-")</f>
        <v>-</v>
      </c>
      <c r="C22" s="26" t="str">
        <f>IF(Preencher!C25=0,"-",Preencher!C25)</f>
        <v>-</v>
      </c>
      <c r="D22" s="10" t="str">
        <f t="shared" si="0"/>
        <v>-</v>
      </c>
      <c r="E22" s="26" t="str">
        <f>IFERROR(VLOOKUP(D22,Class_Grupos!$A$4:$C$47,2,FALSE),"-")</f>
        <v>-</v>
      </c>
      <c r="F22" s="25" t="str">
        <f>IFERROR(VLOOKUP(D22,Class_Grupos!$A$4:$C$47,3,FALSE),"-")</f>
        <v>-</v>
      </c>
      <c r="G22" s="11" t="str">
        <f>IF(Preencher!H25=0,"-",Preencher!H25)</f>
        <v>-</v>
      </c>
      <c r="H22" s="9" t="str">
        <f t="shared" si="1"/>
        <v>-</v>
      </c>
      <c r="I22" s="35" t="str">
        <f t="shared" si="2"/>
        <v>-</v>
      </c>
      <c r="J22" s="10"/>
    </row>
    <row r="23" spans="1:10" x14ac:dyDescent="0.25">
      <c r="A23" s="25">
        <v>17</v>
      </c>
      <c r="B23" s="10" t="str">
        <f>IF(COUNTBLANK(Preencher!B26)=0,Preencher!B26,"-")</f>
        <v>-</v>
      </c>
      <c r="C23" s="26" t="str">
        <f>IF(Preencher!C26=0,"-",Preencher!C26)</f>
        <v>-</v>
      </c>
      <c r="D23" s="10" t="str">
        <f t="shared" si="0"/>
        <v>-</v>
      </c>
      <c r="E23" s="26" t="str">
        <f>IFERROR(VLOOKUP(D23,Class_Grupos!$A$4:$C$47,2,FALSE),"-")</f>
        <v>-</v>
      </c>
      <c r="F23" s="25" t="str">
        <f>IFERROR(VLOOKUP(D23,Class_Grupos!$A$4:$C$47,3,FALSE),"-")</f>
        <v>-</v>
      </c>
      <c r="G23" s="11" t="str">
        <f>IF(Preencher!H26=0,"-",Preencher!H26)</f>
        <v>-</v>
      </c>
      <c r="H23" s="9" t="str">
        <f t="shared" si="1"/>
        <v>-</v>
      </c>
      <c r="I23" s="35" t="str">
        <f t="shared" si="2"/>
        <v>-</v>
      </c>
      <c r="J23" s="10"/>
    </row>
    <row r="24" spans="1:10" x14ac:dyDescent="0.25">
      <c r="A24" s="25">
        <v>18</v>
      </c>
      <c r="B24" s="10" t="str">
        <f>IF(COUNTBLANK(Preencher!B27)=0,Preencher!B27,"-")</f>
        <v>-</v>
      </c>
      <c r="C24" s="26" t="str">
        <f>IF(Preencher!C27=0,"-",Preencher!C27)</f>
        <v>-</v>
      </c>
      <c r="D24" s="10" t="str">
        <f t="shared" si="0"/>
        <v>-</v>
      </c>
      <c r="E24" s="26" t="str">
        <f>IFERROR(VLOOKUP(D24,Class_Grupos!$A$4:$C$47,2,FALSE),"-")</f>
        <v>-</v>
      </c>
      <c r="F24" s="25" t="str">
        <f>IFERROR(VLOOKUP(D24,Class_Grupos!$A$4:$C$47,3,FALSE),"-")</f>
        <v>-</v>
      </c>
      <c r="G24" s="11" t="str">
        <f>IF(Preencher!H27=0,"-",Preencher!H27)</f>
        <v>-</v>
      </c>
      <c r="H24" s="9" t="str">
        <f t="shared" si="1"/>
        <v>-</v>
      </c>
      <c r="I24" s="35" t="str">
        <f t="shared" si="2"/>
        <v>-</v>
      </c>
      <c r="J24" s="10"/>
    </row>
    <row r="25" spans="1:10" x14ac:dyDescent="0.25">
      <c r="A25" s="25">
        <v>19</v>
      </c>
      <c r="B25" s="10" t="str">
        <f>IF(COUNTBLANK(Preencher!B28)=0,Preencher!B28,"-")</f>
        <v>-</v>
      </c>
      <c r="C25" s="26" t="str">
        <f>IF(Preencher!C28=0,"-",Preencher!C28)</f>
        <v>-</v>
      </c>
      <c r="D25" s="10" t="str">
        <f t="shared" si="0"/>
        <v>-</v>
      </c>
      <c r="E25" s="26" t="str">
        <f>IFERROR(VLOOKUP(D25,Class_Grupos!$A$4:$C$47,2,FALSE),"-")</f>
        <v>-</v>
      </c>
      <c r="F25" s="25" t="str">
        <f>IFERROR(VLOOKUP(D25,Class_Grupos!$A$4:$C$47,3,FALSE),"-")</f>
        <v>-</v>
      </c>
      <c r="G25" s="11" t="str">
        <f>IF(Preencher!H28=0,"-",Preencher!H28)</f>
        <v>-</v>
      </c>
      <c r="H25" s="9" t="str">
        <f t="shared" si="1"/>
        <v>-</v>
      </c>
      <c r="I25" s="35" t="str">
        <f t="shared" si="2"/>
        <v>-</v>
      </c>
      <c r="J25" s="10"/>
    </row>
    <row r="26" spans="1:10" x14ac:dyDescent="0.25">
      <c r="A26" s="25">
        <v>20</v>
      </c>
      <c r="B26" s="10" t="str">
        <f>IF(COUNTBLANK(Preencher!B29)=0,Preencher!B29,"-")</f>
        <v>-</v>
      </c>
      <c r="C26" s="26" t="str">
        <f>IF(Preencher!C29=0,"-",Preencher!C29)</f>
        <v>-</v>
      </c>
      <c r="D26" s="10" t="str">
        <f t="shared" si="0"/>
        <v>-</v>
      </c>
      <c r="E26" s="26" t="str">
        <f>IFERROR(VLOOKUP(D26,Class_Grupos!$A$4:$C$47,2,FALSE),"-")</f>
        <v>-</v>
      </c>
      <c r="F26" s="25" t="str">
        <f>IFERROR(VLOOKUP(D26,Class_Grupos!$A$4:$C$47,3,FALSE),"-")</f>
        <v>-</v>
      </c>
      <c r="G26" s="11" t="str">
        <f>IF(Preencher!H29=0,"-",Preencher!H29)</f>
        <v>-</v>
      </c>
      <c r="H26" s="9" t="str">
        <f t="shared" si="1"/>
        <v>-</v>
      </c>
      <c r="I26" s="35" t="str">
        <f t="shared" si="2"/>
        <v>-</v>
      </c>
      <c r="J26" s="10"/>
    </row>
    <row r="27" spans="1:10" x14ac:dyDescent="0.25">
      <c r="A27" s="25">
        <v>21</v>
      </c>
      <c r="B27" s="10" t="str">
        <f>IF(COUNTBLANK(Preencher!B30)=0,Preencher!B30,"-")</f>
        <v>-</v>
      </c>
      <c r="C27" s="26" t="str">
        <f>IF(Preencher!C30=0,"-",Preencher!C30)</f>
        <v>-</v>
      </c>
      <c r="D27" s="10" t="str">
        <f t="shared" si="0"/>
        <v>-</v>
      </c>
      <c r="E27" s="26" t="str">
        <f>IFERROR(VLOOKUP(D27,Class_Grupos!$A$4:$C$47,2,FALSE),"-")</f>
        <v>-</v>
      </c>
      <c r="F27" s="25" t="str">
        <f>IFERROR(VLOOKUP(D27,Class_Grupos!$A$4:$C$47,3,FALSE),"-")</f>
        <v>-</v>
      </c>
      <c r="G27" s="11" t="str">
        <f>IF(Preencher!H30=0,"-",Preencher!H30)</f>
        <v>-</v>
      </c>
      <c r="H27" s="9" t="str">
        <f t="shared" si="1"/>
        <v>-</v>
      </c>
      <c r="I27" s="35" t="str">
        <f t="shared" si="2"/>
        <v>-</v>
      </c>
      <c r="J27" s="10"/>
    </row>
    <row r="28" spans="1:10" x14ac:dyDescent="0.25">
      <c r="A28" s="25">
        <v>22</v>
      </c>
      <c r="B28" s="10" t="str">
        <f>IF(COUNTBLANK(Preencher!B31)=0,Preencher!B31,"-")</f>
        <v>-</v>
      </c>
      <c r="C28" s="26" t="str">
        <f>IF(Preencher!C31=0,"-",Preencher!C31)</f>
        <v>-</v>
      </c>
      <c r="D28" s="10" t="str">
        <f t="shared" si="0"/>
        <v>-</v>
      </c>
      <c r="E28" s="26" t="str">
        <f>IFERROR(VLOOKUP(D28,Class_Grupos!$A$4:$C$47,2,FALSE),"-")</f>
        <v>-</v>
      </c>
      <c r="F28" s="25" t="str">
        <f>IFERROR(VLOOKUP(D28,Class_Grupos!$A$4:$C$47,3,FALSE),"-")</f>
        <v>-</v>
      </c>
      <c r="G28" s="11" t="str">
        <f>IF(Preencher!H31=0,"-",Preencher!H31)</f>
        <v>-</v>
      </c>
      <c r="H28" s="9" t="str">
        <f t="shared" si="1"/>
        <v>-</v>
      </c>
      <c r="I28" s="35" t="str">
        <f t="shared" si="2"/>
        <v>-</v>
      </c>
      <c r="J28" s="10"/>
    </row>
    <row r="29" spans="1:10" x14ac:dyDescent="0.25">
      <c r="A29" s="25">
        <v>23</v>
      </c>
      <c r="B29" s="10" t="str">
        <f>IF(COUNTBLANK(Preencher!B32)=0,Preencher!B32,"-")</f>
        <v>-</v>
      </c>
      <c r="C29" s="26" t="str">
        <f>IF(Preencher!C32=0,"-",Preencher!C32)</f>
        <v>-</v>
      </c>
      <c r="D29" s="10" t="str">
        <f t="shared" si="0"/>
        <v>-</v>
      </c>
      <c r="E29" s="26" t="str">
        <f>IFERROR(VLOOKUP(D29,Class_Grupos!$A$4:$C$47,2,FALSE),"-")</f>
        <v>-</v>
      </c>
      <c r="F29" s="25" t="str">
        <f>IFERROR(VLOOKUP(D29,Class_Grupos!$A$4:$C$47,3,FALSE),"-")</f>
        <v>-</v>
      </c>
      <c r="G29" s="11" t="str">
        <f>IF(Preencher!H32=0,"-",Preencher!H32)</f>
        <v>-</v>
      </c>
      <c r="H29" s="9" t="str">
        <f t="shared" si="1"/>
        <v>-</v>
      </c>
      <c r="I29" s="35" t="str">
        <f t="shared" si="2"/>
        <v>-</v>
      </c>
      <c r="J29" s="10"/>
    </row>
    <row r="30" spans="1:10" x14ac:dyDescent="0.25">
      <c r="A30" s="25">
        <v>24</v>
      </c>
      <c r="B30" s="10" t="str">
        <f>IF(COUNTBLANK(Preencher!B33)=0,Preencher!B33,"-")</f>
        <v>-</v>
      </c>
      <c r="C30" s="26" t="str">
        <f>IF(Preencher!C33=0,"-",Preencher!C33)</f>
        <v>-</v>
      </c>
      <c r="D30" s="10" t="str">
        <f t="shared" si="0"/>
        <v>-</v>
      </c>
      <c r="E30" s="26" t="str">
        <f>IFERROR(VLOOKUP(D30,Class_Grupos!$A$4:$C$47,2,FALSE),"-")</f>
        <v>-</v>
      </c>
      <c r="F30" s="25" t="str">
        <f>IFERROR(VLOOKUP(D30,Class_Grupos!$A$4:$C$47,3,FALSE),"-")</f>
        <v>-</v>
      </c>
      <c r="G30" s="11" t="str">
        <f>IF(Preencher!H33=0,"-",Preencher!H33)</f>
        <v>-</v>
      </c>
      <c r="H30" s="9" t="str">
        <f t="shared" si="1"/>
        <v>-</v>
      </c>
      <c r="I30" s="35" t="str">
        <f t="shared" si="2"/>
        <v>-</v>
      </c>
      <c r="J30" s="10"/>
    </row>
    <row r="31" spans="1:10" x14ac:dyDescent="0.25">
      <c r="A31" s="25">
        <v>25</v>
      </c>
      <c r="B31" s="10" t="str">
        <f>IF(COUNTBLANK(Preencher!B34)=0,Preencher!B34,"-")</f>
        <v>-</v>
      </c>
      <c r="C31" s="26" t="str">
        <f>IF(Preencher!C34=0,"-",Preencher!C34)</f>
        <v>-</v>
      </c>
      <c r="D31" s="10" t="str">
        <f t="shared" si="0"/>
        <v>-</v>
      </c>
      <c r="E31" s="26" t="str">
        <f>IFERROR(VLOOKUP(D31,Class_Grupos!$A$4:$C$47,2,FALSE),"-")</f>
        <v>-</v>
      </c>
      <c r="F31" s="25" t="str">
        <f>IFERROR(VLOOKUP(D31,Class_Grupos!$A$4:$C$47,3,FALSE),"-")</f>
        <v>-</v>
      </c>
      <c r="G31" s="11" t="str">
        <f>IF(Preencher!H34=0,"-",Preencher!H34)</f>
        <v>-</v>
      </c>
      <c r="H31" s="9" t="str">
        <f t="shared" si="1"/>
        <v>-</v>
      </c>
      <c r="I31" s="35" t="str">
        <f t="shared" si="2"/>
        <v>-</v>
      </c>
      <c r="J31" s="10"/>
    </row>
    <row r="32" spans="1:10" x14ac:dyDescent="0.25">
      <c r="A32" s="25">
        <v>26</v>
      </c>
      <c r="B32" s="10" t="str">
        <f>IF(COUNTBLANK(Preencher!B35)=0,Preencher!B35,"-")</f>
        <v>-</v>
      </c>
      <c r="C32" s="26" t="str">
        <f>IF(Preencher!C35=0,"-",Preencher!C35)</f>
        <v>-</v>
      </c>
      <c r="D32" s="10" t="str">
        <f t="shared" si="0"/>
        <v>-</v>
      </c>
      <c r="E32" s="26" t="str">
        <f>IFERROR(VLOOKUP(D32,Class_Grupos!$A$4:$C$47,2,FALSE),"-")</f>
        <v>-</v>
      </c>
      <c r="F32" s="25" t="str">
        <f>IFERROR(VLOOKUP(D32,Class_Grupos!$A$4:$C$47,3,FALSE),"-")</f>
        <v>-</v>
      </c>
      <c r="G32" s="11" t="str">
        <f>IF(Preencher!H35=0,"-",Preencher!H35)</f>
        <v>-</v>
      </c>
      <c r="H32" s="9" t="str">
        <f t="shared" si="1"/>
        <v>-</v>
      </c>
      <c r="I32" s="35" t="str">
        <f t="shared" si="2"/>
        <v>-</v>
      </c>
      <c r="J32" s="10"/>
    </row>
    <row r="33" spans="1:10" x14ac:dyDescent="0.25">
      <c r="A33" s="25">
        <v>27</v>
      </c>
      <c r="B33" s="10" t="str">
        <f>IF(COUNTBLANK(Preencher!B36)=0,Preencher!B36,"-")</f>
        <v>-</v>
      </c>
      <c r="C33" s="26" t="str">
        <f>IF(Preencher!C36=0,"-",Preencher!C36)</f>
        <v>-</v>
      </c>
      <c r="D33" s="10" t="str">
        <f t="shared" si="0"/>
        <v>-</v>
      </c>
      <c r="E33" s="26" t="str">
        <f>IFERROR(VLOOKUP(D33,Class_Grupos!$A$4:$C$47,2,FALSE),"-")</f>
        <v>-</v>
      </c>
      <c r="F33" s="25" t="str">
        <f>IFERROR(VLOOKUP(D33,Class_Grupos!$A$4:$C$47,3,FALSE),"-")</f>
        <v>-</v>
      </c>
      <c r="G33" s="11" t="str">
        <f>IF(Preencher!H36=0,"-",Preencher!H36)</f>
        <v>-</v>
      </c>
      <c r="H33" s="9" t="str">
        <f t="shared" si="1"/>
        <v>-</v>
      </c>
      <c r="I33" s="35" t="str">
        <f t="shared" si="2"/>
        <v>-</v>
      </c>
      <c r="J33" s="10"/>
    </row>
    <row r="34" spans="1:10" x14ac:dyDescent="0.25">
      <c r="A34" s="25">
        <v>28</v>
      </c>
      <c r="B34" s="10" t="str">
        <f>IF(COUNTBLANK(Preencher!B37)=0,Preencher!B37,"-")</f>
        <v>-</v>
      </c>
      <c r="C34" s="26" t="str">
        <f>IF(Preencher!C37=0,"-",Preencher!C37)</f>
        <v>-</v>
      </c>
      <c r="D34" s="10" t="str">
        <f t="shared" si="0"/>
        <v>-</v>
      </c>
      <c r="E34" s="26" t="str">
        <f>IFERROR(VLOOKUP(D34,Class_Grupos!$A$4:$C$47,2,FALSE),"-")</f>
        <v>-</v>
      </c>
      <c r="F34" s="25" t="str">
        <f>IFERROR(VLOOKUP(D34,Class_Grupos!$A$4:$C$47,3,FALSE),"-")</f>
        <v>-</v>
      </c>
      <c r="G34" s="11" t="str">
        <f>IF(Preencher!H37=0,"-",Preencher!H37)</f>
        <v>-</v>
      </c>
      <c r="H34" s="9" t="str">
        <f t="shared" si="1"/>
        <v>-</v>
      </c>
      <c r="I34" s="35" t="str">
        <f t="shared" si="2"/>
        <v>-</v>
      </c>
      <c r="J34" s="10"/>
    </row>
    <row r="35" spans="1:10" x14ac:dyDescent="0.25">
      <c r="A35" s="25">
        <v>29</v>
      </c>
      <c r="B35" s="10" t="str">
        <f>IF(COUNTBLANK(Preencher!B38)=0,Preencher!B38,"-")</f>
        <v>-</v>
      </c>
      <c r="C35" s="26" t="str">
        <f>IF(Preencher!C38=0,"-",Preencher!C38)</f>
        <v>-</v>
      </c>
      <c r="D35" s="10" t="str">
        <f t="shared" si="0"/>
        <v>-</v>
      </c>
      <c r="E35" s="26" t="str">
        <f>IFERROR(VLOOKUP(D35,Class_Grupos!$A$4:$C$47,2,FALSE),"-")</f>
        <v>-</v>
      </c>
      <c r="F35" s="25" t="str">
        <f>IFERROR(VLOOKUP(D35,Class_Grupos!$A$4:$C$47,3,FALSE),"-")</f>
        <v>-</v>
      </c>
      <c r="G35" s="11" t="str">
        <f>IF(Preencher!H38=0,"-",Preencher!H38)</f>
        <v>-</v>
      </c>
      <c r="H35" s="9" t="str">
        <f t="shared" si="1"/>
        <v>-</v>
      </c>
      <c r="I35" s="35" t="str">
        <f t="shared" si="2"/>
        <v>-</v>
      </c>
      <c r="J35" s="10"/>
    </row>
    <row r="36" spans="1:10" x14ac:dyDescent="0.25">
      <c r="A36" s="25">
        <v>30</v>
      </c>
      <c r="B36" s="10" t="str">
        <f>IF(COUNTBLANK(Preencher!B39)=0,Preencher!B39,"-")</f>
        <v>-</v>
      </c>
      <c r="C36" s="26" t="str">
        <f>IF(Preencher!C39=0,"-",Preencher!C39)</f>
        <v>-</v>
      </c>
      <c r="D36" s="10" t="str">
        <f t="shared" si="0"/>
        <v>-</v>
      </c>
      <c r="E36" s="26" t="str">
        <f>IFERROR(VLOOKUP(D36,Class_Grupos!$A$4:$C$47,2,FALSE),"-")</f>
        <v>-</v>
      </c>
      <c r="F36" s="25" t="str">
        <f>IFERROR(VLOOKUP(D36,Class_Grupos!$A$4:$C$47,3,FALSE),"-")</f>
        <v>-</v>
      </c>
      <c r="G36" s="11" t="str">
        <f>IF(Preencher!H39=0,"-",Preencher!H39)</f>
        <v>-</v>
      </c>
      <c r="H36" s="9" t="str">
        <f t="shared" si="1"/>
        <v>-</v>
      </c>
      <c r="I36" s="35" t="str">
        <f t="shared" si="2"/>
        <v>-</v>
      </c>
      <c r="J36" s="10"/>
    </row>
    <row r="37" spans="1:10" x14ac:dyDescent="0.25">
      <c r="A37" s="25">
        <v>31</v>
      </c>
      <c r="B37" s="10" t="str">
        <f>IF(COUNTBLANK(Preencher!B40)=0,Preencher!B40,"-")</f>
        <v>-</v>
      </c>
      <c r="C37" s="26" t="str">
        <f>IF(Preencher!C40=0,"-",Preencher!C40)</f>
        <v>-</v>
      </c>
      <c r="D37" s="10" t="str">
        <f t="shared" si="0"/>
        <v>-</v>
      </c>
      <c r="E37" s="26" t="str">
        <f>IFERROR(VLOOKUP(D37,Class_Grupos!$A$4:$C$47,2,FALSE),"-")</f>
        <v>-</v>
      </c>
      <c r="F37" s="25" t="str">
        <f>IFERROR(VLOOKUP(D37,Class_Grupos!$A$4:$C$47,3,FALSE),"-")</f>
        <v>-</v>
      </c>
      <c r="G37" s="11" t="str">
        <f>IF(Preencher!H40=0,"-",Preencher!H40)</f>
        <v>-</v>
      </c>
      <c r="H37" s="9" t="str">
        <f t="shared" si="1"/>
        <v>-</v>
      </c>
      <c r="I37" s="35" t="str">
        <f t="shared" si="2"/>
        <v>-</v>
      </c>
      <c r="J37" s="10"/>
    </row>
    <row r="38" spans="1:10" x14ac:dyDescent="0.25">
      <c r="A38" s="25">
        <v>32</v>
      </c>
      <c r="B38" s="10" t="str">
        <f>IF(COUNTBLANK(Preencher!B41)=0,Preencher!B41,"-")</f>
        <v>-</v>
      </c>
      <c r="C38" s="26" t="str">
        <f>IF(Preencher!C41=0,"-",Preencher!C41)</f>
        <v>-</v>
      </c>
      <c r="D38" s="10" t="str">
        <f t="shared" si="0"/>
        <v>-</v>
      </c>
      <c r="E38" s="26" t="str">
        <f>IFERROR(VLOOKUP(D38,Class_Grupos!$A$4:$C$47,2,FALSE),"-")</f>
        <v>-</v>
      </c>
      <c r="F38" s="25" t="str">
        <f>IFERROR(VLOOKUP(D38,Class_Grupos!$A$4:$C$47,3,FALSE),"-")</f>
        <v>-</v>
      </c>
      <c r="G38" s="11" t="str">
        <f>IF(Preencher!H41=0,"-",Preencher!H41)</f>
        <v>-</v>
      </c>
      <c r="H38" s="9" t="str">
        <f t="shared" si="1"/>
        <v>-</v>
      </c>
      <c r="I38" s="35" t="str">
        <f t="shared" si="2"/>
        <v>-</v>
      </c>
      <c r="J38" s="10"/>
    </row>
    <row r="39" spans="1:10" x14ac:dyDescent="0.25">
      <c r="A39" s="25">
        <v>33</v>
      </c>
      <c r="B39" s="10" t="str">
        <f>IF(COUNTBLANK(Preencher!B42)=0,Preencher!B42,"-")</f>
        <v>-</v>
      </c>
      <c r="C39" s="26" t="str">
        <f>IF(Preencher!C42=0,"-",Preencher!C42)</f>
        <v>-</v>
      </c>
      <c r="D39" s="10" t="str">
        <f t="shared" si="0"/>
        <v>-</v>
      </c>
      <c r="E39" s="26" t="str">
        <f>IFERROR(VLOOKUP(D39,Class_Grupos!$A$4:$C$47,2,FALSE),"-")</f>
        <v>-</v>
      </c>
      <c r="F39" s="25" t="str">
        <f>IFERROR(VLOOKUP(D39,Class_Grupos!$A$4:$C$47,3,FALSE),"-")</f>
        <v>-</v>
      </c>
      <c r="G39" s="11" t="str">
        <f>IF(Preencher!H42=0,"-",Preencher!H42)</f>
        <v>-</v>
      </c>
      <c r="H39" s="9" t="str">
        <f t="shared" si="1"/>
        <v>-</v>
      </c>
      <c r="I39" s="35" t="str">
        <f t="shared" si="2"/>
        <v>-</v>
      </c>
      <c r="J39" s="10"/>
    </row>
    <row r="40" spans="1:10" x14ac:dyDescent="0.25">
      <c r="A40" s="25">
        <v>34</v>
      </c>
      <c r="B40" s="10" t="str">
        <f>IF(COUNTBLANK(Preencher!B43)=0,Preencher!B43,"-")</f>
        <v>-</v>
      </c>
      <c r="C40" s="26" t="str">
        <f>IF(Preencher!C43=0,"-",Preencher!C43)</f>
        <v>-</v>
      </c>
      <c r="D40" s="10" t="str">
        <f t="shared" si="0"/>
        <v>-</v>
      </c>
      <c r="E40" s="26" t="str">
        <f>IFERROR(VLOOKUP(D40,Class_Grupos!$A$4:$C$47,2,FALSE),"-")</f>
        <v>-</v>
      </c>
      <c r="F40" s="25" t="str">
        <f>IFERROR(VLOOKUP(D40,Class_Grupos!$A$4:$C$47,3,FALSE),"-")</f>
        <v>-</v>
      </c>
      <c r="G40" s="11" t="str">
        <f>IF(Preencher!H43=0,"-",Preencher!H43)</f>
        <v>-</v>
      </c>
      <c r="H40" s="9" t="str">
        <f t="shared" si="1"/>
        <v>-</v>
      </c>
      <c r="I40" s="35" t="str">
        <f t="shared" si="2"/>
        <v>-</v>
      </c>
      <c r="J40" s="10"/>
    </row>
    <row r="41" spans="1:10" x14ac:dyDescent="0.25">
      <c r="A41" s="25">
        <v>35</v>
      </c>
      <c r="B41" s="10" t="str">
        <f>IF(COUNTBLANK(Preencher!B44)=0,Preencher!B44,"-")</f>
        <v>-</v>
      </c>
      <c r="C41" s="26" t="str">
        <f>IF(Preencher!C44=0,"-",Preencher!C44)</f>
        <v>-</v>
      </c>
      <c r="D41" s="10" t="str">
        <f t="shared" si="0"/>
        <v>-</v>
      </c>
      <c r="E41" s="26" t="str">
        <f>IFERROR(VLOOKUP(D41,Class_Grupos!$A$4:$C$47,2,FALSE),"-")</f>
        <v>-</v>
      </c>
      <c r="F41" s="25" t="str">
        <f>IFERROR(VLOOKUP(D41,Class_Grupos!$A$4:$C$47,3,FALSE),"-")</f>
        <v>-</v>
      </c>
      <c r="G41" s="11" t="str">
        <f>IF(Preencher!H44=0,"-",Preencher!H44)</f>
        <v>-</v>
      </c>
      <c r="H41" s="9" t="str">
        <f t="shared" si="1"/>
        <v>-</v>
      </c>
      <c r="I41" s="35" t="str">
        <f t="shared" si="2"/>
        <v>-</v>
      </c>
      <c r="J41" s="10"/>
    </row>
    <row r="42" spans="1:10" x14ac:dyDescent="0.25">
      <c r="A42" s="25">
        <v>36</v>
      </c>
      <c r="B42" s="10" t="str">
        <f>IF(COUNTBLANK(Preencher!B45)=0,Preencher!B45,"-")</f>
        <v>-</v>
      </c>
      <c r="C42" s="26" t="str">
        <f>IF(Preencher!C45=0,"-",Preencher!C45)</f>
        <v>-</v>
      </c>
      <c r="D42" s="10" t="str">
        <f t="shared" si="0"/>
        <v>-</v>
      </c>
      <c r="E42" s="26" t="str">
        <f>IFERROR(VLOOKUP(D42,Class_Grupos!$A$4:$C$47,2,FALSE),"-")</f>
        <v>-</v>
      </c>
      <c r="F42" s="25" t="str">
        <f>IFERROR(VLOOKUP(D42,Class_Grupos!$A$4:$C$47,3,FALSE),"-")</f>
        <v>-</v>
      </c>
      <c r="G42" s="11" t="str">
        <f>IF(Preencher!H45=0,"-",Preencher!H45)</f>
        <v>-</v>
      </c>
      <c r="H42" s="9" t="str">
        <f t="shared" si="1"/>
        <v>-</v>
      </c>
      <c r="I42" s="35" t="str">
        <f t="shared" si="2"/>
        <v>-</v>
      </c>
      <c r="J42" s="10"/>
    </row>
    <row r="43" spans="1:10" x14ac:dyDescent="0.25">
      <c r="A43" s="25">
        <v>37</v>
      </c>
      <c r="B43" s="10" t="str">
        <f>IF(COUNTBLANK(Preencher!B46)=0,Preencher!B46,"-")</f>
        <v>-</v>
      </c>
      <c r="C43" s="26" t="str">
        <f>IF(Preencher!C46=0,"-",Preencher!C46)</f>
        <v>-</v>
      </c>
      <c r="D43" s="10" t="str">
        <f t="shared" si="0"/>
        <v>-</v>
      </c>
      <c r="E43" s="26" t="str">
        <f>IFERROR(VLOOKUP(D43,Class_Grupos!$A$4:$C$47,2,FALSE),"-")</f>
        <v>-</v>
      </c>
      <c r="F43" s="25" t="str">
        <f>IFERROR(VLOOKUP(D43,Class_Grupos!$A$4:$C$47,3,FALSE),"-")</f>
        <v>-</v>
      </c>
      <c r="G43" s="11" t="str">
        <f>IF(Preencher!H46=0,"-",Preencher!H46)</f>
        <v>-</v>
      </c>
      <c r="H43" s="9" t="str">
        <f t="shared" si="1"/>
        <v>-</v>
      </c>
      <c r="I43" s="35" t="str">
        <f t="shared" si="2"/>
        <v>-</v>
      </c>
      <c r="J43" s="10"/>
    </row>
    <row r="44" spans="1:10" x14ac:dyDescent="0.25">
      <c r="A44" s="25">
        <v>38</v>
      </c>
      <c r="B44" s="10" t="str">
        <f>IF(COUNTBLANK(Preencher!B47)=0,Preencher!B47,"-")</f>
        <v>-</v>
      </c>
      <c r="C44" s="26" t="str">
        <f>IF(Preencher!C47=0,"-",Preencher!C47)</f>
        <v>-</v>
      </c>
      <c r="D44" s="10" t="str">
        <f t="shared" si="0"/>
        <v>-</v>
      </c>
      <c r="E44" s="26" t="str">
        <f>IFERROR(VLOOKUP(D44,Class_Grupos!$A$4:$C$47,2,FALSE),"-")</f>
        <v>-</v>
      </c>
      <c r="F44" s="25" t="str">
        <f>IFERROR(VLOOKUP(D44,Class_Grupos!$A$4:$C$47,3,FALSE),"-")</f>
        <v>-</v>
      </c>
      <c r="G44" s="11" t="str">
        <f>IF(Preencher!H47=0,"-",Preencher!H47)</f>
        <v>-</v>
      </c>
      <c r="H44" s="9" t="str">
        <f t="shared" si="1"/>
        <v>-</v>
      </c>
      <c r="I44" s="35" t="str">
        <f t="shared" si="2"/>
        <v>-</v>
      </c>
      <c r="J44" s="10"/>
    </row>
    <row r="45" spans="1:10" x14ac:dyDescent="0.25">
      <c r="A45" s="25">
        <v>39</v>
      </c>
      <c r="B45" s="10" t="str">
        <f>IF(COUNTBLANK(Preencher!B48)=0,Preencher!B48,"-")</f>
        <v>-</v>
      </c>
      <c r="C45" s="26" t="str">
        <f>IF(Preencher!C48=0,"-",Preencher!C48)</f>
        <v>-</v>
      </c>
      <c r="D45" s="10" t="str">
        <f t="shared" si="0"/>
        <v>-</v>
      </c>
      <c r="E45" s="26" t="str">
        <f>IFERROR(VLOOKUP(D45,Class_Grupos!$A$4:$C$47,2,FALSE),"-")</f>
        <v>-</v>
      </c>
      <c r="F45" s="25" t="str">
        <f>IFERROR(VLOOKUP(D45,Class_Grupos!$A$4:$C$47,3,FALSE),"-")</f>
        <v>-</v>
      </c>
      <c r="G45" s="11" t="str">
        <f>IF(Preencher!H48=0,"-",Preencher!H48)</f>
        <v>-</v>
      </c>
      <c r="H45" s="9" t="str">
        <f t="shared" si="1"/>
        <v>-</v>
      </c>
      <c r="I45" s="35" t="str">
        <f t="shared" si="2"/>
        <v>-</v>
      </c>
      <c r="J45" s="10"/>
    </row>
    <row r="46" spans="1:10" x14ac:dyDescent="0.25">
      <c r="A46" s="25">
        <v>40</v>
      </c>
      <c r="B46" s="10" t="str">
        <f>IF(COUNTBLANK(Preencher!B49)=0,Preencher!B49,"-")</f>
        <v>-</v>
      </c>
      <c r="C46" s="26" t="str">
        <f>IF(Preencher!C49=0,"-",Preencher!C49)</f>
        <v>-</v>
      </c>
      <c r="D46" s="10" t="str">
        <f t="shared" si="0"/>
        <v>-</v>
      </c>
      <c r="E46" s="26" t="str">
        <f>IFERROR(VLOOKUP(D46,Class_Grupos!$A$4:$C$47,2,FALSE),"-")</f>
        <v>-</v>
      </c>
      <c r="F46" s="25" t="str">
        <f>IFERROR(VLOOKUP(D46,Class_Grupos!$A$4:$C$47,3,FALSE),"-")</f>
        <v>-</v>
      </c>
      <c r="G46" s="11" t="str">
        <f>IF(Preencher!H49=0,"-",Preencher!H49)</f>
        <v>-</v>
      </c>
      <c r="H46" s="9" t="str">
        <f t="shared" si="1"/>
        <v>-</v>
      </c>
      <c r="I46" s="35" t="str">
        <f t="shared" si="2"/>
        <v>-</v>
      </c>
      <c r="J46" s="10"/>
    </row>
    <row r="47" spans="1:10" x14ac:dyDescent="0.25">
      <c r="A47" s="25">
        <v>41</v>
      </c>
      <c r="B47" s="10" t="str">
        <f>IF(COUNTBLANK(Preencher!B50)=0,Preencher!B50,"-")</f>
        <v>-</v>
      </c>
      <c r="C47" s="26" t="str">
        <f>IF(Preencher!C50=0,"-",Preencher!C50)</f>
        <v>-</v>
      </c>
      <c r="D47" s="10" t="str">
        <f t="shared" si="0"/>
        <v>-</v>
      </c>
      <c r="E47" s="26" t="str">
        <f>IFERROR(VLOOKUP(D47,Class_Grupos!$A$4:$C$47,2,FALSE),"-")</f>
        <v>-</v>
      </c>
      <c r="F47" s="25" t="str">
        <f>IFERROR(VLOOKUP(D47,Class_Grupos!$A$4:$C$47,3,FALSE),"-")</f>
        <v>-</v>
      </c>
      <c r="G47" s="11" t="str">
        <f>IF(Preencher!H50=0,"-",Preencher!H50)</f>
        <v>-</v>
      </c>
      <c r="H47" s="9" t="str">
        <f t="shared" si="1"/>
        <v>-</v>
      </c>
      <c r="I47" s="35" t="str">
        <f t="shared" si="2"/>
        <v>-</v>
      </c>
      <c r="J47" s="10"/>
    </row>
    <row r="48" spans="1:10" x14ac:dyDescent="0.25">
      <c r="A48" s="25">
        <v>42</v>
      </c>
      <c r="B48" s="10" t="str">
        <f>IF(COUNTBLANK(Preencher!B51)=0,Preencher!B51,"-")</f>
        <v>-</v>
      </c>
      <c r="C48" s="26" t="str">
        <f>IF(Preencher!C51=0,"-",Preencher!C51)</f>
        <v>-</v>
      </c>
      <c r="D48" s="10" t="str">
        <f t="shared" si="0"/>
        <v>-</v>
      </c>
      <c r="E48" s="26" t="str">
        <f>IFERROR(VLOOKUP(D48,Class_Grupos!$A$4:$C$47,2,FALSE),"-")</f>
        <v>-</v>
      </c>
      <c r="F48" s="25" t="str">
        <f>IFERROR(VLOOKUP(D48,Class_Grupos!$A$4:$C$47,3,FALSE),"-")</f>
        <v>-</v>
      </c>
      <c r="G48" s="11" t="str">
        <f>IF(Preencher!H51=0,"-",Preencher!H51)</f>
        <v>-</v>
      </c>
      <c r="H48" s="9" t="str">
        <f t="shared" si="1"/>
        <v>-</v>
      </c>
      <c r="I48" s="35" t="str">
        <f t="shared" si="2"/>
        <v>-</v>
      </c>
      <c r="J48" s="10"/>
    </row>
    <row r="49" spans="1:10" x14ac:dyDescent="0.25">
      <c r="A49" s="25">
        <v>43</v>
      </c>
      <c r="B49" s="10" t="str">
        <f>IF(COUNTBLANK(Preencher!B52)=0,Preencher!B52,"-")</f>
        <v>-</v>
      </c>
      <c r="C49" s="26" t="str">
        <f>IF(Preencher!C52=0,"-",Preencher!C52)</f>
        <v>-</v>
      </c>
      <c r="D49" s="10" t="str">
        <f t="shared" si="0"/>
        <v>-</v>
      </c>
      <c r="E49" s="26" t="str">
        <f>IFERROR(VLOOKUP(D49,Class_Grupos!$A$4:$C$47,2,FALSE),"-")</f>
        <v>-</v>
      </c>
      <c r="F49" s="25" t="str">
        <f>IFERROR(VLOOKUP(D49,Class_Grupos!$A$4:$C$47,3,FALSE),"-")</f>
        <v>-</v>
      </c>
      <c r="G49" s="11" t="str">
        <f>IF(Preencher!H52=0,"-",Preencher!H52)</f>
        <v>-</v>
      </c>
      <c r="H49" s="9" t="str">
        <f t="shared" si="1"/>
        <v>-</v>
      </c>
      <c r="I49" s="35" t="str">
        <f t="shared" si="2"/>
        <v>-</v>
      </c>
      <c r="J49" s="10"/>
    </row>
    <row r="50" spans="1:10" x14ac:dyDescent="0.25">
      <c r="A50" s="25">
        <v>44</v>
      </c>
      <c r="B50" s="10" t="str">
        <f>IF(COUNTBLANK(Preencher!B53)=0,Preencher!B53,"-")</f>
        <v>-</v>
      </c>
      <c r="C50" s="26" t="str">
        <f>IF(Preencher!C53=0,"-",Preencher!C53)</f>
        <v>-</v>
      </c>
      <c r="D50" s="10" t="str">
        <f t="shared" si="0"/>
        <v>-</v>
      </c>
      <c r="E50" s="26" t="str">
        <f>IFERROR(VLOOKUP(D50,Class_Grupos!$A$4:$C$47,2,FALSE),"-")</f>
        <v>-</v>
      </c>
      <c r="F50" s="25" t="str">
        <f>IFERROR(VLOOKUP(D50,Class_Grupos!$A$4:$C$47,3,FALSE),"-")</f>
        <v>-</v>
      </c>
      <c r="G50" s="11" t="str">
        <f>IF(Preencher!H53=0,"-",Preencher!H53)</f>
        <v>-</v>
      </c>
      <c r="H50" s="9" t="str">
        <f t="shared" si="1"/>
        <v>-</v>
      </c>
      <c r="I50" s="35" t="str">
        <f t="shared" si="2"/>
        <v>-</v>
      </c>
      <c r="J50" s="10"/>
    </row>
    <row r="51" spans="1:10" x14ac:dyDescent="0.25">
      <c r="A51" s="25">
        <v>45</v>
      </c>
      <c r="B51" s="10" t="str">
        <f>IF(COUNTBLANK(Preencher!B54)=0,Preencher!B54,"-")</f>
        <v>-</v>
      </c>
      <c r="C51" s="26" t="str">
        <f>IF(Preencher!C54=0,"-",Preencher!C54)</f>
        <v>-</v>
      </c>
      <c r="D51" s="10" t="str">
        <f t="shared" si="0"/>
        <v>-</v>
      </c>
      <c r="E51" s="26" t="str">
        <f>IFERROR(VLOOKUP(D51,Class_Grupos!$A$4:$C$47,2,FALSE),"-")</f>
        <v>-</v>
      </c>
      <c r="F51" s="25" t="str">
        <f>IFERROR(VLOOKUP(D51,Class_Grupos!$A$4:$C$47,3,FALSE),"-")</f>
        <v>-</v>
      </c>
      <c r="G51" s="11" t="str">
        <f>IF(Preencher!H54=0,"-",Preencher!H54)</f>
        <v>-</v>
      </c>
      <c r="H51" s="9" t="str">
        <f t="shared" si="1"/>
        <v>-</v>
      </c>
      <c r="I51" s="35" t="str">
        <f t="shared" si="2"/>
        <v>-</v>
      </c>
      <c r="J51" s="10"/>
    </row>
    <row r="52" spans="1:10" x14ac:dyDescent="0.25">
      <c r="A52" s="25">
        <v>46</v>
      </c>
      <c r="B52" s="10" t="str">
        <f>IF(COUNTBLANK(Preencher!B55)=0,Preencher!B55,"-")</f>
        <v>-</v>
      </c>
      <c r="C52" s="26" t="str">
        <f>IF(Preencher!C55=0,"-",Preencher!C55)</f>
        <v>-</v>
      </c>
      <c r="D52" s="10" t="str">
        <f t="shared" si="0"/>
        <v>-</v>
      </c>
      <c r="E52" s="26" t="str">
        <f>IFERROR(VLOOKUP(D52,Class_Grupos!$A$4:$C$47,2,FALSE),"-")</f>
        <v>-</v>
      </c>
      <c r="F52" s="25" t="str">
        <f>IFERROR(VLOOKUP(D52,Class_Grupos!$A$4:$C$47,3,FALSE),"-")</f>
        <v>-</v>
      </c>
      <c r="G52" s="11" t="str">
        <f>IF(Preencher!H55=0,"-",Preencher!H55)</f>
        <v>-</v>
      </c>
      <c r="H52" s="9" t="str">
        <f t="shared" si="1"/>
        <v>-</v>
      </c>
      <c r="I52" s="35" t="str">
        <f t="shared" si="2"/>
        <v>-</v>
      </c>
      <c r="J52" s="10"/>
    </row>
    <row r="53" spans="1:10" x14ac:dyDescent="0.25">
      <c r="A53" s="25">
        <v>47</v>
      </c>
      <c r="B53" s="10" t="str">
        <f>IF(COUNTBLANK(Preencher!B56)=0,Preencher!B56,"-")</f>
        <v>-</v>
      </c>
      <c r="C53" s="26" t="str">
        <f>IF(Preencher!C56=0,"-",Preencher!C56)</f>
        <v>-</v>
      </c>
      <c r="D53" s="10" t="str">
        <f t="shared" si="0"/>
        <v>-</v>
      </c>
      <c r="E53" s="26" t="str">
        <f>IFERROR(VLOOKUP(D53,Class_Grupos!$A$4:$C$47,2,FALSE),"-")</f>
        <v>-</v>
      </c>
      <c r="F53" s="25" t="str">
        <f>IFERROR(VLOOKUP(D53,Class_Grupos!$A$4:$C$47,3,FALSE),"-")</f>
        <v>-</v>
      </c>
      <c r="G53" s="11" t="str">
        <f>IF(Preencher!H56=0,"-",Preencher!H56)</f>
        <v>-</v>
      </c>
      <c r="H53" s="9" t="str">
        <f t="shared" si="1"/>
        <v>-</v>
      </c>
      <c r="I53" s="35" t="str">
        <f t="shared" si="2"/>
        <v>-</v>
      </c>
      <c r="J53" s="10"/>
    </row>
    <row r="54" spans="1:10" x14ac:dyDescent="0.25">
      <c r="A54" s="25">
        <v>48</v>
      </c>
      <c r="B54" s="10" t="str">
        <f>IF(COUNTBLANK(Preencher!B57)=0,Preencher!B57,"-")</f>
        <v>-</v>
      </c>
      <c r="C54" s="26" t="str">
        <f>IF(Preencher!C57=0,"-",Preencher!C57)</f>
        <v>-</v>
      </c>
      <c r="D54" s="10" t="str">
        <f t="shared" si="0"/>
        <v>-</v>
      </c>
      <c r="E54" s="26" t="str">
        <f>IFERROR(VLOOKUP(D54,Class_Grupos!$A$4:$C$47,2,FALSE),"-")</f>
        <v>-</v>
      </c>
      <c r="F54" s="25" t="str">
        <f>IFERROR(VLOOKUP(D54,Class_Grupos!$A$4:$C$47,3,FALSE),"-")</f>
        <v>-</v>
      </c>
      <c r="G54" s="11" t="str">
        <f>IF(Preencher!H57=0,"-",Preencher!H57)</f>
        <v>-</v>
      </c>
      <c r="H54" s="9" t="str">
        <f t="shared" si="1"/>
        <v>-</v>
      </c>
      <c r="I54" s="35" t="str">
        <f t="shared" si="2"/>
        <v>-</v>
      </c>
      <c r="J54" s="10"/>
    </row>
    <row r="55" spans="1:10" x14ac:dyDescent="0.25">
      <c r="A55" s="25">
        <v>49</v>
      </c>
      <c r="B55" s="10" t="str">
        <f>IF(COUNTBLANK(Preencher!B58)=0,Preencher!B58,"-")</f>
        <v>-</v>
      </c>
      <c r="C55" s="26" t="str">
        <f>IF(Preencher!C58=0,"-",Preencher!C58)</f>
        <v>-</v>
      </c>
      <c r="D55" s="10" t="str">
        <f t="shared" si="0"/>
        <v>-</v>
      </c>
      <c r="E55" s="26" t="str">
        <f>IFERROR(VLOOKUP(D55,Class_Grupos!$A$4:$C$47,2,FALSE),"-")</f>
        <v>-</v>
      </c>
      <c r="F55" s="25" t="str">
        <f>IFERROR(VLOOKUP(D55,Class_Grupos!$A$4:$C$47,3,FALSE),"-")</f>
        <v>-</v>
      </c>
      <c r="G55" s="11" t="str">
        <f>IF(Preencher!H58=0,"-",Preencher!H58)</f>
        <v>-</v>
      </c>
      <c r="H55" s="9" t="str">
        <f t="shared" si="1"/>
        <v>-</v>
      </c>
      <c r="I55" s="35" t="str">
        <f t="shared" si="2"/>
        <v>-</v>
      </c>
      <c r="J55" s="10"/>
    </row>
    <row r="56" spans="1:10" x14ac:dyDescent="0.25">
      <c r="A56" s="25">
        <v>50</v>
      </c>
      <c r="B56" s="10" t="str">
        <f>IF(COUNTBLANK(Preencher!B59)=0,Preencher!B59,"-")</f>
        <v>-</v>
      </c>
      <c r="C56" s="26" t="str">
        <f>IF(Preencher!C59=0,"-",Preencher!C59)</f>
        <v>-</v>
      </c>
      <c r="D56" s="10" t="str">
        <f t="shared" si="0"/>
        <v>-</v>
      </c>
      <c r="E56" s="26" t="str">
        <f>IFERROR(VLOOKUP(D56,Class_Grupos!$A$4:$C$47,2,FALSE),"-")</f>
        <v>-</v>
      </c>
      <c r="F56" s="25" t="str">
        <f>IFERROR(VLOOKUP(D56,Class_Grupos!$A$4:$C$47,3,FALSE),"-")</f>
        <v>-</v>
      </c>
      <c r="G56" s="11" t="str">
        <f>IF(Preencher!H59=0,"-",Preencher!H59)</f>
        <v>-</v>
      </c>
      <c r="H56" s="9" t="str">
        <f t="shared" si="1"/>
        <v>-</v>
      </c>
      <c r="I56" s="35" t="str">
        <f t="shared" si="2"/>
        <v>-</v>
      </c>
      <c r="J56" s="10"/>
    </row>
  </sheetData>
  <sheetProtection algorithmName="SHA-512" hashValue="uGx0soYECo+iqwbowl1tjmnhTa8DYVuFTpQf6hb/qEkEVOq9QSKuj8fHSZNpworm0P5SZE4x/5crknWydfhPfQ==" saltValue="8s4AP9ymuGnN0oPO+ZSWqQ==" spinCount="100000" sheet="1" objects="1" scenarios="1"/>
  <mergeCells count="1">
    <mergeCell ref="C2:D2"/>
  </mergeCells>
  <conditionalFormatting sqref="I7:I56">
    <cfRule type="cellIs" dxfId="4" priority="1" operator="equal">
      <formula>"Não"</formula>
    </cfRule>
    <cfRule type="cellIs" dxfId="3" priority="2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405712-209D-42AA-93EE-5E541F6062F9}">
          <x14:formula1>
            <xm:f>Class_Grupos!$A$2:$A$47</xm:f>
          </x14:formula1>
          <xm:sqref>C7:D56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F813-E402-406E-B038-51540C780D55}">
  <sheetPr codeName="Planilha5"/>
  <dimension ref="B5:G31"/>
  <sheetViews>
    <sheetView workbookViewId="0">
      <selection activeCell="B5" sqref="B5:G5"/>
    </sheetView>
  </sheetViews>
  <sheetFormatPr defaultRowHeight="15" x14ac:dyDescent="0.25"/>
  <cols>
    <col min="1" max="1" width="3.7109375" style="4" customWidth="1"/>
    <col min="2" max="2" width="29.42578125" style="4" customWidth="1"/>
    <col min="3" max="3" width="8.7109375" style="4" customWidth="1"/>
    <col min="4" max="4" width="6.85546875" style="4" customWidth="1"/>
    <col min="5" max="5" width="12.42578125" style="4" customWidth="1"/>
    <col min="6" max="6" width="11.85546875" style="4" customWidth="1"/>
    <col min="7" max="7" width="16.140625" style="4" customWidth="1"/>
    <col min="8" max="8" width="3.7109375" style="4" customWidth="1"/>
    <col min="9" max="16384" width="9.140625" style="4"/>
  </cols>
  <sheetData>
    <row r="5" spans="2:7" ht="15.75" x14ac:dyDescent="0.25">
      <c r="B5" s="128" t="s">
        <v>98</v>
      </c>
      <c r="C5" s="128"/>
      <c r="D5" s="128"/>
      <c r="E5" s="128"/>
      <c r="F5" s="128"/>
      <c r="G5" s="128"/>
    </row>
    <row r="7" spans="2:7" x14ac:dyDescent="0.25">
      <c r="B7" s="36" t="s">
        <v>96</v>
      </c>
    </row>
    <row r="8" spans="2:7" ht="90.75" customHeight="1" x14ac:dyDescent="0.25">
      <c r="B8" s="121" t="s">
        <v>97</v>
      </c>
      <c r="C8" s="121"/>
      <c r="D8" s="121"/>
      <c r="E8" s="121"/>
      <c r="F8" s="121"/>
      <c r="G8" s="121"/>
    </row>
    <row r="9" spans="2:7" ht="15.75" thickBot="1" x14ac:dyDescent="0.3"/>
    <row r="10" spans="2:7" ht="20.100000000000001" customHeight="1" x14ac:dyDescent="0.25">
      <c r="B10" s="37" t="s">
        <v>81</v>
      </c>
      <c r="C10" s="132" t="str">
        <f>Comissão!C2</f>
        <v>-</v>
      </c>
      <c r="D10" s="132"/>
      <c r="E10" s="132"/>
      <c r="F10" s="132"/>
      <c r="G10" s="133"/>
    </row>
    <row r="11" spans="2:7" ht="20.100000000000001" customHeight="1" thickBot="1" x14ac:dyDescent="0.3">
      <c r="B11" s="46" t="s">
        <v>75</v>
      </c>
      <c r="C11" s="130" t="str">
        <f>Comissão!C3</f>
        <v>-</v>
      </c>
      <c r="D11" s="130"/>
      <c r="E11" s="130"/>
      <c r="F11" s="130"/>
      <c r="G11" s="131"/>
    </row>
    <row r="12" spans="2:7" ht="15.75" thickBot="1" x14ac:dyDescent="0.3">
      <c r="B12" s="38"/>
      <c r="C12" s="39"/>
      <c r="D12" s="39"/>
      <c r="E12" s="39"/>
      <c r="F12" s="39"/>
      <c r="G12" s="39"/>
    </row>
    <row r="13" spans="2:7" s="32" customFormat="1" ht="30" customHeight="1" thickBot="1" x14ac:dyDescent="0.3">
      <c r="B13" s="96" t="s">
        <v>1</v>
      </c>
      <c r="C13" s="100" t="s">
        <v>65</v>
      </c>
      <c r="D13" s="101" t="s">
        <v>66</v>
      </c>
      <c r="E13" s="100" t="s">
        <v>67</v>
      </c>
      <c r="F13" s="100" t="s">
        <v>68</v>
      </c>
      <c r="G13" s="102" t="s">
        <v>69</v>
      </c>
    </row>
    <row r="14" spans="2:7" ht="24.95" customHeight="1" x14ac:dyDescent="0.25">
      <c r="B14" s="97" t="s">
        <v>70</v>
      </c>
      <c r="C14" s="86">
        <f>SUMIF(Comissão!$E$7:$E$163,Despacho!B14,Comissão!$H$7:$H$163)</f>
        <v>0</v>
      </c>
      <c r="D14" s="40" t="s">
        <v>5</v>
      </c>
      <c r="E14" s="86">
        <f>C14</f>
        <v>0</v>
      </c>
      <c r="F14" s="86">
        <v>100</v>
      </c>
      <c r="G14" s="103" t="str">
        <f>IF(E14&lt;F14,"Horas faltantes","Ok")</f>
        <v>Horas faltantes</v>
      </c>
    </row>
    <row r="15" spans="2:7" ht="30" customHeight="1" x14ac:dyDescent="0.25">
      <c r="B15" s="98" t="s">
        <v>29</v>
      </c>
      <c r="C15" s="84">
        <f>SUMIF(Comissão!$E$7:$E$163,Despacho!B15,Comissão!$H$7:$H$163)</f>
        <v>0</v>
      </c>
      <c r="D15" s="134" t="s">
        <v>25</v>
      </c>
      <c r="E15" s="135">
        <f>SUM(C15:C19)</f>
        <v>0</v>
      </c>
      <c r="F15" s="135">
        <v>260</v>
      </c>
      <c r="G15" s="136" t="str">
        <f>IF(E15&lt;F15,"Horas faltantes","Ok")</f>
        <v>Horas faltantes</v>
      </c>
    </row>
    <row r="16" spans="2:7" ht="24.95" customHeight="1" x14ac:dyDescent="0.25">
      <c r="B16" s="98" t="s">
        <v>31</v>
      </c>
      <c r="C16" s="84">
        <f>SUMIF(Comissão!$E$7:$E$163,Despacho!B16,Comissão!$H$7:$H$163)</f>
        <v>0</v>
      </c>
      <c r="D16" s="134"/>
      <c r="E16" s="135"/>
      <c r="F16" s="135"/>
      <c r="G16" s="136"/>
    </row>
    <row r="17" spans="2:7" ht="24.95" customHeight="1" x14ac:dyDescent="0.25">
      <c r="B17" s="98" t="s">
        <v>33</v>
      </c>
      <c r="C17" s="84">
        <f>SUMIF(Comissão!$E$7:$E$163,Despacho!B17,Comissão!$H$7:$H$163)</f>
        <v>0</v>
      </c>
      <c r="D17" s="134"/>
      <c r="E17" s="135"/>
      <c r="F17" s="135"/>
      <c r="G17" s="136"/>
    </row>
    <row r="18" spans="2:7" ht="30" customHeight="1" x14ac:dyDescent="0.25">
      <c r="B18" s="98" t="s">
        <v>27</v>
      </c>
      <c r="C18" s="84">
        <f>SUMIF(Comissão!$E$7:$E$163,Despacho!B18,Comissão!$H$7:$H$163)</f>
        <v>0</v>
      </c>
      <c r="D18" s="134"/>
      <c r="E18" s="135"/>
      <c r="F18" s="135"/>
      <c r="G18" s="136"/>
    </row>
    <row r="19" spans="2:7" ht="24.95" customHeight="1" x14ac:dyDescent="0.25">
      <c r="B19" s="98" t="s">
        <v>24</v>
      </c>
      <c r="C19" s="84">
        <f>SUMIF(Comissão!$E$7:$E$163,Despacho!B19,Comissão!$H$7:$H$163)</f>
        <v>0</v>
      </c>
      <c r="D19" s="134"/>
      <c r="E19" s="135"/>
      <c r="F19" s="135"/>
      <c r="G19" s="136"/>
    </row>
    <row r="20" spans="2:7" ht="30" customHeight="1" x14ac:dyDescent="0.25">
      <c r="B20" s="98" t="s">
        <v>57</v>
      </c>
      <c r="C20" s="84">
        <f>SUMIF(Comissão!$E$7:$E$163,Despacho!B20,Comissão!$H$7:$H$163)</f>
        <v>0</v>
      </c>
      <c r="D20" s="134" t="s">
        <v>47</v>
      </c>
      <c r="E20" s="135">
        <f>SUM(C20:C22)</f>
        <v>0</v>
      </c>
      <c r="F20" s="135">
        <v>0</v>
      </c>
      <c r="G20" s="139" t="str">
        <f>IF(E20&lt;F20,"Horas faltantes","Ok")</f>
        <v>Ok</v>
      </c>
    </row>
    <row r="21" spans="2:7" ht="24.95" customHeight="1" x14ac:dyDescent="0.25">
      <c r="B21" s="98" t="s">
        <v>50</v>
      </c>
      <c r="C21" s="84">
        <f>SUMIF(Comissão!$E$7:$E$163,Despacho!B21,Comissão!$H$7:$H$163)</f>
        <v>0</v>
      </c>
      <c r="D21" s="134"/>
      <c r="E21" s="135"/>
      <c r="F21" s="135"/>
      <c r="G21" s="139"/>
    </row>
    <row r="22" spans="2:7" ht="24.95" customHeight="1" thickBot="1" x14ac:dyDescent="0.3">
      <c r="B22" s="99" t="s">
        <v>71</v>
      </c>
      <c r="C22" s="85">
        <f>SUMIF(Comissão!$E$7:$E$163,Despacho!B22,Comissão!$H$7:$H$163)</f>
        <v>0</v>
      </c>
      <c r="D22" s="137"/>
      <c r="E22" s="138"/>
      <c r="F22" s="138"/>
      <c r="G22" s="140"/>
    </row>
    <row r="23" spans="2:7" ht="24.95" customHeight="1" thickBot="1" x14ac:dyDescent="0.3">
      <c r="B23" s="141" t="s">
        <v>95</v>
      </c>
      <c r="C23" s="142"/>
      <c r="D23" s="142"/>
      <c r="E23" s="143">
        <f>SUM(E14:E22)</f>
        <v>0</v>
      </c>
      <c r="F23" s="143"/>
      <c r="G23" s="144"/>
    </row>
    <row r="24" spans="2:7" x14ac:dyDescent="0.25">
      <c r="B24" s="41"/>
      <c r="C24" s="41"/>
      <c r="D24" s="41"/>
      <c r="E24" s="41"/>
      <c r="F24" s="41"/>
      <c r="G24" s="41"/>
    </row>
    <row r="25" spans="2:7" x14ac:dyDescent="0.25">
      <c r="B25" s="42" t="s">
        <v>77</v>
      </c>
      <c r="C25" s="129" t="str">
        <f>IF(Comissão!C4=0,"DATA PLANILHA COMISSÃO", Comissão!C4)</f>
        <v>DATA PLANILHA COMISSÃO</v>
      </c>
      <c r="D25" s="129"/>
      <c r="E25" s="129"/>
      <c r="F25" s="43"/>
      <c r="G25" s="43"/>
    </row>
    <row r="26" spans="2:7" x14ac:dyDescent="0.25">
      <c r="B26" s="127"/>
      <c r="C26" s="127"/>
      <c r="D26" s="127"/>
      <c r="E26" s="127"/>
      <c r="F26" s="127"/>
      <c r="G26" s="127"/>
    </row>
    <row r="27" spans="2:7" ht="20.100000000000001" customHeight="1" x14ac:dyDescent="0.25">
      <c r="B27" s="47" t="s">
        <v>99</v>
      </c>
      <c r="C27" s="44"/>
      <c r="D27" s="44"/>
      <c r="E27" s="44"/>
      <c r="F27" s="44"/>
      <c r="G27" s="44"/>
    </row>
    <row r="28" spans="2:7" ht="20.100000000000001" customHeight="1" x14ac:dyDescent="0.25">
      <c r="B28" s="45" t="s">
        <v>100</v>
      </c>
      <c r="C28" s="45"/>
      <c r="D28" s="45"/>
      <c r="E28" s="45"/>
      <c r="F28" s="45"/>
      <c r="G28" s="45"/>
    </row>
    <row r="29" spans="2:7" ht="20.100000000000001" customHeight="1" x14ac:dyDescent="0.25">
      <c r="B29" s="45" t="s">
        <v>101</v>
      </c>
      <c r="C29" s="45"/>
      <c r="D29" s="45"/>
      <c r="E29" s="45"/>
      <c r="F29" s="45"/>
      <c r="G29" s="45"/>
    </row>
    <row r="30" spans="2:7" x14ac:dyDescent="0.25">
      <c r="B30" s="45"/>
      <c r="C30" s="45"/>
      <c r="D30" s="45"/>
      <c r="E30" s="45"/>
      <c r="F30" s="45"/>
      <c r="G30" s="45"/>
    </row>
    <row r="31" spans="2:7" x14ac:dyDescent="0.25">
      <c r="B31" s="45"/>
      <c r="C31" s="45"/>
      <c r="D31" s="45"/>
      <c r="E31" s="45"/>
      <c r="F31" s="45"/>
      <c r="G31" s="45"/>
    </row>
  </sheetData>
  <sheetProtection algorithmName="SHA-512" hashValue="wJaOPVIjYk10+r+RTNIopLk2xFde9CS5qn3HRsJhy/YsyxTZTZJjZYQzLnwgLVsiHcYkd+k4yvxPNBEr4HIuvw==" saltValue="MuEJtMfce7bhfQylMprmgw==" spinCount="100000" sheet="1" objects="1" scenarios="1"/>
  <mergeCells count="16">
    <mergeCell ref="B26:G26"/>
    <mergeCell ref="B8:G8"/>
    <mergeCell ref="B5:G5"/>
    <mergeCell ref="C25:E25"/>
    <mergeCell ref="C11:G11"/>
    <mergeCell ref="C10:G10"/>
    <mergeCell ref="D15:D19"/>
    <mergeCell ref="E15:E19"/>
    <mergeCell ref="F15:F19"/>
    <mergeCell ref="G15:G19"/>
    <mergeCell ref="D20:D22"/>
    <mergeCell ref="E20:E22"/>
    <mergeCell ref="F20:F22"/>
    <mergeCell ref="G20:G22"/>
    <mergeCell ref="B23:D23"/>
    <mergeCell ref="E23:G23"/>
  </mergeCells>
  <conditionalFormatting sqref="E14">
    <cfRule type="cellIs" dxfId="2" priority="3" stopIfTrue="1" operator="equal">
      <formula>100</formula>
    </cfRule>
  </conditionalFormatting>
  <conditionalFormatting sqref="G14:G22 E23">
    <cfRule type="cellIs" dxfId="1" priority="1" operator="equal">
      <formula>"Ok"</formula>
    </cfRule>
    <cfRule type="cellIs" dxfId="0" priority="2" operator="equal">
      <formula>"Horas faltantes"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6"/>
  <dimension ref="A1:C47"/>
  <sheetViews>
    <sheetView workbookViewId="0">
      <selection activeCell="B3" sqref="B3"/>
    </sheetView>
  </sheetViews>
  <sheetFormatPr defaultRowHeight="15" x14ac:dyDescent="0.25"/>
  <cols>
    <col min="1" max="1" width="51.7109375" style="22" customWidth="1"/>
    <col min="2" max="2" width="42" style="22" customWidth="1"/>
    <col min="3" max="3" width="7.42578125" style="22" customWidth="1"/>
    <col min="4" max="4" width="34.28515625" style="22" customWidth="1"/>
    <col min="5" max="16384" width="9.140625" style="22"/>
  </cols>
  <sheetData>
    <row r="1" spans="1:3" x14ac:dyDescent="0.25">
      <c r="A1" s="23" t="s">
        <v>0</v>
      </c>
      <c r="B1" s="23" t="s">
        <v>1</v>
      </c>
      <c r="C1" s="51" t="s">
        <v>2</v>
      </c>
    </row>
    <row r="2" spans="1:3" x14ac:dyDescent="0.25">
      <c r="A2" s="21"/>
      <c r="B2" s="21"/>
    </row>
    <row r="3" spans="1:3" x14ac:dyDescent="0.25">
      <c r="A3" s="21" t="s">
        <v>102</v>
      </c>
      <c r="B3" s="21" t="s">
        <v>24</v>
      </c>
      <c r="C3" s="23" t="s">
        <v>25</v>
      </c>
    </row>
    <row r="4" spans="1:3" x14ac:dyDescent="0.25">
      <c r="A4" s="21" t="s">
        <v>23</v>
      </c>
      <c r="B4" s="21" t="s">
        <v>24</v>
      </c>
      <c r="C4" s="23" t="s">
        <v>25</v>
      </c>
    </row>
    <row r="5" spans="1:3" x14ac:dyDescent="0.25">
      <c r="A5" s="21" t="s">
        <v>3</v>
      </c>
      <c r="B5" s="21" t="s">
        <v>4</v>
      </c>
      <c r="C5" s="23" t="s">
        <v>5</v>
      </c>
    </row>
    <row r="6" spans="1:3" x14ac:dyDescent="0.25">
      <c r="A6" s="21" t="s">
        <v>6</v>
      </c>
      <c r="B6" s="21" t="s">
        <v>4</v>
      </c>
      <c r="C6" s="23" t="s">
        <v>5</v>
      </c>
    </row>
    <row r="7" spans="1:3" x14ac:dyDescent="0.25">
      <c r="A7" s="21" t="s">
        <v>26</v>
      </c>
      <c r="B7" s="21" t="s">
        <v>27</v>
      </c>
      <c r="C7" s="23" t="s">
        <v>25</v>
      </c>
    </row>
    <row r="8" spans="1:3" x14ac:dyDescent="0.25">
      <c r="A8" s="21" t="s">
        <v>28</v>
      </c>
      <c r="B8" s="21" t="s">
        <v>29</v>
      </c>
      <c r="C8" s="23" t="s">
        <v>25</v>
      </c>
    </row>
    <row r="9" spans="1:3" x14ac:dyDescent="0.25">
      <c r="A9" s="21" t="s">
        <v>7</v>
      </c>
      <c r="B9" s="21" t="s">
        <v>4</v>
      </c>
      <c r="C9" s="23" t="s">
        <v>5</v>
      </c>
    </row>
    <row r="10" spans="1:3" x14ac:dyDescent="0.25">
      <c r="A10" s="21" t="s">
        <v>8</v>
      </c>
      <c r="B10" s="21" t="s">
        <v>4</v>
      </c>
      <c r="C10" s="23" t="s">
        <v>5</v>
      </c>
    </row>
    <row r="11" spans="1:3" x14ac:dyDescent="0.25">
      <c r="A11" s="21" t="s">
        <v>9</v>
      </c>
      <c r="B11" s="21" t="s">
        <v>4</v>
      </c>
      <c r="C11" s="23" t="s">
        <v>5</v>
      </c>
    </row>
    <row r="12" spans="1:3" x14ac:dyDescent="0.25">
      <c r="A12" s="21" t="s">
        <v>10</v>
      </c>
      <c r="B12" s="21" t="s">
        <v>4</v>
      </c>
      <c r="C12" s="23" t="s">
        <v>5</v>
      </c>
    </row>
    <row r="13" spans="1:3" x14ac:dyDescent="0.25">
      <c r="A13" s="21" t="s">
        <v>11</v>
      </c>
      <c r="B13" s="21" t="s">
        <v>4</v>
      </c>
      <c r="C13" s="23" t="s">
        <v>5</v>
      </c>
    </row>
    <row r="14" spans="1:3" x14ac:dyDescent="0.25">
      <c r="A14" s="21" t="s">
        <v>45</v>
      </c>
      <c r="B14" s="21" t="s">
        <v>46</v>
      </c>
      <c r="C14" s="23" t="s">
        <v>47</v>
      </c>
    </row>
    <row r="15" spans="1:3" x14ac:dyDescent="0.25">
      <c r="A15" s="21" t="s">
        <v>12</v>
      </c>
      <c r="B15" s="21" t="s">
        <v>4</v>
      </c>
      <c r="C15" s="23" t="s">
        <v>5</v>
      </c>
    </row>
    <row r="16" spans="1:3" x14ac:dyDescent="0.25">
      <c r="A16" s="21" t="s">
        <v>30</v>
      </c>
      <c r="B16" s="21" t="s">
        <v>31</v>
      </c>
      <c r="C16" s="23" t="s">
        <v>25</v>
      </c>
    </row>
    <row r="17" spans="1:3" x14ac:dyDescent="0.25">
      <c r="A17" s="21" t="s">
        <v>13</v>
      </c>
      <c r="B17" s="21" t="s">
        <v>4</v>
      </c>
      <c r="C17" s="23" t="s">
        <v>5</v>
      </c>
    </row>
    <row r="18" spans="1:3" x14ac:dyDescent="0.25">
      <c r="A18" s="21" t="s">
        <v>32</v>
      </c>
      <c r="B18" s="21" t="s">
        <v>33</v>
      </c>
      <c r="C18" s="23" t="s">
        <v>25</v>
      </c>
    </row>
    <row r="19" spans="1:3" x14ac:dyDescent="0.25">
      <c r="A19" s="21" t="s">
        <v>48</v>
      </c>
      <c r="B19" s="21" t="s">
        <v>46</v>
      </c>
      <c r="C19" s="23" t="s">
        <v>47</v>
      </c>
    </row>
    <row r="20" spans="1:3" x14ac:dyDescent="0.25">
      <c r="A20" s="21" t="s">
        <v>14</v>
      </c>
      <c r="B20" s="21" t="s">
        <v>4</v>
      </c>
      <c r="C20" s="23" t="s">
        <v>5</v>
      </c>
    </row>
    <row r="21" spans="1:3" x14ac:dyDescent="0.25">
      <c r="A21" s="21" t="s">
        <v>15</v>
      </c>
      <c r="B21" s="21" t="s">
        <v>4</v>
      </c>
      <c r="C21" s="23" t="s">
        <v>5</v>
      </c>
    </row>
    <row r="22" spans="1:3" x14ac:dyDescent="0.25">
      <c r="A22" s="21" t="s">
        <v>16</v>
      </c>
      <c r="B22" s="21" t="s">
        <v>4</v>
      </c>
      <c r="C22" s="23" t="s">
        <v>5</v>
      </c>
    </row>
    <row r="23" spans="1:3" x14ac:dyDescent="0.25">
      <c r="A23" s="21" t="s">
        <v>49</v>
      </c>
      <c r="B23" s="21" t="s">
        <v>50</v>
      </c>
      <c r="C23" s="23" t="s">
        <v>47</v>
      </c>
    </row>
    <row r="24" spans="1:3" x14ac:dyDescent="0.25">
      <c r="A24" s="21" t="s">
        <v>34</v>
      </c>
      <c r="B24" s="21" t="s">
        <v>24</v>
      </c>
      <c r="C24" s="23" t="s">
        <v>25</v>
      </c>
    </row>
    <row r="25" spans="1:3" x14ac:dyDescent="0.25">
      <c r="A25" s="21" t="s">
        <v>17</v>
      </c>
      <c r="B25" s="21" t="s">
        <v>4</v>
      </c>
      <c r="C25" s="23" t="s">
        <v>5</v>
      </c>
    </row>
    <row r="26" spans="1:3" x14ac:dyDescent="0.25">
      <c r="A26" s="21" t="s">
        <v>51</v>
      </c>
      <c r="B26" s="21" t="s">
        <v>46</v>
      </c>
      <c r="C26" s="23" t="s">
        <v>47</v>
      </c>
    </row>
    <row r="27" spans="1:3" x14ac:dyDescent="0.25">
      <c r="A27" s="21" t="s">
        <v>52</v>
      </c>
      <c r="B27" s="21" t="s">
        <v>46</v>
      </c>
      <c r="C27" s="23" t="s">
        <v>47</v>
      </c>
    </row>
    <row r="28" spans="1:3" x14ac:dyDescent="0.25">
      <c r="A28" s="21" t="s">
        <v>18</v>
      </c>
      <c r="B28" s="21" t="s">
        <v>4</v>
      </c>
      <c r="C28" s="23" t="s">
        <v>5</v>
      </c>
    </row>
    <row r="29" spans="1:3" x14ac:dyDescent="0.25">
      <c r="A29" s="21" t="s">
        <v>53</v>
      </c>
      <c r="B29" s="21" t="s">
        <v>46</v>
      </c>
      <c r="C29" s="23" t="s">
        <v>47</v>
      </c>
    </row>
    <row r="30" spans="1:3" x14ac:dyDescent="0.25">
      <c r="A30" s="21" t="s">
        <v>54</v>
      </c>
      <c r="B30" s="21" t="s">
        <v>46</v>
      </c>
      <c r="C30" s="23" t="s">
        <v>47</v>
      </c>
    </row>
    <row r="31" spans="1:3" x14ac:dyDescent="0.25">
      <c r="A31" s="21" t="s">
        <v>55</v>
      </c>
      <c r="B31" s="21" t="s">
        <v>46</v>
      </c>
      <c r="C31" s="23" t="s">
        <v>47</v>
      </c>
    </row>
    <row r="32" spans="1:3" x14ac:dyDescent="0.25">
      <c r="A32" s="21" t="s">
        <v>35</v>
      </c>
      <c r="B32" s="21" t="s">
        <v>31</v>
      </c>
      <c r="C32" s="23" t="s">
        <v>25</v>
      </c>
    </row>
    <row r="33" spans="1:3" x14ac:dyDescent="0.25">
      <c r="A33" s="21" t="s">
        <v>56</v>
      </c>
      <c r="B33" s="21" t="s">
        <v>57</v>
      </c>
      <c r="C33" s="23" t="s">
        <v>47</v>
      </c>
    </row>
    <row r="34" spans="1:3" x14ac:dyDescent="0.25">
      <c r="A34" s="21" t="s">
        <v>58</v>
      </c>
      <c r="B34" s="21" t="s">
        <v>46</v>
      </c>
      <c r="C34" s="23" t="s">
        <v>47</v>
      </c>
    </row>
    <row r="35" spans="1:3" x14ac:dyDescent="0.25">
      <c r="A35" s="21" t="s">
        <v>36</v>
      </c>
      <c r="B35" s="21" t="s">
        <v>29</v>
      </c>
      <c r="C35" s="23" t="s">
        <v>25</v>
      </c>
    </row>
    <row r="36" spans="1:3" x14ac:dyDescent="0.25">
      <c r="A36" s="21" t="s">
        <v>37</v>
      </c>
      <c r="B36" s="21" t="s">
        <v>27</v>
      </c>
      <c r="C36" s="23" t="s">
        <v>25</v>
      </c>
    </row>
    <row r="37" spans="1:3" x14ac:dyDescent="0.25">
      <c r="A37" s="21" t="s">
        <v>38</v>
      </c>
      <c r="B37" s="21" t="s">
        <v>31</v>
      </c>
      <c r="C37" s="23" t="s">
        <v>25</v>
      </c>
    </row>
    <row r="38" spans="1:3" x14ac:dyDescent="0.25">
      <c r="A38" s="21" t="s">
        <v>39</v>
      </c>
      <c r="B38" s="21" t="s">
        <v>27</v>
      </c>
      <c r="C38" s="23" t="s">
        <v>25</v>
      </c>
    </row>
    <row r="39" spans="1:3" x14ac:dyDescent="0.25">
      <c r="A39" s="21" t="s">
        <v>40</v>
      </c>
      <c r="B39" s="21" t="s">
        <v>24</v>
      </c>
      <c r="C39" s="23" t="s">
        <v>25</v>
      </c>
    </row>
    <row r="40" spans="1:3" x14ac:dyDescent="0.25">
      <c r="A40" s="21" t="s">
        <v>41</v>
      </c>
      <c r="B40" s="21" t="s">
        <v>24</v>
      </c>
      <c r="C40" s="23" t="s">
        <v>25</v>
      </c>
    </row>
    <row r="41" spans="1:3" x14ac:dyDescent="0.25">
      <c r="A41" s="21" t="s">
        <v>42</v>
      </c>
      <c r="B41" s="21" t="s">
        <v>31</v>
      </c>
      <c r="C41" s="23" t="s">
        <v>25</v>
      </c>
    </row>
    <row r="42" spans="1:3" x14ac:dyDescent="0.25">
      <c r="A42" s="21" t="s">
        <v>43</v>
      </c>
      <c r="B42" s="21" t="s">
        <v>24</v>
      </c>
      <c r="C42" s="23" t="s">
        <v>25</v>
      </c>
    </row>
    <row r="43" spans="1:3" x14ac:dyDescent="0.25">
      <c r="A43" s="21" t="s">
        <v>19</v>
      </c>
      <c r="B43" s="21" t="s">
        <v>4</v>
      </c>
      <c r="C43" s="23" t="s">
        <v>5</v>
      </c>
    </row>
    <row r="44" spans="1:3" x14ac:dyDescent="0.25">
      <c r="A44" s="21" t="s">
        <v>20</v>
      </c>
      <c r="B44" s="21" t="s">
        <v>4</v>
      </c>
      <c r="C44" s="23" t="s">
        <v>5</v>
      </c>
    </row>
    <row r="45" spans="1:3" x14ac:dyDescent="0.25">
      <c r="A45" s="21" t="s">
        <v>21</v>
      </c>
      <c r="B45" s="21" t="s">
        <v>4</v>
      </c>
      <c r="C45" s="23" t="s">
        <v>5</v>
      </c>
    </row>
    <row r="46" spans="1:3" x14ac:dyDescent="0.25">
      <c r="A46" s="21" t="s">
        <v>44</v>
      </c>
      <c r="B46" s="21" t="s">
        <v>31</v>
      </c>
      <c r="C46" s="23" t="s">
        <v>25</v>
      </c>
    </row>
    <row r="47" spans="1:3" x14ac:dyDescent="0.25">
      <c r="A47" s="21" t="s">
        <v>22</v>
      </c>
      <c r="B47" s="21" t="s">
        <v>4</v>
      </c>
      <c r="C47" s="23" t="s">
        <v>5</v>
      </c>
    </row>
  </sheetData>
  <sheetProtection algorithmName="SHA-512" hashValue="HCnyw54ScjwndNDeIM3dMazxrE8GEJGRiAl6eJvVTil6MH3fuDJjJwYaaHgmZlMRhOKNiC99jkFIatOqInhRtQ==" saltValue="ndZ6JFKR+LeZGGkb3ICZmw==" spinCount="100000" sheet="1" objects="1" scenarios="1"/>
  <sortState xmlns:xlrd2="http://schemas.microsoft.com/office/spreadsheetml/2017/richdata2" ref="A4:C47">
    <sortCondition ref="A4:A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Preencher</vt:lpstr>
      <vt:lpstr>Classificação</vt:lpstr>
      <vt:lpstr>Requerimento</vt:lpstr>
      <vt:lpstr>Comissão</vt:lpstr>
      <vt:lpstr>Despacho</vt:lpstr>
      <vt:lpstr>Class_Grupos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Soliman</dc:creator>
  <cp:lastModifiedBy>Marlon Soliman</cp:lastModifiedBy>
  <cp:lastPrinted>2020-08-28T21:33:29Z</cp:lastPrinted>
  <dcterms:created xsi:type="dcterms:W3CDTF">2015-06-05T18:19:34Z</dcterms:created>
  <dcterms:modified xsi:type="dcterms:W3CDTF">2020-09-01T16:39:58Z</dcterms:modified>
</cp:coreProperties>
</file>