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cha_com_formulas" sheetId="1" r:id="rId4"/>
  </sheets>
  <definedNames/>
  <calcPr/>
  <extLst>
    <ext uri="GoogleSheetsCustomDataVersion2">
      <go:sheetsCustomData xmlns:go="http://customooxmlschemas.google.com/" r:id="rId5" roundtripDataChecksum="17/9CmFGESgyRVorV9Oa2zsv7QgmMe8a5pWvjuBkjHw="/>
    </ext>
  </extLst>
</workbook>
</file>

<file path=xl/sharedStrings.xml><?xml version="1.0" encoding="utf-8"?>
<sst xmlns="http://schemas.openxmlformats.org/spreadsheetml/2006/main" count="91" uniqueCount="66">
  <si>
    <t>Ficha de Pontuação da Produção Científica dos últimos 4 anos (Toda a produção indicada na ficha deve, obrigatoriamente, estar registrada no Lattes atualizado do professor)</t>
  </si>
  <si>
    <t>I - PRODUÇÃO CIENTÍFICA, CULTURAL  E TECNOLÓGICA (peso 34%)</t>
  </si>
  <si>
    <t>Item</t>
  </si>
  <si>
    <t>Pontuação por item</t>
  </si>
  <si>
    <t>Ano 1 (quantidade)</t>
  </si>
  <si>
    <t>Ano 2 (quantidade)</t>
  </si>
  <si>
    <t>Ano 3 (quantidade)</t>
  </si>
  <si>
    <t>Ano 4 (quantidade)</t>
  </si>
  <si>
    <t xml:space="preserve">pontuação total </t>
  </si>
  <si>
    <t>a) Artigos em revistas acadêmicas, artísticas, culturais ou científicas classificadas como:</t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</si>
  <si>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A1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</si>
  <si>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A2</t>
    </r>
  </si>
  <si>
    <r>
      <rPr>
        <rFont val="Arial"/>
        <color theme="1"/>
        <sz val="10.0"/>
      </rPr>
      <t xml:space="preserve">Qualis </t>
    </r>
    <r>
      <rPr>
        <rFont val="Arial"/>
        <b/>
        <color theme="1"/>
        <sz val="10.0"/>
      </rPr>
      <t>A3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</si>
  <si>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A4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</si>
  <si>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B1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</si>
  <si>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B2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</si>
  <si>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B3</t>
    </r>
  </si>
  <si>
    <r>
      <rPr>
        <rFont val="Arial"/>
        <color theme="1"/>
        <sz val="10.0"/>
      </rPr>
      <t xml:space="preserve"> Qualis </t>
    </r>
    <r>
      <rPr>
        <rFont val="Arial"/>
        <b/>
        <color theme="1"/>
        <sz val="10.0"/>
      </rPr>
      <t>B4</t>
    </r>
  </si>
  <si>
    <t>item</t>
  </si>
  <si>
    <t>b) Capítulos de livros</t>
  </si>
  <si>
    <t>máximo 10 itens</t>
  </si>
  <si>
    <t xml:space="preserve">c) Autoria de Livros </t>
  </si>
  <si>
    <t xml:space="preserve">d) Organização de Livros </t>
  </si>
  <si>
    <t>e) Produto bibliográfico ou produto de editoração, organização de eventos, produto de comunicação, produções técnicas, produções artísticas e culturais.</t>
  </si>
  <si>
    <t>SOMA PARCIAL  I - PRODUÇÃO CIENTÍFICA, CULTURAL  E TECNOLÓGICA</t>
  </si>
  <si>
    <t xml:space="preserve">II - FORMAÇÃO/ENSINO </t>
  </si>
  <si>
    <t>Ano 1 (carga horária)</t>
  </si>
  <si>
    <t>Ano 2 (carga horária)</t>
  </si>
  <si>
    <t>Ano 3 (carga horária)</t>
  </si>
  <si>
    <t>Ano 4 (carga horária)</t>
  </si>
  <si>
    <t xml:space="preserve">e) Ensino na pós-graduação stricto sensu </t>
  </si>
  <si>
    <t>primeiro semestre</t>
  </si>
  <si>
    <t>cada 15 horas aula = 5 pontos</t>
  </si>
  <si>
    <t>segundo semestre</t>
  </si>
  <si>
    <t>pontuação por item</t>
  </si>
  <si>
    <t xml:space="preserve">f) Orientações </t>
  </si>
  <si>
    <t xml:space="preserve">Teses de doutorado orientadas como orientador principal e aprovadas </t>
  </si>
  <si>
    <t xml:space="preserve">Dissertações de mestrado orientadas como orientador principal e aprovadas </t>
  </si>
  <si>
    <t>Teses de doutorado orientadas como co-orientador e aprovadas</t>
  </si>
  <si>
    <t xml:space="preserve">Dissertações de mestrado orientadas como co-orientador e aprovadas </t>
  </si>
  <si>
    <t>g)</t>
  </si>
  <si>
    <t>Participação em Bancas de mestrado e doutorado (máximo 10)</t>
  </si>
  <si>
    <t>h)</t>
  </si>
  <si>
    <t>Pareceres ad hoc (máximo 10 pareceres: de Editais, Periódicos, Artigos, livros)</t>
  </si>
  <si>
    <t>i)</t>
  </si>
  <si>
    <t>Prêmios Acadêmicos e Científicos</t>
  </si>
  <si>
    <t xml:space="preserve">j) </t>
  </si>
  <si>
    <t>Reconhecimento acadêmico e de sociedades científicas</t>
  </si>
  <si>
    <t>SOMA PARCIAL  II - FORMAÇÃO/ENSINO</t>
  </si>
  <si>
    <t xml:space="preserve">III - INSERÇÕES </t>
  </si>
  <si>
    <t>k)</t>
  </si>
  <si>
    <t xml:space="preserve">Participante em grupo de pesquisa registrado no CNPq e certificado pela instituição </t>
  </si>
  <si>
    <t>l)</t>
  </si>
  <si>
    <t>Coordenação de projetos de pesquisa ou extensão  com financiamento por Agência/Programa de fomento e/ou Bolsista produtividade ou desenvolvimento tecnológico CNPq</t>
  </si>
  <si>
    <t>m)</t>
  </si>
  <si>
    <t>Editor chefe/associado de revista científica</t>
  </si>
  <si>
    <t>n)</t>
  </si>
  <si>
    <r>
      <rPr>
        <rFont val="Arial"/>
        <color theme="1"/>
        <sz val="10.0"/>
      </rPr>
      <t>Participação</t>
    </r>
    <r>
      <rPr>
        <rFont val="Arial"/>
        <color rgb="FF1D2228"/>
        <sz val="10.0"/>
      </rPr>
      <t> em projetos de internacionalização</t>
    </r>
  </si>
  <si>
    <t>o)</t>
  </si>
  <si>
    <t>Participação em sociedade nacional científica ou regional na área</t>
  </si>
  <si>
    <t>p)</t>
  </si>
  <si>
    <t>Responsabilidade por convênios, acordos e projetos internacionais</t>
  </si>
  <si>
    <t>q)</t>
  </si>
  <si>
    <t>Palestrante em instituições/missões/eventos científicos/disciplinas no exterior</t>
  </si>
  <si>
    <t>SOMA PARCIAL  III - INSERÇÕES</t>
  </si>
  <si>
    <t xml:space="preserve">SOMA TOTAL: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</si>
</sst>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sz val="11.0"/>
      <color theme="1"/>
      <name val="Arial"/>
    </font>
    <font>
      <b/>
      <sz val="16.0"/>
      <color theme="1"/>
      <name val="Arial"/>
    </font>
    <font/>
    <font>
      <b/>
      <sz val="11.0"/>
      <color theme="1"/>
      <name val="Arial"/>
    </font>
    <font>
      <sz val="10.0"/>
      <color theme="1"/>
      <name val="Arial"/>
    </font>
    <font>
      <sz val="12.0"/>
      <color theme="1"/>
      <name val="Arial"/>
    </font>
    <font>
      <b/>
      <sz val="10.0"/>
      <color theme="1"/>
      <name val="Arial"/>
    </font>
    <font>
      <sz val="20.0"/>
      <color theme="1"/>
      <name val="Arial"/>
    </font>
    <font>
      <sz val="2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</fills>
  <borders count="55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left" shrinkToFit="0" wrapText="1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3" fontId="4" numFmtId="0" xfId="0" applyAlignment="1" applyBorder="1" applyFill="1" applyFont="1">
      <alignment horizontal="center"/>
    </xf>
    <xf borderId="8" fillId="3" fontId="4" numFmtId="0" xfId="0" applyAlignment="1" applyBorder="1" applyFont="1">
      <alignment horizontal="center"/>
    </xf>
    <xf borderId="9" fillId="3" fontId="4" numFmtId="0" xfId="0" applyAlignment="1" applyBorder="1" applyFont="1">
      <alignment horizontal="center"/>
    </xf>
    <xf borderId="10" fillId="3" fontId="4" numFmtId="0" xfId="0" applyAlignment="1" applyBorder="1" applyFont="1">
      <alignment horizontal="center"/>
    </xf>
    <xf borderId="4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center" shrinkToFit="0" vertical="center" wrapText="1"/>
    </xf>
    <xf borderId="12" fillId="0" fontId="6" numFmtId="164" xfId="0" applyAlignment="1" applyBorder="1" applyFont="1" applyNumberFormat="1">
      <alignment horizontal="center" shrinkToFit="0" vertical="center" wrapText="1"/>
    </xf>
    <xf borderId="13" fillId="3" fontId="6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5" fillId="0" fontId="3" numFmtId="0" xfId="0" applyBorder="1" applyFont="1"/>
    <xf borderId="16" fillId="0" fontId="5" numFmtId="0" xfId="0" applyAlignment="1" applyBorder="1" applyFont="1">
      <alignment horizontal="center" shrinkToFit="0" vertical="center" wrapText="1"/>
    </xf>
    <xf borderId="17" fillId="0" fontId="6" numFmtId="164" xfId="0" applyAlignment="1" applyBorder="1" applyFont="1" applyNumberFormat="1">
      <alignment horizontal="center" shrinkToFit="0" vertical="center" wrapText="1"/>
    </xf>
    <xf borderId="16" fillId="3" fontId="6" numFmtId="0" xfId="0" applyAlignment="1" applyBorder="1" applyFont="1">
      <alignment horizontal="center" shrinkToFit="0" vertical="center" wrapText="1"/>
    </xf>
    <xf borderId="18" fillId="3" fontId="1" numFmtId="0" xfId="0" applyAlignment="1" applyBorder="1" applyFont="1">
      <alignment horizontal="center"/>
    </xf>
    <xf borderId="19" fillId="0" fontId="5" numFmtId="0" xfId="0" applyAlignment="1" applyBorder="1" applyFont="1">
      <alignment horizontal="center" shrinkToFit="0" vertical="center" wrapText="1"/>
    </xf>
    <xf borderId="15" fillId="0" fontId="6" numFmtId="164" xfId="0" applyAlignment="1" applyBorder="1" applyFont="1" applyNumberFormat="1">
      <alignment horizontal="center" shrinkToFit="0" vertical="center" wrapText="1"/>
    </xf>
    <xf borderId="20" fillId="3" fontId="1" numFmtId="0" xfId="0" applyAlignment="1" applyBorder="1" applyFont="1">
      <alignment horizontal="center"/>
    </xf>
    <xf borderId="12" fillId="0" fontId="5" numFmtId="0" xfId="0" applyAlignment="1" applyBorder="1" applyFont="1">
      <alignment horizontal="left" shrinkToFit="0" vertical="center" wrapText="1"/>
    </xf>
    <xf borderId="21" fillId="3" fontId="4" numFmtId="0" xfId="0" applyAlignment="1" applyBorder="1" applyFont="1">
      <alignment horizontal="center"/>
    </xf>
    <xf borderId="22" fillId="3" fontId="4" numFmtId="0" xfId="0" applyAlignment="1" applyBorder="1" applyFont="1">
      <alignment horizontal="center"/>
    </xf>
    <xf borderId="23" fillId="3" fontId="4" numFmtId="0" xfId="0" applyAlignment="1" applyBorder="1" applyFont="1">
      <alignment horizontal="center"/>
    </xf>
    <xf borderId="24" fillId="3" fontId="4" numFmtId="0" xfId="0" applyAlignment="1" applyBorder="1" applyFont="1">
      <alignment horizontal="center"/>
    </xf>
    <xf borderId="7" fillId="0" fontId="5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center" shrinkToFit="0" vertical="center" wrapText="1"/>
    </xf>
    <xf borderId="25" fillId="0" fontId="5" numFmtId="0" xfId="0" applyAlignment="1" applyBorder="1" applyFont="1">
      <alignment horizontal="center" shrinkToFit="0" vertical="center" wrapText="1"/>
    </xf>
    <xf borderId="16" fillId="3" fontId="5" numFmtId="0" xfId="0" applyAlignment="1" applyBorder="1" applyFont="1">
      <alignment horizontal="center" shrinkToFit="0" vertical="center" wrapText="1"/>
    </xf>
    <xf borderId="16" fillId="3" fontId="1" numFmtId="0" xfId="0" applyAlignment="1" applyBorder="1" applyFont="1">
      <alignment horizontal="center"/>
    </xf>
    <xf borderId="26" fillId="0" fontId="5" numFmtId="0" xfId="0" applyAlignment="1" applyBorder="1" applyFont="1">
      <alignment horizontal="center" shrinkToFit="0" vertical="center" wrapText="1"/>
    </xf>
    <xf borderId="27" fillId="0" fontId="1" numFmtId="0" xfId="0" applyAlignment="1" applyBorder="1" applyFont="1">
      <alignment horizontal="center"/>
    </xf>
    <xf borderId="28" fillId="0" fontId="5" numFmtId="0" xfId="0" applyAlignment="1" applyBorder="1" applyFont="1">
      <alignment horizontal="left" shrinkToFit="0" vertical="center" wrapText="1"/>
    </xf>
    <xf borderId="16" fillId="0" fontId="1" numFmtId="0" xfId="0" applyAlignment="1" applyBorder="1" applyFont="1">
      <alignment horizontal="center" vertical="center"/>
    </xf>
    <xf borderId="16" fillId="3" fontId="1" numFmtId="0" xfId="0" applyAlignment="1" applyBorder="1" applyFont="1">
      <alignment horizontal="center" vertical="center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29" fillId="2" fontId="2" numFmtId="0" xfId="0" applyAlignment="1" applyBorder="1" applyFont="1">
      <alignment horizontal="center"/>
    </xf>
    <xf borderId="30" fillId="0" fontId="3" numFmtId="0" xfId="0" applyBorder="1" applyFont="1"/>
    <xf borderId="31" fillId="0" fontId="3" numFmtId="0" xfId="0" applyBorder="1" applyFont="1"/>
    <xf borderId="32" fillId="2" fontId="2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33" fillId="4" fontId="5" numFmtId="0" xfId="0" applyAlignment="1" applyBorder="1" applyFill="1" applyFont="1">
      <alignment horizontal="center"/>
    </xf>
    <xf borderId="28" fillId="0" fontId="2" numFmtId="0" xfId="0" applyAlignment="1" applyBorder="1" applyFont="1">
      <alignment horizontal="left" shrinkToFit="0" vertical="center" wrapText="1"/>
    </xf>
    <xf borderId="34" fillId="3" fontId="4" numFmtId="0" xfId="0" applyAlignment="1" applyBorder="1" applyFont="1">
      <alignment horizontal="center"/>
    </xf>
    <xf borderId="28" fillId="3" fontId="4" numFmtId="0" xfId="0" applyAlignment="1" applyBorder="1" applyFont="1">
      <alignment horizontal="center"/>
    </xf>
    <xf borderId="15" fillId="0" fontId="5" numFmtId="0" xfId="0" applyAlignment="1" applyBorder="1" applyFont="1">
      <alignment horizontal="left" shrinkToFit="0" vertical="center" wrapText="1"/>
    </xf>
    <xf borderId="13" fillId="3" fontId="1" numFmtId="0" xfId="0" applyAlignment="1" applyBorder="1" applyFont="1">
      <alignment horizontal="center"/>
    </xf>
    <xf borderId="35" fillId="3" fontId="1" numFmtId="0" xfId="0" applyAlignment="1" applyBorder="1" applyFont="1">
      <alignment horizontal="center"/>
    </xf>
    <xf borderId="13" fillId="3" fontId="1" numFmtId="0" xfId="0" applyBorder="1" applyFont="1"/>
    <xf borderId="36" fillId="0" fontId="1" numFmtId="0" xfId="0" applyAlignment="1" applyBorder="1" applyFont="1">
      <alignment horizontal="center"/>
    </xf>
    <xf borderId="37" fillId="0" fontId="3" numFmtId="0" xfId="0" applyBorder="1" applyFont="1"/>
    <xf borderId="38" fillId="3" fontId="1" numFmtId="0" xfId="0" applyBorder="1" applyFont="1"/>
    <xf borderId="39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40" fillId="0" fontId="1" numFmtId="0" xfId="0" applyAlignment="1" applyBorder="1" applyFont="1">
      <alignment horizontal="center" vertical="center"/>
    </xf>
    <xf borderId="35" fillId="3" fontId="1" numFmtId="0" xfId="0" applyAlignment="1" applyBorder="1" applyFont="1">
      <alignment horizontal="center" vertical="center"/>
    </xf>
    <xf borderId="41" fillId="0" fontId="1" numFmtId="0" xfId="0" applyAlignment="1" applyBorder="1" applyFont="1">
      <alignment horizontal="center"/>
    </xf>
    <xf borderId="42" fillId="0" fontId="3" numFmtId="0" xfId="0" applyBorder="1" applyFont="1"/>
    <xf borderId="16" fillId="0" fontId="5" numFmtId="0" xfId="0" applyAlignment="1" applyBorder="1" applyFont="1">
      <alignment horizontal="left" shrinkToFit="0" vertical="center" wrapText="1"/>
    </xf>
    <xf borderId="43" fillId="0" fontId="5" numFmtId="0" xfId="0" applyAlignment="1" applyBorder="1" applyFont="1">
      <alignment horizontal="center" shrinkToFit="0" vertical="center" wrapText="1"/>
    </xf>
    <xf borderId="44" fillId="3" fontId="5" numFmtId="0" xfId="0" applyAlignment="1" applyBorder="1" applyFont="1">
      <alignment horizontal="center" shrinkToFit="0" vertical="center" wrapText="1"/>
    </xf>
    <xf borderId="44" fillId="3" fontId="1" numFmtId="0" xfId="0" applyAlignment="1" applyBorder="1" applyFont="1">
      <alignment horizontal="center" shrinkToFit="0" vertical="center" wrapText="1"/>
    </xf>
    <xf borderId="19" fillId="0" fontId="5" numFmtId="0" xfId="0" applyAlignment="1" applyBorder="1" applyFont="1">
      <alignment horizontal="left" shrinkToFit="0" vertical="center" wrapText="1"/>
    </xf>
    <xf borderId="45" fillId="0" fontId="5" numFmtId="0" xfId="0" applyAlignment="1" applyBorder="1" applyFont="1">
      <alignment horizontal="center" shrinkToFit="0" vertical="center" wrapText="1"/>
    </xf>
    <xf borderId="46" fillId="3" fontId="5" numFmtId="0" xfId="0" applyAlignment="1" applyBorder="1" applyFont="1">
      <alignment horizontal="center" shrinkToFit="0" vertical="center" wrapText="1"/>
    </xf>
    <xf borderId="16" fillId="0" fontId="5" numFmtId="0" xfId="0" applyAlignment="1" applyBorder="1" applyFont="1">
      <alignment horizontal="left" vertical="center"/>
    </xf>
    <xf borderId="43" fillId="0" fontId="1" numFmtId="0" xfId="0" applyAlignment="1" applyBorder="1" applyFont="1">
      <alignment horizontal="center"/>
    </xf>
    <xf borderId="44" fillId="3" fontId="1" numFmtId="0" xfId="0" applyAlignment="1" applyBorder="1" applyFont="1">
      <alignment horizontal="center"/>
    </xf>
    <xf borderId="28" fillId="2" fontId="2" numFmtId="0" xfId="0" applyAlignment="1" applyBorder="1" applyFont="1">
      <alignment horizontal="center"/>
    </xf>
    <xf borderId="8" fillId="0" fontId="7" numFmtId="0" xfId="0" applyAlignment="1" applyBorder="1" applyFont="1">
      <alignment horizontal="center" shrinkToFit="0" vertical="center" wrapText="1"/>
    </xf>
    <xf borderId="47" fillId="0" fontId="4" numFmtId="0" xfId="0" applyAlignment="1" applyBorder="1" applyFont="1">
      <alignment horizontal="center"/>
    </xf>
    <xf borderId="48" fillId="3" fontId="4" numFmtId="0" xfId="0" applyAlignment="1" applyBorder="1" applyFont="1">
      <alignment horizontal="center"/>
    </xf>
    <xf borderId="49" fillId="0" fontId="5" numFmtId="0" xfId="0" applyAlignment="1" applyBorder="1" applyFont="1">
      <alignment horizontal="left" shrinkToFit="0" vertical="center" wrapText="1"/>
    </xf>
    <xf borderId="50" fillId="0" fontId="1" numFmtId="0" xfId="0" applyAlignment="1" applyBorder="1" applyFont="1">
      <alignment horizontal="center"/>
    </xf>
    <xf borderId="51" fillId="0" fontId="5" numFmtId="0" xfId="0" applyAlignment="1" applyBorder="1" applyFont="1">
      <alignment horizontal="left" shrinkToFit="0" vertical="center" wrapText="1"/>
    </xf>
    <xf borderId="52" fillId="0" fontId="5" numFmtId="0" xfId="0" applyAlignment="1" applyBorder="1" applyFont="1">
      <alignment horizontal="left" shrinkToFit="0" vertical="center" wrapText="1"/>
    </xf>
    <xf borderId="53" fillId="0" fontId="1" numFmtId="0" xfId="0" applyAlignment="1" applyBorder="1" applyFont="1">
      <alignment horizontal="center"/>
    </xf>
    <xf borderId="46" fillId="3" fontId="1" numFmtId="0" xfId="0" applyAlignment="1" applyBorder="1" applyFont="1">
      <alignment horizontal="center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/>
    </xf>
    <xf borderId="12" fillId="2" fontId="2" numFmtId="0" xfId="0" applyAlignment="1" applyBorder="1" applyFont="1">
      <alignment horizontal="center"/>
    </xf>
    <xf borderId="6" fillId="0" fontId="3" numFmtId="0" xfId="0" applyBorder="1" applyFont="1"/>
    <xf borderId="5" fillId="0" fontId="3" numFmtId="0" xfId="0" applyBorder="1" applyFont="1"/>
    <xf borderId="54" fillId="5" fontId="8" numFmtId="0" xfId="0" applyAlignment="1" applyBorder="1" applyFill="1" applyFont="1">
      <alignment horizontal="center"/>
    </xf>
    <xf borderId="16" fillId="4" fontId="8" numFmtId="0" xfId="0" applyAlignment="1" applyBorder="1" applyFont="1">
      <alignment horizontal="center"/>
    </xf>
    <xf borderId="16" fillId="4" fontId="9" numFmtId="0" xfId="0" applyAlignment="1" applyBorder="1" applyFont="1">
      <alignment horizontal="center"/>
    </xf>
    <xf borderId="54" fillId="4" fontId="1" numFmtId="0" xfId="0" applyAlignment="1" applyBorder="1" applyFont="1">
      <alignment horizontal="center"/>
    </xf>
    <xf borderId="54" fillId="4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9.14"/>
    <col customWidth="1" min="2" max="2" width="86.29"/>
    <col customWidth="1" min="3" max="3" width="59.43"/>
    <col customWidth="1" min="4" max="4" width="29.0"/>
    <col customWidth="1" min="5" max="5" width="22.29"/>
    <col customWidth="1" min="6" max="7" width="22.14"/>
    <col customWidth="1" min="8" max="8" width="22.29"/>
    <col customWidth="1" min="9" max="9" width="25.57"/>
    <col customWidth="1" min="10" max="26" width="8.71"/>
  </cols>
  <sheetData>
    <row r="1" ht="21.0" customHeight="1">
      <c r="A1" s="1"/>
      <c r="B1" s="2" t="s">
        <v>0</v>
      </c>
      <c r="C1" s="3"/>
      <c r="D1" s="3"/>
      <c r="E1" s="3"/>
      <c r="F1" s="3"/>
      <c r="G1" s="3"/>
      <c r="H1" s="3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7</v>
      </c>
      <c r="I3" s="6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2" t="s">
        <v>9</v>
      </c>
      <c r="C4" s="13" t="s">
        <v>10</v>
      </c>
      <c r="D4" s="14">
        <v>100.0</v>
      </c>
      <c r="E4" s="15"/>
      <c r="F4" s="15"/>
      <c r="G4" s="15"/>
      <c r="H4" s="16"/>
      <c r="I4" s="17">
        <f t="shared" ref="I4:I11" si="1">SUM(E4:H4)*D4</f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8"/>
      <c r="C5" s="19" t="s">
        <v>11</v>
      </c>
      <c r="D5" s="20">
        <f>0.875*D4</f>
        <v>87.5</v>
      </c>
      <c r="E5" s="21"/>
      <c r="F5" s="21"/>
      <c r="G5" s="21"/>
      <c r="H5" s="22"/>
      <c r="I5" s="17">
        <f t="shared" si="1"/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8"/>
      <c r="C6" s="19" t="s">
        <v>12</v>
      </c>
      <c r="D6" s="20">
        <f>0.75*D4</f>
        <v>75</v>
      </c>
      <c r="E6" s="21"/>
      <c r="F6" s="21"/>
      <c r="G6" s="21"/>
      <c r="H6" s="22"/>
      <c r="I6" s="17">
        <f t="shared" si="1"/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8"/>
      <c r="C7" s="19" t="s">
        <v>13</v>
      </c>
      <c r="D7" s="20">
        <f>0.625*D4</f>
        <v>62.5</v>
      </c>
      <c r="E7" s="21"/>
      <c r="F7" s="21"/>
      <c r="G7" s="21"/>
      <c r="H7" s="22"/>
      <c r="I7" s="17">
        <f t="shared" si="1"/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8"/>
      <c r="C8" s="19" t="s">
        <v>14</v>
      </c>
      <c r="D8" s="20">
        <f>0.5*D4</f>
        <v>50</v>
      </c>
      <c r="E8" s="21"/>
      <c r="F8" s="21"/>
      <c r="G8" s="21"/>
      <c r="H8" s="22"/>
      <c r="I8" s="17">
        <f t="shared" si="1"/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8"/>
      <c r="C9" s="19" t="s">
        <v>15</v>
      </c>
      <c r="D9" s="20">
        <f>0.375*D4</f>
        <v>37.5</v>
      </c>
      <c r="E9" s="21"/>
      <c r="F9" s="21"/>
      <c r="G9" s="21"/>
      <c r="H9" s="22"/>
      <c r="I9" s="17">
        <f t="shared" si="1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8"/>
      <c r="C10" s="19" t="s">
        <v>16</v>
      </c>
      <c r="D10" s="20">
        <f>0.25*D4</f>
        <v>25</v>
      </c>
      <c r="E10" s="21"/>
      <c r="F10" s="21"/>
      <c r="G10" s="21"/>
      <c r="H10" s="22"/>
      <c r="I10" s="17">
        <f t="shared" si="1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8"/>
      <c r="C11" s="23" t="s">
        <v>17</v>
      </c>
      <c r="D11" s="24">
        <f>0.125*D4</f>
        <v>12.5</v>
      </c>
      <c r="E11" s="21"/>
      <c r="F11" s="21"/>
      <c r="G11" s="21"/>
      <c r="H11" s="25"/>
      <c r="I11" s="17">
        <f t="shared" si="1"/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75" customHeight="1">
      <c r="A12" s="1"/>
      <c r="B12" s="26"/>
      <c r="C12" s="6" t="s">
        <v>18</v>
      </c>
      <c r="D12" s="6" t="s">
        <v>3</v>
      </c>
      <c r="E12" s="27" t="s">
        <v>4</v>
      </c>
      <c r="F12" s="28" t="s">
        <v>5</v>
      </c>
      <c r="G12" s="29" t="s">
        <v>6</v>
      </c>
      <c r="H12" s="30" t="s">
        <v>7</v>
      </c>
      <c r="I12" s="6" t="s">
        <v>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31" t="s">
        <v>19</v>
      </c>
      <c r="C13" s="32" t="s">
        <v>20</v>
      </c>
      <c r="D13" s="33">
        <v>25.0</v>
      </c>
      <c r="E13" s="34"/>
      <c r="F13" s="34"/>
      <c r="G13" s="34"/>
      <c r="H13" s="35"/>
      <c r="I13" s="17">
        <f t="shared" ref="I13:I16" si="2">SUM(E13:H13)*D13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31" t="s">
        <v>21</v>
      </c>
      <c r="C14" s="32" t="s">
        <v>20</v>
      </c>
      <c r="D14" s="36">
        <v>70.0</v>
      </c>
      <c r="E14" s="34"/>
      <c r="F14" s="34"/>
      <c r="G14" s="34"/>
      <c r="H14" s="35"/>
      <c r="I14" s="17">
        <f t="shared" si="2"/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26" t="s">
        <v>22</v>
      </c>
      <c r="C15" s="32" t="s">
        <v>20</v>
      </c>
      <c r="D15" s="37">
        <v>50.0</v>
      </c>
      <c r="E15" s="35"/>
      <c r="F15" s="35"/>
      <c r="G15" s="35"/>
      <c r="H15" s="35"/>
      <c r="I15" s="17">
        <f t="shared" si="2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8.25" customHeight="1">
      <c r="A16" s="1"/>
      <c r="B16" s="38" t="s">
        <v>23</v>
      </c>
      <c r="C16" s="32" t="s">
        <v>20</v>
      </c>
      <c r="D16" s="39">
        <v>10.0</v>
      </c>
      <c r="E16" s="40"/>
      <c r="F16" s="40"/>
      <c r="G16" s="40"/>
      <c r="H16" s="35"/>
      <c r="I16" s="17">
        <f t="shared" si="2"/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0" customHeight="1">
      <c r="A17" s="1"/>
      <c r="B17" s="41"/>
      <c r="C17" s="42"/>
      <c r="D17" s="43" t="s">
        <v>24</v>
      </c>
      <c r="E17" s="44"/>
      <c r="F17" s="44"/>
      <c r="G17" s="44"/>
      <c r="H17" s="45"/>
      <c r="I17" s="46">
        <f>SUM(I4:I11)+SUM(I13:I16)</f>
        <v>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41"/>
      <c r="C18" s="42"/>
      <c r="D18" s="47"/>
      <c r="E18" s="47"/>
      <c r="F18" s="47"/>
      <c r="G18" s="47"/>
      <c r="H18" s="48"/>
      <c r="I18" s="4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49" t="s">
        <v>25</v>
      </c>
      <c r="C19" s="6"/>
      <c r="D19" s="6" t="s">
        <v>3</v>
      </c>
      <c r="E19" s="8" t="s">
        <v>26</v>
      </c>
      <c r="F19" s="9" t="s">
        <v>27</v>
      </c>
      <c r="G19" s="50" t="s">
        <v>28</v>
      </c>
      <c r="H19" s="51" t="s">
        <v>29</v>
      </c>
      <c r="I19" s="6" t="s">
        <v>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52" t="s">
        <v>30</v>
      </c>
      <c r="C20" s="13" t="s">
        <v>31</v>
      </c>
      <c r="D20" s="13" t="s">
        <v>32</v>
      </c>
      <c r="E20" s="53"/>
      <c r="F20" s="53"/>
      <c r="G20" s="54"/>
      <c r="H20" s="55"/>
      <c r="I20" s="56">
        <f t="shared" ref="I20:I21" si="3">SUM(E20:H20)/15*5</f>
        <v>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57"/>
      <c r="C21" s="19" t="s">
        <v>33</v>
      </c>
      <c r="D21" s="13" t="s">
        <v>32</v>
      </c>
      <c r="E21" s="53"/>
      <c r="F21" s="53"/>
      <c r="G21" s="54"/>
      <c r="H21" s="58"/>
      <c r="I21" s="56">
        <f t="shared" si="3"/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4.75" customHeight="1">
      <c r="A22" s="1"/>
      <c r="B22" s="26"/>
      <c r="C22" s="6" t="s">
        <v>18</v>
      </c>
      <c r="D22" s="6" t="s">
        <v>34</v>
      </c>
      <c r="E22" s="8" t="s">
        <v>4</v>
      </c>
      <c r="F22" s="9" t="s">
        <v>5</v>
      </c>
      <c r="G22" s="10" t="s">
        <v>6</v>
      </c>
      <c r="H22" s="51" t="s">
        <v>7</v>
      </c>
      <c r="I22" s="6" t="s">
        <v>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9.75" customHeight="1">
      <c r="A23" s="1"/>
      <c r="B23" s="59" t="s">
        <v>35</v>
      </c>
      <c r="C23" s="60" t="s">
        <v>36</v>
      </c>
      <c r="D23" s="61">
        <v>40.0</v>
      </c>
      <c r="E23" s="62"/>
      <c r="F23" s="62"/>
      <c r="G23" s="62"/>
      <c r="H23" s="53"/>
      <c r="I23" s="63">
        <f t="shared" ref="I23:I30" si="4">SUM(E23:H23)*D23</f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6.75" customHeight="1">
      <c r="A24" s="1"/>
      <c r="B24" s="64"/>
      <c r="C24" s="65" t="s">
        <v>37</v>
      </c>
      <c r="D24" s="66">
        <v>30.0</v>
      </c>
      <c r="E24" s="67"/>
      <c r="F24" s="67"/>
      <c r="G24" s="67"/>
      <c r="H24" s="35"/>
      <c r="I24" s="63">
        <f t="shared" si="4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64"/>
      <c r="C25" s="65" t="s">
        <v>38</v>
      </c>
      <c r="D25" s="66">
        <v>25.0</v>
      </c>
      <c r="E25" s="68"/>
      <c r="F25" s="68"/>
      <c r="G25" s="68"/>
      <c r="H25" s="35"/>
      <c r="I25" s="63">
        <f t="shared" si="4"/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7.75" customHeight="1">
      <c r="A26" s="1"/>
      <c r="B26" s="64"/>
      <c r="C26" s="69" t="s">
        <v>39</v>
      </c>
      <c r="D26" s="70">
        <v>20.0</v>
      </c>
      <c r="E26" s="71"/>
      <c r="F26" s="71"/>
      <c r="G26" s="71"/>
      <c r="H26" s="35"/>
      <c r="I26" s="63">
        <f t="shared" si="4"/>
        <v>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2.75" customHeight="1">
      <c r="A27" s="1"/>
      <c r="B27" s="65" t="s">
        <v>40</v>
      </c>
      <c r="C27" s="72" t="s">
        <v>41</v>
      </c>
      <c r="D27" s="73">
        <v>10.0</v>
      </c>
      <c r="E27" s="74"/>
      <c r="F27" s="74"/>
      <c r="G27" s="74"/>
      <c r="H27" s="35"/>
      <c r="I27" s="63">
        <f t="shared" si="4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3.0" customHeight="1">
      <c r="A28" s="1"/>
      <c r="B28" s="65" t="s">
        <v>42</v>
      </c>
      <c r="C28" s="69" t="s">
        <v>43</v>
      </c>
      <c r="D28" s="66">
        <v>5.0</v>
      </c>
      <c r="E28" s="67"/>
      <c r="F28" s="67"/>
      <c r="G28" s="67"/>
      <c r="H28" s="35"/>
      <c r="I28" s="63">
        <f t="shared" si="4"/>
        <v>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5.5" customHeight="1">
      <c r="A29" s="1"/>
      <c r="B29" s="65" t="s">
        <v>44</v>
      </c>
      <c r="C29" s="69" t="s">
        <v>45</v>
      </c>
      <c r="D29" s="19">
        <v>100.0</v>
      </c>
      <c r="E29" s="34"/>
      <c r="F29" s="34"/>
      <c r="G29" s="34"/>
      <c r="H29" s="35"/>
      <c r="I29" s="63">
        <f t="shared" si="4"/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22.5" customHeight="1">
      <c r="A30" s="1"/>
      <c r="B30" s="65" t="s">
        <v>46</v>
      </c>
      <c r="C30" s="69" t="s">
        <v>47</v>
      </c>
      <c r="D30" s="19">
        <v>50.0</v>
      </c>
      <c r="E30" s="34"/>
      <c r="F30" s="34"/>
      <c r="G30" s="34"/>
      <c r="H30" s="35"/>
      <c r="I30" s="63">
        <f t="shared" si="4"/>
        <v>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2.25" customHeight="1">
      <c r="A31" s="1"/>
      <c r="B31" s="41"/>
      <c r="C31" s="69"/>
      <c r="D31" s="43" t="s">
        <v>48</v>
      </c>
      <c r="E31" s="44"/>
      <c r="F31" s="44"/>
      <c r="G31" s="44"/>
      <c r="H31" s="45"/>
      <c r="I31" s="75">
        <f>SUM(I20:I21)+SUM(I23:I30)</f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1.5" customHeight="1">
      <c r="A32" s="1"/>
      <c r="B32" s="49" t="s">
        <v>49</v>
      </c>
      <c r="C32" s="76" t="s">
        <v>18</v>
      </c>
      <c r="D32" s="77" t="s">
        <v>34</v>
      </c>
      <c r="E32" s="8" t="s">
        <v>4</v>
      </c>
      <c r="F32" s="9" t="s">
        <v>5</v>
      </c>
      <c r="G32" s="10" t="s">
        <v>6</v>
      </c>
      <c r="H32" s="78" t="s">
        <v>7</v>
      </c>
      <c r="I32" s="6" t="s">
        <v>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6.0" customHeight="1">
      <c r="A33" s="1"/>
      <c r="B33" s="79" t="s">
        <v>50</v>
      </c>
      <c r="C33" s="69" t="s">
        <v>51</v>
      </c>
      <c r="D33" s="73">
        <v>30.0</v>
      </c>
      <c r="E33" s="54"/>
      <c r="F33" s="54"/>
      <c r="G33" s="54"/>
      <c r="H33" s="53"/>
      <c r="I33" s="80">
        <f t="shared" ref="I33:I39" si="5">SUM(E33:H33)*D33</f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3.5" customHeight="1">
      <c r="A34" s="1"/>
      <c r="B34" s="81" t="s">
        <v>52</v>
      </c>
      <c r="C34" s="69" t="s">
        <v>53</v>
      </c>
      <c r="D34" s="66">
        <v>85.0</v>
      </c>
      <c r="E34" s="67"/>
      <c r="F34" s="67"/>
      <c r="G34" s="67"/>
      <c r="H34" s="35"/>
      <c r="I34" s="80">
        <f t="shared" si="5"/>
        <v>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2.5" customHeight="1">
      <c r="A35" s="1"/>
      <c r="B35" s="81" t="s">
        <v>54</v>
      </c>
      <c r="C35" s="69" t="s">
        <v>55</v>
      </c>
      <c r="D35" s="73">
        <v>30.0</v>
      </c>
      <c r="E35" s="74"/>
      <c r="F35" s="74"/>
      <c r="G35" s="74"/>
      <c r="H35" s="35"/>
      <c r="I35" s="80">
        <f t="shared" si="5"/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1.75" customHeight="1">
      <c r="A36" s="1"/>
      <c r="B36" s="81" t="s">
        <v>56</v>
      </c>
      <c r="C36" s="69" t="s">
        <v>57</v>
      </c>
      <c r="D36" s="73">
        <v>55.0</v>
      </c>
      <c r="E36" s="74"/>
      <c r="F36" s="74"/>
      <c r="G36" s="74"/>
      <c r="H36" s="35"/>
      <c r="I36" s="80">
        <f t="shared" si="5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25.5" customHeight="1">
      <c r="A37" s="1"/>
      <c r="B37" s="81" t="s">
        <v>58</v>
      </c>
      <c r="C37" s="69" t="s">
        <v>59</v>
      </c>
      <c r="D37" s="73">
        <v>40.0</v>
      </c>
      <c r="E37" s="74"/>
      <c r="F37" s="74"/>
      <c r="G37" s="74"/>
      <c r="H37" s="35"/>
      <c r="I37" s="80">
        <f t="shared" si="5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9.25" customHeight="1">
      <c r="A38" s="1"/>
      <c r="B38" s="81" t="s">
        <v>60</v>
      </c>
      <c r="C38" s="69" t="s">
        <v>61</v>
      </c>
      <c r="D38" s="73">
        <v>55.0</v>
      </c>
      <c r="E38" s="74"/>
      <c r="F38" s="74"/>
      <c r="G38" s="74"/>
      <c r="H38" s="35"/>
      <c r="I38" s="80">
        <f t="shared" si="5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6.25" customHeight="1">
      <c r="A39" s="1"/>
      <c r="B39" s="81" t="s">
        <v>62</v>
      </c>
      <c r="C39" s="82" t="s">
        <v>63</v>
      </c>
      <c r="D39" s="83">
        <v>30.0</v>
      </c>
      <c r="E39" s="84"/>
      <c r="F39" s="84"/>
      <c r="G39" s="84"/>
      <c r="H39" s="35"/>
      <c r="I39" s="80">
        <f t="shared" si="5"/>
        <v>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0.75" customHeight="1">
      <c r="A40" s="1"/>
      <c r="B40" s="85"/>
      <c r="C40" s="86"/>
      <c r="D40" s="87" t="s">
        <v>64</v>
      </c>
      <c r="E40" s="88"/>
      <c r="F40" s="88"/>
      <c r="G40" s="88"/>
      <c r="H40" s="89"/>
      <c r="I40" s="75">
        <f>SUM(I33:I39)</f>
        <v>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47"/>
      <c r="C41" s="47"/>
      <c r="D41" s="47"/>
      <c r="E41" s="47"/>
      <c r="F41" s="47"/>
      <c r="G41" s="47"/>
      <c r="H41" s="47"/>
      <c r="I41" s="4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3.0" customHeight="1">
      <c r="A42" s="1"/>
      <c r="B42" s="47"/>
      <c r="C42" s="47"/>
      <c r="D42" s="90" t="s">
        <v>65</v>
      </c>
      <c r="E42" s="90">
        <f>SUM(I17)+SUM(I31)+SUM(I40)</f>
        <v>0</v>
      </c>
      <c r="F42" s="91"/>
      <c r="G42" s="91"/>
      <c r="H42" s="92"/>
      <c r="I42" s="4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47"/>
      <c r="C43" s="47"/>
      <c r="D43" s="47"/>
      <c r="E43" s="47"/>
      <c r="F43" s="47"/>
      <c r="G43" s="47"/>
      <c r="H43" s="47"/>
      <c r="I43" s="4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47"/>
      <c r="C44" s="47"/>
      <c r="D44" s="47"/>
      <c r="E44" s="47"/>
      <c r="F44" s="47"/>
      <c r="G44" s="47"/>
      <c r="H44" s="47"/>
      <c r="I44" s="4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93"/>
      <c r="C45" s="47"/>
      <c r="D45" s="47"/>
      <c r="E45" s="47"/>
      <c r="F45" s="47"/>
      <c r="G45" s="47"/>
      <c r="H45" s="47"/>
      <c r="I45" s="4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93"/>
      <c r="C46" s="47"/>
      <c r="D46" s="47"/>
      <c r="E46" s="47"/>
      <c r="F46" s="47"/>
      <c r="G46" s="47"/>
      <c r="H46" s="47"/>
      <c r="I46" s="4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9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1:I1"/>
    <mergeCell ref="B4:B11"/>
    <mergeCell ref="D17:H17"/>
    <mergeCell ref="B20:B21"/>
    <mergeCell ref="B23:B26"/>
    <mergeCell ref="D31:H31"/>
    <mergeCell ref="D40:H40"/>
  </mergeCells>
  <printOptions/>
  <pageMargins bottom="0.787401575" footer="0.0" header="0.0" left="0.511811024" right="0.511811024" top="0.7874015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