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User\Desktop\EDITAIS - PROPOSTAS PPGBTox\Edital - Seleção PPGBTox\"/>
    </mc:Choice>
  </mc:AlternateContent>
  <xr:revisionPtr revIDLastSave="0" documentId="13_ncr:1_{D78EBDBB-423A-429E-9BE9-A69D24AAA15D}" xr6:coauthVersionLast="47" xr6:coauthVersionMax="47" xr10:uidLastSave="{00000000-0000-0000-0000-000000000000}"/>
  <bookViews>
    <workbookView xWindow="-120" yWindow="-120" windowWidth="29040" windowHeight="15720" xr2:uid="{00000000-000D-0000-FFFF-FFFF00000000}"/>
  </bookViews>
  <sheets>
    <sheet name="Instruções" sheetId="3" r:id="rId1"/>
    <sheet name="Identificação" sheetId="1" r:id="rId2"/>
    <sheet name="Produção Científica - Artigos" sheetId="5" r:id="rId3"/>
    <sheet name="Produção Científica - Livros" sheetId="6" r:id="rId4"/>
    <sheet name="Tabela de Pontuação" sheetId="7" r:id="rId5"/>
    <sheet name="Cálculo da NC" sheetId="4"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4" l="1"/>
  <c r="B10" i="4" s="1"/>
  <c r="L39" i="7"/>
  <c r="I39" i="7"/>
  <c r="L38" i="7"/>
  <c r="I38" i="7"/>
  <c r="L37" i="7"/>
  <c r="I37" i="7"/>
  <c r="L36" i="7"/>
  <c r="I36" i="7"/>
  <c r="L35" i="7"/>
  <c r="I35" i="7"/>
  <c r="L34" i="7"/>
  <c r="I34" i="7"/>
  <c r="L33" i="7"/>
  <c r="I33" i="7"/>
  <c r="L32" i="7"/>
  <c r="I32" i="7"/>
  <c r="L31" i="7"/>
  <c r="I31" i="7"/>
  <c r="L30" i="7"/>
  <c r="I30" i="7"/>
  <c r="L29" i="7"/>
  <c r="I29" i="7"/>
  <c r="L28" i="7"/>
  <c r="I28" i="7"/>
  <c r="L27" i="7"/>
  <c r="I27" i="7"/>
  <c r="L26" i="7"/>
  <c r="I26" i="7"/>
  <c r="L25" i="7"/>
  <c r="I25" i="7"/>
  <c r="L24" i="7"/>
  <c r="I24" i="7"/>
  <c r="L23" i="7"/>
  <c r="I23" i="7"/>
  <c r="L22" i="7"/>
  <c r="I22" i="7"/>
  <c r="L21" i="7"/>
  <c r="I21" i="7"/>
  <c r="L20" i="7"/>
  <c r="I20" i="7"/>
  <c r="L19" i="7"/>
  <c r="I19" i="7"/>
  <c r="L18" i="7"/>
  <c r="I18" i="7"/>
  <c r="L17" i="7"/>
  <c r="I17" i="7"/>
  <c r="L16" i="7"/>
  <c r="I16" i="7"/>
  <c r="L15" i="7"/>
  <c r="I15" i="7"/>
  <c r="L14" i="7"/>
  <c r="I14" i="7"/>
  <c r="L13" i="7"/>
  <c r="I13" i="7"/>
  <c r="L12" i="7"/>
  <c r="I12" i="7"/>
  <c r="L11" i="7"/>
  <c r="I11" i="7"/>
  <c r="L10" i="7"/>
  <c r="I10" i="7"/>
  <c r="L9" i="7"/>
  <c r="I9" i="7"/>
  <c r="L8" i="7"/>
  <c r="I8" i="7"/>
  <c r="L7" i="7"/>
  <c r="I7" i="7"/>
  <c r="L6" i="7"/>
  <c r="I6" i="7"/>
  <c r="I8" i="6"/>
  <c r="I7" i="6"/>
  <c r="I6" i="6"/>
  <c r="I5" i="6"/>
  <c r="L41" i="7" l="1"/>
  <c r="B6" i="4" s="1"/>
  <c r="I41" i="7"/>
  <c r="B5" i="4" s="1"/>
</calcChain>
</file>

<file path=xl/sharedStrings.xml><?xml version="1.0" encoding="utf-8"?>
<sst xmlns="http://schemas.openxmlformats.org/spreadsheetml/2006/main" count="342" uniqueCount="210">
  <si>
    <t>INSTRUÇÕES DE PREENCHIMENTO E CONFERÊNCIA DA PLANILHA UNIFICADA DO CURRÍCULO</t>
  </si>
  <si>
    <t>A leitura das instruções e o preenchimento correto da planilha são de plena responsabilidade do(a) candidato(a)</t>
  </si>
  <si>
    <t>Etapa</t>
  </si>
  <si>
    <t>Responsável</t>
  </si>
  <si>
    <t>Orientação</t>
  </si>
  <si>
    <t>1</t>
  </si>
  <si>
    <t>Candidato(a)</t>
  </si>
  <si>
    <r>
      <t xml:space="preserve">Preencher a aba “Identificação” com os dados solicitados. </t>
    </r>
    <r>
      <rPr>
        <b/>
        <sz val="11"/>
        <rFont val="Carlito"/>
      </rPr>
      <t>As cédulas a serem preenchidas pelo(a) candidato(a) estão na COR AMARELA.</t>
    </r>
  </si>
  <si>
    <r>
      <t xml:space="preserve">Preencher a aba “Produção Científica - Artigos” com uma linha para cada artigo publicado/aceito ou manuscrito submetido. Informar periódico, DOI/identificador, condição de autoria e número do comprovante. O </t>
    </r>
    <r>
      <rPr>
        <b/>
        <sz val="11"/>
        <rFont val="Carlito"/>
      </rPr>
      <t>SJR Quartile correspondente ao ano de publicação do artigo científico</t>
    </r>
    <r>
      <rPr>
        <sz val="11"/>
        <rFont val="Carlito"/>
      </rPr>
      <t xml:space="preserve"> deverá ser informado pelo(a) candidato(a) através de consulta da classificação disponível no </t>
    </r>
    <r>
      <rPr>
        <b/>
        <i/>
        <sz val="11"/>
        <rFont val="Carlito"/>
      </rPr>
      <t>SCImago Journal &amp; Country Rank (SJR)</t>
    </r>
    <r>
      <rPr>
        <i/>
        <sz val="11"/>
        <rFont val="Carlito"/>
      </rPr>
      <t xml:space="preserve"> </t>
    </r>
    <r>
      <rPr>
        <sz val="11"/>
        <rFont val="Carlito"/>
      </rPr>
      <t xml:space="preserve">pelo site </t>
    </r>
    <r>
      <rPr>
        <b/>
        <u/>
        <sz val="11"/>
        <rFont val="Carlito"/>
      </rPr>
      <t>https://www.scimagojr.com/journalsearch.php?q=</t>
    </r>
    <r>
      <rPr>
        <sz val="11"/>
        <rFont val="Carlito"/>
      </rPr>
      <t xml:space="preserve">. </t>
    </r>
    <r>
      <rPr>
        <b/>
        <sz val="11"/>
        <color rgb="FF0070C0"/>
        <rFont val="Carlito"/>
      </rPr>
      <t>Quando o periódico estiver classificado em mais de uma área temática (subject category), deverá prevalecer o maior quartil atribuído no respectivo ano de publicação entre as áreas correlatas às linhas de pesquisa do PPGBTox.</t>
    </r>
    <r>
      <rPr>
        <sz val="11"/>
        <rFont val="Carlito"/>
      </rPr>
      <t xml:space="preserve"> Não serão consideradas categorias temáticas sem relação com as linhas de pesquisa do Programa. O SJR Quartile poderá ser informado quando conhecido ou marcado como “SJR desconhecido” quando não estiver disponível para o periódico. </t>
    </r>
    <r>
      <rPr>
        <b/>
        <sz val="11"/>
        <rFont val="Carlito"/>
      </rPr>
      <t>As cédulas a serem preenchidas pelo(a) candidato(a) estão na COR AMARELA.</t>
    </r>
  </si>
  <si>
    <r>
      <t xml:space="preserve">Preencher a aba "Produção Científica - Livros", discriminando a quantidade de produção para cada item/atividade. </t>
    </r>
    <r>
      <rPr>
        <b/>
        <sz val="11"/>
        <rFont val="Carlito"/>
      </rPr>
      <t>As cédulas a serem preenchidas pelo(a) candidato(a) estão na COR AMARELA.</t>
    </r>
  </si>
  <si>
    <r>
      <t xml:space="preserve">Informar diretamente na aba “Tabela de Pontuação” a quantidade solicitada para cada categoria (item/atividade acadêmica)  e o(s) número(s) do(s) respectivo(s) documento(s) comprobatório(s). </t>
    </r>
    <r>
      <rPr>
        <b/>
        <sz val="11"/>
        <color rgb="FF0070C0"/>
        <rFont val="Carlito"/>
      </rPr>
      <t xml:space="preserve">Se dois comprovantes forem adicionados para uma mesma categoria, numerá-los consecutivamente utilizando ; entre as respectivas numerações (ou com a letra A quando forem mais do que dois comprovantes). Como exemplos de numeração para dois comprovantes: 4 ; 5 e para três ou mais comprovantes: 1 A 3. </t>
    </r>
    <r>
      <rPr>
        <sz val="11"/>
        <rFont val="Carlito"/>
      </rPr>
      <t xml:space="preserve">A pontuação declarada é calculada automaticamente pela planilha. Os itens destacados nas abas "Produção Científica - Artigos" e Produção Científica - Livros" deverão apresentar correspondência com os dados informados. </t>
    </r>
    <r>
      <rPr>
        <b/>
        <sz val="11"/>
        <rFont val="Carlito"/>
      </rPr>
      <t>As cédulas a serem preenchidas pelo(a) candidato(a) estão na COR AMARELA.</t>
    </r>
  </si>
  <si>
    <r>
      <rPr>
        <b/>
        <sz val="11"/>
        <rFont val="Carlito"/>
      </rPr>
      <t>Reunir todos os documentos comprobatórios em um único arquivo</t>
    </r>
    <r>
      <rPr>
        <sz val="11"/>
        <rFont val="Carlito"/>
      </rPr>
      <t xml:space="preserve">, obrigatoriamente em </t>
    </r>
    <r>
      <rPr>
        <b/>
        <sz val="11"/>
        <rFont val="Carlito"/>
      </rPr>
      <t>formato PDF</t>
    </r>
    <r>
      <rPr>
        <sz val="11"/>
        <rFont val="Carlito"/>
      </rPr>
      <t xml:space="preserve">, devidamente identificados e numerados na mesma ordem em que os respectivos itens aparecem na aba "Tabela de Pontuação". </t>
    </r>
  </si>
  <si>
    <t>A numeração informada pelo(a) candidato(a) deverá permitir correspondência direta entre a aba "Tabela de Pontuação" e o PDF único de comprovantes.</t>
  </si>
  <si>
    <t>Comissão de Seleção</t>
  </si>
  <si>
    <r>
      <t xml:space="preserve">Conferir cada produção científica através da análise do SJR Quartile e indicar “Homologado” ou “Não homologado” na aba “Produção Científica - Artigos”. Na aba "Produção Científica - Livros", conferir os documentos comprobatórios para aferência da pontuação obtida. </t>
    </r>
    <r>
      <rPr>
        <b/>
        <sz val="11"/>
        <rFont val="Carlito"/>
      </rPr>
      <t>As cédulas a serem preenchidas pela Comissão de Seleção estão na COR VERMELHA.</t>
    </r>
  </si>
  <si>
    <r>
      <t xml:space="preserve">As quantidades homologadas das abas relacionadas à produção científica devem ser transferidas para a aba “Tabela de Pontuação” conforme o enquadramento homologado pela Comissão.  </t>
    </r>
    <r>
      <rPr>
        <b/>
        <sz val="11"/>
        <rFont val="Carlito"/>
      </rPr>
      <t>As cédulas a serem preenchidas pela Comissão de Seleção estão na COR VERMELHA.</t>
    </r>
  </si>
  <si>
    <r>
      <t xml:space="preserve">Para os demais itens curriculares, preencher a coluna “Quantidade homologada” na aba “Tabela de Pontuação” e registrar divergências e/ou justificativas na coluna “Observações da Comissão”. </t>
    </r>
    <r>
      <rPr>
        <b/>
        <sz val="11"/>
        <rFont val="Carlito"/>
      </rPr>
      <t>As cédulas a serem preenchidas pela Comissão de Seleção estão na COR VERMELHA.</t>
    </r>
  </si>
  <si>
    <r>
      <rPr>
        <b/>
        <sz val="11"/>
        <rFont val="Carlito"/>
      </rPr>
      <t>Calcular o Índice de Desempenho</t>
    </r>
    <r>
      <rPr>
        <sz val="11"/>
        <rFont val="Carlito"/>
      </rPr>
      <t xml:space="preserve"> na aba "Cálculo do ID" baseando-se na pontuação homologada e denominador utilizado dependendo do nível pretendido pelo(a) candidato(a).</t>
    </r>
  </si>
  <si>
    <t>Clique no link para acesso ao SJR:</t>
  </si>
  <si>
    <t>https://www.scimagojr.com/journalsearch.php?q=</t>
  </si>
  <si>
    <t>FICHA DE AVALIAÇÃO DO CURRÍCULO ACADÊMICO-CIENTÍFICO</t>
  </si>
  <si>
    <t>Campo</t>
  </si>
  <si>
    <t>Preenchimento</t>
  </si>
  <si>
    <t>Número do Edital / Processo seletivo</t>
  </si>
  <si>
    <t>Nome completo do(a) candidato(a)</t>
  </si>
  <si>
    <t>CPF</t>
  </si>
  <si>
    <t>Nível Pretendido (Mestrado ou Doutorado)</t>
  </si>
  <si>
    <t>Linha de Pesquisa do Projeto no PPGBTox</t>
  </si>
  <si>
    <t>Link do Currículo Lattes</t>
  </si>
  <si>
    <t>Telefone Celular</t>
  </si>
  <si>
    <t>E-mail</t>
  </si>
  <si>
    <t>DECLARAÇÃO E HOMOLOGAÇÃO DA PRODUÇÃO CIENTÍFICA DE ARTIGOS CIENTÍFICOS</t>
  </si>
  <si>
    <t>Preenchimento pelo(a) candidato(a): informar cada produção em uma linha. O SJR Quartile (Q1–Q4) é declaratório pelo(a) candiddato(a) conforme descrito na aba "Instruções". O enquadramento definitivo e a pontuação serão conferidos pela Comissão de Seleção. Para artigos, informar periódico e DOI/identificador sempre que disponível. Para manuscritos submetidos, anexar comprovante oficial de submissão e que comprove o status "em revisão" por pares (não é necessário informar o SJR Quartile para este tipo de produção). Para manuscritos aceitos, anexar carta de aceite para publicação pela revista e informar o SJR Quartile do respectivo ano de aceite.</t>
  </si>
  <si>
    <t>PREENCHIMENTO PELO(A) CANDIDATO(A)</t>
  </si>
  <si>
    <t>PREENCHIMENTO PELA COMISSÃO DE SELEÇÃO</t>
  </si>
  <si>
    <t>Nº</t>
  </si>
  <si>
    <t>Tipo de produção</t>
  </si>
  <si>
    <t>Título do trabalho</t>
  </si>
  <si>
    <t>Periódico</t>
  </si>
  <si>
    <t>DOI / identificador</t>
  </si>
  <si>
    <t>Situação</t>
  </si>
  <si>
    <t>Condição de autoria</t>
  </si>
  <si>
    <t>SJR Quartile informado pelo(a) candidato(a)</t>
  </si>
  <si>
    <t>Nº do comprovante</t>
  </si>
  <si>
    <t>SJR Quartile homologado pela Comissão</t>
  </si>
  <si>
    <t>Homologação</t>
  </si>
  <si>
    <t>Observações da Comissão</t>
  </si>
  <si>
    <r>
      <rPr>
        <b/>
        <i/>
        <sz val="11"/>
        <rFont val="Carlito"/>
      </rPr>
      <t xml:space="preserve">Regra de enquadramento: </t>
    </r>
    <r>
      <rPr>
        <i/>
        <sz val="11"/>
        <rFont val="Carlito"/>
      </rPr>
      <t xml:space="preserve">O(a) candidato(a) deverá informar o SJR Quartile correspondente ao ano de publicação do artigo científico através de consulta da classificação disponível no </t>
    </r>
    <r>
      <rPr>
        <b/>
        <i/>
        <sz val="11"/>
        <rFont val="Carlito"/>
      </rPr>
      <t xml:space="preserve">SCImago Journal &amp; Country Rank (SJR) </t>
    </r>
    <r>
      <rPr>
        <i/>
        <sz val="11"/>
        <rFont val="Carlito"/>
      </rPr>
      <t xml:space="preserve">pelo site </t>
    </r>
    <r>
      <rPr>
        <b/>
        <i/>
        <u/>
        <sz val="11"/>
        <rFont val="Carlito"/>
      </rPr>
      <t>https://www.scimagojr.com/journalsearch.php?q=</t>
    </r>
    <r>
      <rPr>
        <i/>
        <sz val="11"/>
        <rFont val="Carlito"/>
      </rPr>
      <t>. Quando o periódico estiver classificado em mais de uma área temática (subject category), deverá prevalecer o maior quartil atribuído no respectivo ano de publicação entre as áreas correlatas às linhas de pesquisa do PPGBTox. Não serão consideradas categorias temáticas sem relação com as linhas de pesquisa do Programa.</t>
    </r>
  </si>
  <si>
    <t>DECLARAÇÃO E HOMOLOGAÇÃO DA PRODUÇÃO CIENTÍFICA DE CAPÍTULOS DE LIVROS</t>
  </si>
  <si>
    <t>Informar a quantidade da produção baseando-se no(s) comprovante(s) oficial(is) de submissão enviado(s).</t>
  </si>
  <si>
    <t>Código</t>
  </si>
  <si>
    <t>Categoria</t>
  </si>
  <si>
    <t>Item / Atividade</t>
  </si>
  <si>
    <t>Valor unitário</t>
  </si>
  <si>
    <t>Unidade</t>
  </si>
  <si>
    <t>Limite de pontuação</t>
  </si>
  <si>
    <t>Critério de comprovação obrigatório</t>
  </si>
  <si>
    <t>Quantidade</t>
  </si>
  <si>
    <t>Pontuação Obtida</t>
  </si>
  <si>
    <t>2.11</t>
  </si>
  <si>
    <t>Produção</t>
  </si>
  <si>
    <r>
      <t xml:space="preserve">Capítulo de livro técnico-científico com ISBN publicado por editora técnico-científica </t>
    </r>
    <r>
      <rPr>
        <b/>
        <sz val="11"/>
        <rFont val="Carlito"/>
      </rPr>
      <t>internacional</t>
    </r>
    <r>
      <rPr>
        <sz val="11"/>
        <rFont val="Carlito"/>
      </rPr>
      <t xml:space="preserve"> que possua Conselho Editorial, Comissão Editorial ou Comitê Editorial formalmente constituído - </t>
    </r>
    <r>
      <rPr>
        <b/>
        <sz val="11"/>
        <rFont val="Carlito"/>
      </rPr>
      <t>Autoria principal</t>
    </r>
  </si>
  <si>
    <t>por capítulo</t>
  </si>
  <si>
    <t>Sem limite</t>
  </si>
  <si>
    <t>Cópia da ficha catalográfica da obra contendo ISBN e da primeira página do capítulo, permitindo a identificação do título, da autoria e da obra em que foi publicado.</t>
  </si>
  <si>
    <t>2.12</t>
  </si>
  <si>
    <r>
      <t xml:space="preserve">Capítulo de livro técnico-científico com ISBN publicado por editora técnico-científica </t>
    </r>
    <r>
      <rPr>
        <b/>
        <sz val="11"/>
        <rFont val="Carlito"/>
      </rPr>
      <t>internacional</t>
    </r>
    <r>
      <rPr>
        <sz val="11"/>
        <rFont val="Carlito"/>
      </rPr>
      <t xml:space="preserve"> que possua Conselho Editorial, Comissão Editorial ou Comitê Editorial formalmente constituído - </t>
    </r>
    <r>
      <rPr>
        <b/>
        <sz val="11"/>
        <rFont val="Carlito"/>
      </rPr>
      <t>Coautoria</t>
    </r>
  </si>
  <si>
    <t>2.13</t>
  </si>
  <si>
    <r>
      <t>Capítulo de livro técnico-científico com ISBN publicado por editora por editora técnico-científica</t>
    </r>
    <r>
      <rPr>
        <b/>
        <sz val="11"/>
        <rFont val="Carlito"/>
      </rPr>
      <t xml:space="preserve"> nacional </t>
    </r>
    <r>
      <rPr>
        <sz val="11"/>
        <rFont val="Carlito"/>
      </rPr>
      <t xml:space="preserve">que possua Conselho Editorial, Comissão Editorial ou Comitê Editorial formalmente constituído - </t>
    </r>
    <r>
      <rPr>
        <b/>
        <sz val="11"/>
        <rFont val="Carlito"/>
      </rPr>
      <t>Autoria principal</t>
    </r>
  </si>
  <si>
    <t>2.14</t>
  </si>
  <si>
    <r>
      <t>Capítulo de livro técnico-científico com ISBN publicado por editora por editora técnico-científica</t>
    </r>
    <r>
      <rPr>
        <b/>
        <sz val="11"/>
        <rFont val="Carlito"/>
      </rPr>
      <t xml:space="preserve"> nacional</t>
    </r>
    <r>
      <rPr>
        <sz val="11"/>
        <rFont val="Carlito"/>
      </rPr>
      <t xml:space="preserve"> que possua Conselho Editorial, Comissão Editorial ou Comitê Editorial formalmente constituído- </t>
    </r>
    <r>
      <rPr>
        <b/>
        <sz val="11"/>
        <rFont val="Carlito"/>
      </rPr>
      <t>Coautoria</t>
    </r>
  </si>
  <si>
    <r>
      <rPr>
        <b/>
        <i/>
        <sz val="11"/>
        <rFont val="Carlito"/>
      </rPr>
      <t xml:space="preserve">Observações: </t>
    </r>
    <r>
      <rPr>
        <i/>
        <sz val="11"/>
        <rFont val="Carlito"/>
      </rPr>
      <t>Somente serão pontuados capítulos de livros técnico-científicos cuja temática esteja relacionada às linhas de pesquisa do PPGBTox. Não serão pontuados capítulos de livros didáticos, apostilas, manuais de ensino, obras literárias, livros de divulgação científica, e-books autopublicados, capítulos sem ISBN ou publicados por editoras sem Conselho Editorial, Comissão Editorial ou Comitê Editorial formalmente constituído. A pontuação foi estabelecida de forma compatível com a relevância científica atribuída às diferentes modalidades de produção intelectual adotadas neste edital.</t>
    </r>
  </si>
  <si>
    <t>TABELA DE PONTUAÇÃO DO CURRÍCULO ACADÊMICO-CIENTÍFICO PARA CÁLCULO DA PONTUAÇÃO CURRICULAR</t>
  </si>
  <si>
    <t>Item / Atividade Acadêmica</t>
  </si>
  <si>
    <t>Quantidade solicitada</t>
  </si>
  <si>
    <t>Pontuação solicitada</t>
  </si>
  <si>
    <t>N° do(s) comprovante(s)</t>
  </si>
  <si>
    <t>Quantidade homologada</t>
  </si>
  <si>
    <t>Pontuação homologada</t>
  </si>
  <si>
    <t>1.1</t>
  </si>
  <si>
    <t>Bolsista e/ou Estágio Voluntário</t>
  </si>
  <si>
    <t>Participação em projeto como aluno(a) de Iniciação Científica e/ou Tecnológica (bolsista ou estágio voluntário)</t>
  </si>
  <si>
    <t>por semestre letivo concluído</t>
  </si>
  <si>
    <t>Máx. 8,0 pontos</t>
  </si>
  <si>
    <t>Termo de outorga, certificado/declaração institucional do projeto ou declaração assinada pelo(a) orientador(a), contendo período de participação e identificação do projeto.</t>
  </si>
  <si>
    <t>1.2.</t>
  </si>
  <si>
    <t>Projetos</t>
  </si>
  <si>
    <t>Participação em projetos cadastrados na Instituição relacionados a Ensino e/ou Extensão</t>
  </si>
  <si>
    <t>por projeto</t>
  </si>
  <si>
    <t>Certificado/declaração institucional do projeto cadastrado ou declaração assinada pelo(a) orientador(a), contendo período de participação e identificação do projeto.</t>
  </si>
  <si>
    <t>2.1</t>
  </si>
  <si>
    <r>
      <t xml:space="preserve">Artigo publicado ou manuscrito aceito para publicação em periódico internacional do </t>
    </r>
    <r>
      <rPr>
        <b/>
        <sz val="11"/>
        <rFont val="Carlito"/>
      </rPr>
      <t>Quartil Q1 (SJR) - Primeira autoria</t>
    </r>
  </si>
  <si>
    <t>por artigo</t>
  </si>
  <si>
    <t>2.2</t>
  </si>
  <si>
    <r>
      <t xml:space="preserve">Artigo publicado ou manuscrito aceito para publicação em periódico internacional do  </t>
    </r>
    <r>
      <rPr>
        <b/>
        <sz val="11"/>
        <rFont val="Carlito"/>
      </rPr>
      <t>Quartil Q1 (SJR) - Coautoria</t>
    </r>
  </si>
  <si>
    <t>2.3</t>
  </si>
  <si>
    <r>
      <t xml:space="preserve">Artigo publicado ou manuscrito aceito para publicação em periódico internacional do </t>
    </r>
    <r>
      <rPr>
        <b/>
        <sz val="11"/>
        <rFont val="Carlito"/>
      </rPr>
      <t>Quartil Q2 (SJR) - Primeira autoria</t>
    </r>
  </si>
  <si>
    <t>2.4</t>
  </si>
  <si>
    <r>
      <t xml:space="preserve">Artigo publicado ou ou manuscrito aceito para publicação em periódico internacional do </t>
    </r>
    <r>
      <rPr>
        <b/>
        <sz val="11"/>
        <rFont val="Carlito"/>
      </rPr>
      <t>Quartil Q2 (SJR) - Coautoria</t>
    </r>
  </si>
  <si>
    <t>2.5</t>
  </si>
  <si>
    <r>
      <t xml:space="preserve">Artigo publicado ou manuscrito aceito para publicação em periódico internacional do </t>
    </r>
    <r>
      <rPr>
        <b/>
        <sz val="11"/>
        <rFont val="Carlito"/>
      </rPr>
      <t>Quartil Q3 (SJR) - Primeira autoria</t>
    </r>
  </si>
  <si>
    <t>2.6</t>
  </si>
  <si>
    <r>
      <t xml:space="preserve">Artigo publicado ou manuscrito aceito para publicação em periódico internacional do </t>
    </r>
    <r>
      <rPr>
        <b/>
        <sz val="11"/>
        <rFont val="Carlito"/>
      </rPr>
      <t>Quartil Q3 (SJR) - Coautoria</t>
    </r>
  </si>
  <si>
    <t>2.7</t>
  </si>
  <si>
    <r>
      <t xml:space="preserve">Artigo publicado ou ou manuscrito aceito para publicação em periódico internacional do </t>
    </r>
    <r>
      <rPr>
        <b/>
        <sz val="11"/>
        <rFont val="Carlito"/>
      </rPr>
      <t>Quartil Q4 (SJR) - Primeira autoria</t>
    </r>
  </si>
  <si>
    <t>2.8</t>
  </si>
  <si>
    <r>
      <t xml:space="preserve">Artigo publicado ou manuscrito aceito para publicação em periódico internacional do </t>
    </r>
    <r>
      <rPr>
        <b/>
        <sz val="11"/>
        <rFont val="Carlito"/>
      </rPr>
      <t>Quartil Q4 (SJR) - Coautoria</t>
    </r>
  </si>
  <si>
    <t>2.9</t>
  </si>
  <si>
    <r>
      <t xml:space="preserve">Artigo publicado ou manuscrito aceito para publicação em periódico </t>
    </r>
    <r>
      <rPr>
        <b/>
        <sz val="11"/>
        <rFont val="Carlito"/>
      </rPr>
      <t>internacional ou nacional</t>
    </r>
    <r>
      <rPr>
        <sz val="11"/>
        <rFont val="Carlito"/>
      </rPr>
      <t xml:space="preserve"> </t>
    </r>
    <r>
      <rPr>
        <b/>
        <sz val="11"/>
        <rFont val="Carlito"/>
      </rPr>
      <t>sem classificação SJR - Primeira autoria</t>
    </r>
  </si>
  <si>
    <t>2.10</t>
  </si>
  <si>
    <r>
      <t xml:space="preserve">Artigo publicado ou manuscrito aceito para publicação em periódico </t>
    </r>
    <r>
      <rPr>
        <b/>
        <sz val="11"/>
        <rFont val="Carlito"/>
      </rPr>
      <t>internacional ou nacional sem classificação SJR - Coautoria</t>
    </r>
  </si>
  <si>
    <r>
      <t xml:space="preserve">Capítulo de livro técnico-científico com ISBN publicado por editora por editora técnico-científica </t>
    </r>
    <r>
      <rPr>
        <b/>
        <sz val="11"/>
        <rFont val="Carlito"/>
      </rPr>
      <t>nacional</t>
    </r>
    <r>
      <rPr>
        <sz val="11"/>
        <rFont val="Carlito"/>
      </rPr>
      <t xml:space="preserve"> que possua Conselho Editorial, Comissão Editorial ou Comitê Editorial formalmente constituído - </t>
    </r>
    <r>
      <rPr>
        <b/>
        <sz val="11"/>
        <rFont val="Carlito"/>
      </rPr>
      <t>Autoria principal</t>
    </r>
  </si>
  <si>
    <r>
      <t xml:space="preserve">Capítulo de livro técnico-científico com ISBN publicado por editora por editora técnico-científica </t>
    </r>
    <r>
      <rPr>
        <b/>
        <sz val="11"/>
        <rFont val="Carlito"/>
      </rPr>
      <t xml:space="preserve">nacional </t>
    </r>
    <r>
      <rPr>
        <sz val="11"/>
        <rFont val="Carlito"/>
      </rPr>
      <t xml:space="preserve">que possua Conselho Editorial, Comissão Editorial ou Comitê Editorial formalmente constituído - </t>
    </r>
    <r>
      <rPr>
        <b/>
        <sz val="11"/>
        <rFont val="Carlito"/>
      </rPr>
      <t>Coautoria</t>
    </r>
  </si>
  <si>
    <t>2.15</t>
  </si>
  <si>
    <r>
      <t>Manuscrito científico submetido a</t>
    </r>
    <r>
      <rPr>
        <b/>
        <sz val="11"/>
        <rFont val="Carlito"/>
      </rPr>
      <t xml:space="preserve"> </t>
    </r>
    <r>
      <rPr>
        <sz val="11"/>
        <rFont val="Carlito"/>
      </rPr>
      <t>periódico</t>
    </r>
    <r>
      <rPr>
        <b/>
        <sz val="11"/>
        <rFont val="Carlito"/>
      </rPr>
      <t xml:space="preserve"> internacional indexado com SJR</t>
    </r>
    <r>
      <rPr>
        <sz val="11"/>
        <rFont val="Carlito"/>
      </rPr>
      <t xml:space="preserve"> - </t>
    </r>
    <r>
      <rPr>
        <b/>
        <sz val="11"/>
        <rFont val="Carlito"/>
      </rPr>
      <t>Primeira autoria</t>
    </r>
  </si>
  <si>
    <t>por manuscrito</t>
  </si>
  <si>
    <t>Máx. 2,0 pontos</t>
  </si>
  <si>
    <t>2.16</t>
  </si>
  <si>
    <r>
      <t>Manuscrito científico submetido a periódico</t>
    </r>
    <r>
      <rPr>
        <b/>
        <sz val="11"/>
        <rFont val="Carlito"/>
      </rPr>
      <t xml:space="preserve"> internacional indexado com SJR</t>
    </r>
    <r>
      <rPr>
        <sz val="11"/>
        <rFont val="Carlito"/>
      </rPr>
      <t xml:space="preserve"> - </t>
    </r>
    <r>
      <rPr>
        <b/>
        <sz val="11"/>
        <rFont val="Carlito"/>
      </rPr>
      <t>Coautoria</t>
    </r>
  </si>
  <si>
    <t>Máx. 1,0 ponto</t>
  </si>
  <si>
    <t>3.1</t>
  </si>
  <si>
    <t>Eventos</t>
  </si>
  <si>
    <r>
      <rPr>
        <b/>
        <sz val="11"/>
        <rFont val="Carlito"/>
      </rPr>
      <t xml:space="preserve">Autoria principal </t>
    </r>
    <r>
      <rPr>
        <sz val="11"/>
        <rFont val="Carlito"/>
      </rPr>
      <t xml:space="preserve">em trabalho publicado em anais de evento científico </t>
    </r>
    <r>
      <rPr>
        <b/>
        <sz val="11"/>
        <rFont val="Carlito"/>
      </rPr>
      <t>internacional</t>
    </r>
    <r>
      <rPr>
        <sz val="11"/>
        <rFont val="Carlito"/>
      </rPr>
      <t xml:space="preserve"> (resumo simples ou expandido)</t>
    </r>
  </si>
  <si>
    <t>por trabalho</t>
  </si>
  <si>
    <t>Máx. 4,5 pontos</t>
  </si>
  <si>
    <t>Certificado de apresentação e cópia dos anais ou documento oficial que identifique o trabalho e seus autores.</t>
  </si>
  <si>
    <t>3.2.</t>
  </si>
  <si>
    <r>
      <rPr>
        <b/>
        <sz val="11"/>
        <rFont val="Carlito"/>
      </rPr>
      <t>Coautoria</t>
    </r>
    <r>
      <rPr>
        <sz val="11"/>
        <rFont val="Carlito"/>
      </rPr>
      <t xml:space="preserve"> em trabalho publicado em anais de evento científico </t>
    </r>
    <r>
      <rPr>
        <b/>
        <sz val="11"/>
        <rFont val="Carlito"/>
      </rPr>
      <t>internacional</t>
    </r>
    <r>
      <rPr>
        <sz val="11"/>
        <rFont val="Carlito"/>
      </rPr>
      <t xml:space="preserve"> (resumo simples ou expandido)</t>
    </r>
  </si>
  <si>
    <t>3.3</t>
  </si>
  <si>
    <r>
      <rPr>
        <b/>
        <sz val="11"/>
        <rFont val="Carlito"/>
      </rPr>
      <t>Autoria principal</t>
    </r>
    <r>
      <rPr>
        <sz val="11"/>
        <rFont val="Carlito"/>
      </rPr>
      <t xml:space="preserve"> em trabalho publicado em anais de evento científico </t>
    </r>
    <r>
      <rPr>
        <b/>
        <sz val="11"/>
        <rFont val="Carlito"/>
      </rPr>
      <t>nacional</t>
    </r>
    <r>
      <rPr>
        <sz val="11"/>
        <rFont val="Carlito"/>
      </rPr>
      <t xml:space="preserve"> (resumo simples ou expandido)</t>
    </r>
  </si>
  <si>
    <t>Máx. 4,0 pontos</t>
  </si>
  <si>
    <t>3.4.</t>
  </si>
  <si>
    <r>
      <rPr>
        <b/>
        <sz val="11"/>
        <rFont val="Carlito"/>
      </rPr>
      <t>Coautoria</t>
    </r>
    <r>
      <rPr>
        <sz val="11"/>
        <rFont val="Carlito"/>
      </rPr>
      <t xml:space="preserve"> em trabalho publicado em anais de evento científico </t>
    </r>
    <r>
      <rPr>
        <b/>
        <sz val="11"/>
        <rFont val="Carlito"/>
      </rPr>
      <t>nacional</t>
    </r>
    <r>
      <rPr>
        <sz val="11"/>
        <rFont val="Carlito"/>
      </rPr>
      <t xml:space="preserve"> (resumo simples ou expandido)</t>
    </r>
  </si>
  <si>
    <t>3.5</t>
  </si>
  <si>
    <r>
      <rPr>
        <b/>
        <sz val="11"/>
        <rFont val="Carlito"/>
      </rPr>
      <t>Autoria principa</t>
    </r>
    <r>
      <rPr>
        <sz val="11"/>
        <rFont val="Carlito"/>
      </rPr>
      <t>l em trabalho publicado em anais de evento científico</t>
    </r>
    <r>
      <rPr>
        <b/>
        <sz val="11"/>
        <rFont val="Carlito"/>
      </rPr>
      <t xml:space="preserve"> regional ou local</t>
    </r>
    <r>
      <rPr>
        <sz val="11"/>
        <rFont val="Carlito"/>
      </rPr>
      <t xml:space="preserve"> (resumo simples ou expandido)</t>
    </r>
  </si>
  <si>
    <t>3.6</t>
  </si>
  <si>
    <r>
      <rPr>
        <b/>
        <sz val="11"/>
        <rFont val="Carlito"/>
      </rPr>
      <t>Coautoria</t>
    </r>
    <r>
      <rPr>
        <sz val="11"/>
        <rFont val="Carlito"/>
      </rPr>
      <t xml:space="preserve"> em trabalho publicado em anais de evento científico </t>
    </r>
    <r>
      <rPr>
        <b/>
        <sz val="11"/>
        <rFont val="Carlito"/>
      </rPr>
      <t>regional ou local</t>
    </r>
    <r>
      <rPr>
        <sz val="11"/>
        <rFont val="Carlito"/>
      </rPr>
      <t xml:space="preserve"> (resumo simples ou expandido)</t>
    </r>
  </si>
  <si>
    <t>4.1</t>
  </si>
  <si>
    <t>Mérito acadêmico</t>
  </si>
  <si>
    <t>Prêmio de mérito acadêmico ou menção honrosa obtido(a) em evento científico</t>
  </si>
  <si>
    <t>por premiação</t>
  </si>
  <si>
    <t>Diploma, certificado ou declaração oficial emitida pela instituição ou sociedade promotora.</t>
  </si>
  <si>
    <t>5.1</t>
  </si>
  <si>
    <t>Formação</t>
  </si>
  <si>
    <t>Participação, na condição de estudante, em cursos de extensão relacionados às linhas de pesquisa do PPGBTox e/ou áreas afins (mínimo 20 h)</t>
  </si>
  <si>
    <t>por atividade</t>
  </si>
  <si>
    <t>Máx. 2,0 pontos*</t>
  </si>
  <si>
    <t>Certificado ou declaração de participação emitidos pela instituição promotora, contendo identificação e natureza da atividade.</t>
  </si>
  <si>
    <t>5.2.</t>
  </si>
  <si>
    <t>Organização de Oficina e/ou eventos de Mostra Científica relacionadas à Bioquímica, Biologia Molecular e/ou áreas afins às linhas de pesquisa do PPGBTox</t>
  </si>
  <si>
    <t>Máx. 4,0 pontos*</t>
  </si>
  <si>
    <t>Certificado ou declaração emitida pela instituição promotora, contendo identificação da atividade e comprovação da participação na organização.</t>
  </si>
  <si>
    <t>5.3</t>
  </si>
  <si>
    <t>Participação, na condição de estudante, em Oficina e/ou eventos de Mostra Científica relacionadas à Bioquímica, Biologia Molecular organizadas pelo PPGBTox</t>
  </si>
  <si>
    <t>Certificado ou declaração de participação emitida pela instituição promotora, contendo identificação e natureza da atividade.</t>
  </si>
  <si>
    <t>6.1</t>
  </si>
  <si>
    <t>Titulação</t>
  </si>
  <si>
    <r>
      <rPr>
        <b/>
        <sz val="11"/>
        <rFont val="Carlito"/>
      </rPr>
      <t xml:space="preserve">Mestrado concluído e/ou com previsão de defesa de Dissertação </t>
    </r>
    <r>
      <rPr>
        <sz val="11"/>
        <rFont val="Carlito"/>
      </rPr>
      <t xml:space="preserve">em Programa de Pós-Graduação pertencente à área de avaliação </t>
    </r>
    <r>
      <rPr>
        <b/>
        <sz val="11"/>
        <rFont val="Carlito"/>
      </rPr>
      <t>Ciências Biológicas II</t>
    </r>
    <r>
      <rPr>
        <sz val="11"/>
        <rFont val="Carlito"/>
      </rPr>
      <t xml:space="preserve"> da CAPES</t>
    </r>
  </si>
  <si>
    <t>Máx. 6,0 pontos</t>
  </si>
  <si>
    <t>Diploma de Mestre ou certificado/declaração oficial de conclusão do curso, emitido pela instituição de ensino. Em caso de Mestrado a concluir, atestado ou comprovante oficial de matrícula atualizado, emitido pela instituição de ensino, e carta emitida pelo PPG atestando que o(a) candidato(a) já cumpriu os créditos e requisitos necessários com período estimado para defesa da Dissertação de Mestrado.</t>
  </si>
  <si>
    <t>6.2</t>
  </si>
  <si>
    <r>
      <rPr>
        <b/>
        <sz val="11"/>
        <rFont val="Carlito"/>
      </rPr>
      <t xml:space="preserve">Mestrado concluído e/ou com previsão de defesa de Dissertação </t>
    </r>
    <r>
      <rPr>
        <sz val="11"/>
        <rFont val="Carlito"/>
      </rPr>
      <t xml:space="preserve">em Programa de Pós-Graduação pertencente à área de avaliação </t>
    </r>
    <r>
      <rPr>
        <b/>
        <sz val="11"/>
        <rFont val="Carlito"/>
      </rPr>
      <t>diferente das</t>
    </r>
    <r>
      <rPr>
        <sz val="11"/>
        <rFont val="Carlito"/>
      </rPr>
      <t xml:space="preserve"> </t>
    </r>
    <r>
      <rPr>
        <b/>
        <sz val="11"/>
        <rFont val="Carlito"/>
      </rPr>
      <t>Ciências Biológicas II</t>
    </r>
    <r>
      <rPr>
        <sz val="11"/>
        <rFont val="Carlito"/>
      </rPr>
      <t xml:space="preserve"> da CAPES</t>
    </r>
  </si>
  <si>
    <t>6.3</t>
  </si>
  <si>
    <r>
      <rPr>
        <sz val="11"/>
        <rFont val="Carlito"/>
      </rPr>
      <t xml:space="preserve">Curso de pós-graduação </t>
    </r>
    <r>
      <rPr>
        <i/>
        <sz val="11"/>
        <rFont val="Carlito"/>
      </rPr>
      <t xml:space="preserve">lato sensu </t>
    </r>
    <r>
      <rPr>
        <sz val="11"/>
        <rFont val="Carlito"/>
      </rPr>
      <t xml:space="preserve">em nível de </t>
    </r>
    <r>
      <rPr>
        <b/>
        <sz val="11"/>
        <rFont val="Carlito"/>
      </rPr>
      <t>especialização, concluído,</t>
    </r>
    <r>
      <rPr>
        <sz val="11"/>
        <rFont val="Carlito"/>
      </rPr>
      <t xml:space="preserve"> com </t>
    </r>
    <r>
      <rPr>
        <b/>
        <sz val="11"/>
        <rFont val="Carlito"/>
      </rPr>
      <t>carga horária mínima de 360 horas</t>
    </r>
    <r>
      <rPr>
        <sz val="11"/>
        <rFont val="Carlito"/>
      </rPr>
      <t>, em área correlata às linhas de pesquisa do PPGBTox</t>
    </r>
  </si>
  <si>
    <t>Máx. 5,0 pontos</t>
  </si>
  <si>
    <t>Certificado oficial de conclusão do curso de especialização, emitido por instituição devidamente credenciada, contendo a carga horária total do curso e acompanhada do respectivo histórico escolar.</t>
  </si>
  <si>
    <t>7.1</t>
  </si>
  <si>
    <t>Experiência Profissional</t>
  </si>
  <si>
    <r>
      <t xml:space="preserve">Experiência profissional como </t>
    </r>
    <r>
      <rPr>
        <b/>
        <sz val="11"/>
        <rFont val="Carlito"/>
      </rPr>
      <t>docente no Ensino Superior</t>
    </r>
    <r>
      <rPr>
        <sz val="11"/>
        <rFont val="Carlito"/>
      </rPr>
      <t xml:space="preserve"> em disciplinas e/ou áreas correlatas às Ciências Biológicas, Ciências da Saúde ou às linhas de pesquisa do PPGBTox</t>
    </r>
  </si>
  <si>
    <t>por semestre concluído</t>
  </si>
  <si>
    <t>Máx. 3,0 pontos*</t>
  </si>
  <si>
    <t>Declaração, certidão ou atestado oficial emitido pela instituição de ensino ou órgão competente, contendo a atividade docente e o respectivo período de atuação.</t>
  </si>
  <si>
    <t>7.2</t>
  </si>
  <si>
    <r>
      <rPr>
        <sz val="11"/>
        <rFont val="Carlito"/>
      </rPr>
      <t xml:space="preserve">Experiência profissional como </t>
    </r>
    <r>
      <rPr>
        <b/>
        <sz val="11"/>
        <rFont val="Carlito"/>
      </rPr>
      <t>docente na</t>
    </r>
    <r>
      <rPr>
        <sz val="11"/>
        <rFont val="Carlito"/>
      </rPr>
      <t xml:space="preserve"> </t>
    </r>
    <r>
      <rPr>
        <b/>
        <sz val="11"/>
        <rFont val="Carlito"/>
      </rPr>
      <t xml:space="preserve">Educação Básica </t>
    </r>
    <r>
      <rPr>
        <sz val="11"/>
        <rFont val="Carlito"/>
      </rPr>
      <t>nas áreas de Ciências e/ou Biologia</t>
    </r>
  </si>
  <si>
    <t>7.3</t>
  </si>
  <si>
    <r>
      <t xml:space="preserve">Atuação como </t>
    </r>
    <r>
      <rPr>
        <b/>
        <sz val="11"/>
        <rFont val="Carlito"/>
      </rPr>
      <t>servidor(a) público(a) ou CLT de nível superior</t>
    </r>
    <r>
      <rPr>
        <sz val="11"/>
        <rFont val="Carlito"/>
      </rPr>
      <t xml:space="preserve"> na área da Saúde ou correlata às linhas de pesquisa do PPGBTox</t>
    </r>
  </si>
  <si>
    <t xml:space="preserve">por semestre </t>
  </si>
  <si>
    <t>Declaração, certidão ou atestado funcional oficial contendo cargo/função e período de exercício, acompanhado da descrição das atividades quando necessária à comprovação da aderência ao PPGBTox.</t>
  </si>
  <si>
    <t>PONTUAÇÃO CURRICULAR BRUTA TOTAL (PC)</t>
  </si>
  <si>
    <t>SOLICITADA</t>
  </si>
  <si>
    <t>HOMOLOGADA</t>
  </si>
  <si>
    <r>
      <t>* Para os itens</t>
    </r>
    <r>
      <rPr>
        <b/>
        <i/>
        <sz val="11"/>
        <rFont val="Carlito"/>
      </rPr>
      <t xml:space="preserve"> 5.1 e 5.2</t>
    </r>
    <r>
      <rPr>
        <i/>
        <sz val="11"/>
        <rFont val="Carlito"/>
      </rPr>
      <t xml:space="preserve">, somente serão pontuadas atividades cuja temática apresente relação comprovável com Bioquímica, Biologia Molecular e/ou áreas afins às linhas de pesquisa do PPGBTox. </t>
    </r>
    <r>
      <rPr>
        <b/>
        <i/>
        <sz val="11"/>
        <rFont val="Carlito"/>
      </rPr>
      <t xml:space="preserve">Um mesmo produto/atividade não poderá receber dupla pontuação. </t>
    </r>
    <r>
      <rPr>
        <i/>
        <sz val="11"/>
        <rFont val="Carlito"/>
      </rPr>
      <t xml:space="preserve">Manuscritos submetidos que posteriormente tenham sido aceitos ou publicados deverão ser pontuados apenas na condição de maior valor, vedada a pontuação cumulativa. </t>
    </r>
    <r>
      <rPr>
        <b/>
        <i/>
        <sz val="11"/>
        <rFont val="Carlito"/>
      </rPr>
      <t xml:space="preserve">A pertinência da especialização às linhas de pesquisa do PPGBTox será verificada pela Comissão de Seleção com base na denominação, área de conhecimento e/ou conteúdo formativo do curso. </t>
    </r>
    <r>
      <rPr>
        <i/>
        <sz val="11"/>
        <rFont val="Carlito"/>
      </rPr>
      <t>Para os itens</t>
    </r>
    <r>
      <rPr>
        <b/>
        <i/>
        <sz val="11"/>
        <rFont val="Carlito"/>
      </rPr>
      <t xml:space="preserve"> 7.1. e 7.2</t>
    </r>
    <r>
      <rPr>
        <i/>
        <sz val="11"/>
        <rFont val="Carlito"/>
      </rPr>
      <t>,</t>
    </r>
    <r>
      <rPr>
        <b/>
        <i/>
        <sz val="11"/>
        <rFont val="Carlito"/>
      </rPr>
      <t xml:space="preserve"> </t>
    </r>
    <r>
      <rPr>
        <i/>
        <sz val="11"/>
        <rFont val="Carlito"/>
      </rPr>
      <t>serão considerados exclusivamente períodos de efetiva atuação docente,</t>
    </r>
    <r>
      <rPr>
        <b/>
        <i/>
        <sz val="11"/>
        <rFont val="Carlito"/>
      </rPr>
      <t xml:space="preserve"> não sendo pontuadas atividades de estágio docente, estágio de docência, monitoria, tutoria, palestras, cursos isolados ou atividades similares. </t>
    </r>
    <r>
      <rPr>
        <i/>
        <sz val="11"/>
        <rFont val="Carlito"/>
      </rPr>
      <t>Para os itens</t>
    </r>
    <r>
      <rPr>
        <b/>
        <i/>
        <sz val="11"/>
        <rFont val="Carlito"/>
      </rPr>
      <t xml:space="preserve"> 7.1 e 7.3</t>
    </r>
    <r>
      <rPr>
        <i/>
        <sz val="11"/>
        <rFont val="Carlito"/>
      </rPr>
      <t xml:space="preserve">, a pertinência da atividade profissional às linhas de pesquisa do PPGBTox será </t>
    </r>
    <r>
      <rPr>
        <b/>
        <i/>
        <sz val="11"/>
        <rFont val="Carlito"/>
      </rPr>
      <t>analisada pela Comissão de Seleção.</t>
    </r>
  </si>
  <si>
    <t>CÁLCULO DA NOTA CURRICULAR – AVALIAÇÃO DO CURRÍCULO</t>
  </si>
  <si>
    <t>Parâmetro</t>
  </si>
  <si>
    <t>Valor</t>
  </si>
  <si>
    <t>FÓRMULAS / REGRAS APLICADAS</t>
  </si>
  <si>
    <t>PS: Pontuação solicitada no currículo pelo(a) candidato(a)</t>
  </si>
  <si>
    <t>NC</t>
  </si>
  <si>
    <t>=</t>
  </si>
  <si>
    <t>(PH × 10) ÷ denominador</t>
  </si>
  <si>
    <t>PH: Pontuação homologada do currículo</t>
  </si>
  <si>
    <t>Denominador</t>
  </si>
  <si>
    <r>
      <t xml:space="preserve">Pmaior, limitado ao máximo de </t>
    </r>
    <r>
      <rPr>
        <b/>
        <sz val="11"/>
        <rFont val="Carlito"/>
      </rPr>
      <t>15,00 pontos para MESTRADO</t>
    </r>
    <r>
      <rPr>
        <sz val="11"/>
        <rFont val="Carlito"/>
      </rPr>
      <t xml:space="preserve"> e ao máximo de </t>
    </r>
    <r>
      <rPr>
        <b/>
        <sz val="11"/>
        <rFont val="Carlito"/>
      </rPr>
      <t>25,00 pontos para DOUTORADO</t>
    </r>
  </si>
  <si>
    <t>Pmaior: Maior pontuação homologada dentre os(as) candidatos(as)</t>
  </si>
  <si>
    <t>Regra do teto</t>
  </si>
  <si>
    <t>Se Pmaior &gt; 15,00, utiliza-se 15,00 (MESTRADO)     Se Pmaior &gt; 25,00, utiliza-se 25,00 (DOUTORADO)</t>
  </si>
  <si>
    <t>Denominador utilizado na normalização</t>
  </si>
  <si>
    <t>Limite da Notal final</t>
  </si>
  <si>
    <t>Máximo de 10,00 pontos</t>
  </si>
  <si>
    <t>NC: Nota Curricular (0,00 a 10,00)</t>
  </si>
  <si>
    <t>NC ajustada (peso 4,00)</t>
  </si>
  <si>
    <r>
      <rPr>
        <b/>
        <i/>
        <sz val="11"/>
        <rFont val="Carlito"/>
      </rPr>
      <t>Instruções:</t>
    </r>
    <r>
      <rPr>
        <i/>
        <sz val="11"/>
        <rFont val="Carlito"/>
      </rPr>
      <t xml:space="preserve">
1. As pontuações solicitadas (PS) e homologadas (PH) do currículo são importadas automaticamente da aba “Avaliação Currículo”.
3. A Comissão de Seleção deve informar o Pmaior, correspondente à maior pontuação homologada dentre os(as) candidatos(as).
4. Quando o Pmaior for superior ao teto, a Comissão de Seleção deverá utilizar o valor da pontuação máxima de acordo com o nível pretendido pelo(a) candidato como denominador.
5. A Nota Curricular (NC) é limitada a 10,00, inclusive para candidatos com pontuação homologada igual ou superior ao limite máximo de pontos para o nível pretendido.
6. A NC é calculada automaticamente na escala de 0,00 a 10,00, com duas casas decimais, seguido do cálculo pelo ajuste do peso referente à etapa de avaliação.</t>
    </r>
  </si>
  <si>
    <t>Publicado</t>
  </si>
  <si>
    <t>Aceito</t>
  </si>
  <si>
    <t>Submetido</t>
  </si>
  <si>
    <t>Cópia da primeira página do artigo com DOI ativo ou carta/e-mail oficial de aceite definitivo do manuscrito. Título do periódico, DOI/identificador, autoria e SJR Quartile devem ser informados na aba “Produção Científica”. O enquadramento definitivo será conferido e homologado pela Comissão.</t>
  </si>
  <si>
    <t>Cópia da primeira página do artigo com DOI ativo ou carta/e-mail oficial de aceite definitivo do manuscrito. Título do periódico, DOI/identificador e autoria devem ser informados na aba “Produção Científica”. O enquadramento definitivo será conferido e homologado pela Comissão.</t>
  </si>
  <si>
    <t>Cópia da primeira página do artigo com DOI ativo ou carta/e-mail oficial de aceite definitivo do manuscrito. Título do periódico, DOI/identificador, autoria devem ser informados na aba “Produção Científica”. O enquadramento definitivo será conferido e homologado pela Comissão.</t>
  </si>
  <si>
    <t>Comprovante oficial de submissão emitido pelo sistema editorial ou pelo periódico, contendo título, periódico e data da submissão, acompanhado da primeira página do manuscrito submetido contendo os nomes dos autores. O status do manuscrito deverá, obrigatoriamente, se encontrar como "em revisão" por pares.</t>
  </si>
  <si>
    <t>Comprovante oficial de submissão emitido pelo sistema editorial ou pelo periódico, contendo título, periódico e data da submissão, acompanhado da primeira página do manuscrito submetido contendo os nomes dos autores.. O status do manuscrito deverá, obrigatoriamente, se encontrar como "em revisão" por pares.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</si>
</sst>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name val="Carlito"/>
    </font>
    <font>
      <b/>
      <sz val="16"/>
      <color rgb="FFFFFFFF"/>
      <name val="Carlito"/>
    </font>
    <font>
      <b/>
      <sz val="11"/>
      <name val="Carlito"/>
    </font>
    <font>
      <i/>
      <sz val="11"/>
      <color rgb="FF375623"/>
      <name val="Carlito"/>
    </font>
    <font>
      <b/>
      <sz val="15"/>
      <color rgb="FFFFFFFF"/>
      <name val="Carlito"/>
    </font>
    <font>
      <b/>
      <sz val="11"/>
      <color rgb="FFFFFFFF"/>
      <name val="Carlito"/>
    </font>
    <font>
      <b/>
      <sz val="14"/>
      <color rgb="FFFFFFFF"/>
      <name val="Carlito"/>
    </font>
    <font>
      <b/>
      <sz val="13"/>
      <color rgb="FFFFFFFF"/>
      <name val="Carlito"/>
    </font>
    <font>
      <i/>
      <sz val="11"/>
      <name val="Carlito"/>
    </font>
    <font>
      <b/>
      <i/>
      <sz val="11"/>
      <name val="Carlito"/>
    </font>
    <font>
      <sz val="11"/>
      <name val="Carlito"/>
    </font>
    <font>
      <b/>
      <sz val="11"/>
      <color theme="0"/>
      <name val="Carlito"/>
    </font>
    <font>
      <sz val="11"/>
      <color theme="1"/>
      <name val="Carlito"/>
    </font>
    <font>
      <b/>
      <sz val="12"/>
      <color rgb="FFFF0000"/>
      <name val="Carlito"/>
    </font>
    <font>
      <b/>
      <sz val="11"/>
      <color rgb="FF0070C0"/>
      <name val="Carlito"/>
    </font>
    <font>
      <sz val="11"/>
      <color theme="10"/>
      <name val="Carlito"/>
    </font>
    <font>
      <b/>
      <u/>
      <sz val="11"/>
      <name val="Carlito"/>
    </font>
    <font>
      <b/>
      <i/>
      <u/>
      <sz val="11"/>
      <name val="Carlito"/>
    </font>
    <font>
      <b/>
      <i/>
      <u/>
      <sz val="11"/>
      <color theme="10"/>
      <name val="Carlito"/>
    </font>
  </fonts>
  <fills count="26">
    <fill>
      <patternFill patternType="none"/>
    </fill>
    <fill>
      <patternFill patternType="gray125"/>
    </fill>
    <fill>
      <patternFill patternType="solid">
        <fgColor rgb="FF1F4E78"/>
      </patternFill>
    </fill>
    <fill>
      <patternFill patternType="solid">
        <fgColor rgb="FFF3F6F9"/>
      </patternFill>
    </fill>
    <fill>
      <patternFill patternType="solid">
        <fgColor rgb="FFFFF2CC"/>
      </patternFill>
    </fill>
    <fill>
      <patternFill patternType="solid">
        <fgColor rgb="FF1F4E78"/>
      </patternFill>
    </fill>
    <fill>
      <patternFill patternType="solid">
        <fgColor rgb="FF5B9BD5"/>
      </patternFill>
    </fill>
    <fill>
      <patternFill patternType="solid">
        <fgColor rgb="FFFFF2CC"/>
      </patternFill>
    </fill>
    <fill>
      <patternFill patternType="solid">
        <fgColor rgb="FFE2F0D9"/>
      </patternFill>
    </fill>
    <fill>
      <patternFill patternType="solid">
        <fgColor rgb="FFD9EAF7"/>
      </patternFill>
    </fill>
    <fill>
      <patternFill patternType="solid">
        <fgColor rgb="FF1F4E78"/>
      </patternFill>
    </fill>
    <fill>
      <patternFill patternType="solid">
        <fgColor rgb="FFF3F6F9"/>
      </patternFill>
    </fill>
    <fill>
      <patternFill patternType="solid">
        <fgColor rgb="FF5B9BD5"/>
      </patternFill>
    </fill>
    <fill>
      <patternFill patternType="solid">
        <fgColor rgb="FFFFF2CC"/>
      </patternFill>
    </fill>
    <fill>
      <patternFill patternType="solid">
        <fgColor rgb="FFE2F0D9"/>
      </patternFill>
    </fill>
    <fill>
      <patternFill patternType="solid">
        <fgColor rgb="FFFFF2CC"/>
      </patternFill>
    </fill>
    <fill>
      <patternFill patternType="solid">
        <fgColor rgb="FF5B9BD5"/>
      </patternFill>
    </fill>
    <fill>
      <patternFill patternType="solid">
        <fgColor theme="0" tint="-0.49986266670735802"/>
        <bgColor indexed="65"/>
      </patternFill>
    </fill>
    <fill>
      <patternFill patternType="solid">
        <fgColor rgb="FFFFB4A7"/>
      </patternFill>
    </fill>
    <fill>
      <patternFill patternType="solid">
        <fgColor theme="9" tint="0.79985961485641044"/>
        <bgColor indexed="65"/>
      </patternFill>
    </fill>
    <fill>
      <patternFill patternType="solid">
        <fgColor theme="0" tint="-4.9989318521683403E-2"/>
        <bgColor indexed="65"/>
      </patternFill>
    </fill>
    <fill>
      <patternFill patternType="solid">
        <fgColor theme="4" tint="0.79989013336588644"/>
        <bgColor indexed="65"/>
      </patternFill>
    </fill>
    <fill>
      <patternFill patternType="solid">
        <fgColor theme="9" tint="0.79989013336588644"/>
        <bgColor indexed="65"/>
      </patternFill>
    </fill>
    <fill>
      <patternFill patternType="solid">
        <fgColor rgb="FF5B9BD5"/>
      </patternFill>
    </fill>
    <fill>
      <patternFill patternType="solid">
        <fgColor rgb="FF808080"/>
      </patternFill>
    </fill>
    <fill>
      <patternFill patternType="solid">
        <fgColor theme="0" tint="-4.9989318521683403E-2"/>
        <bgColor indexed="65"/>
      </patternFill>
    </fill>
  </fills>
  <borders count="25">
    <border>
      <left/>
      <right/>
      <top/>
      <bottom/>
      <diagonal/>
    </border>
    <border>
      <left/>
      <right/>
      <top/>
      <bottom/>
      <diagonal/>
    </border>
    <border>
      <left style="thin">
        <color rgb="FFB7C9D6"/>
      </left>
      <right/>
      <top style="thin">
        <color rgb="FFB7C9D6"/>
      </top>
      <bottom/>
      <diagonal/>
    </border>
    <border>
      <left/>
      <right/>
      <top style="thin">
        <color rgb="FFB7C9D6"/>
      </top>
      <bottom/>
      <diagonal/>
    </border>
    <border>
      <left/>
      <right style="thin">
        <color rgb="FFB7C9D6"/>
      </right>
      <top style="thin">
        <color rgb="FFB7C9D6"/>
      </top>
      <bottom/>
      <diagonal/>
    </border>
    <border>
      <left style="thin">
        <color rgb="FFB7C9D6"/>
      </left>
      <right/>
      <top/>
      <bottom/>
      <diagonal/>
    </border>
    <border>
      <left/>
      <right style="thin">
        <color rgb="FFB7C9D6"/>
      </right>
      <top/>
      <bottom/>
      <diagonal/>
    </border>
    <border>
      <left style="thin">
        <color rgb="FFB7C9D6"/>
      </left>
      <right/>
      <top/>
      <bottom style="thin">
        <color rgb="FFB7C9D6"/>
      </bottom>
      <diagonal/>
    </border>
    <border>
      <left/>
      <right/>
      <top/>
      <bottom style="thin">
        <color rgb="FFB7C9D6"/>
      </bottom>
      <diagonal/>
    </border>
    <border>
      <left/>
      <right style="thin">
        <color rgb="FFB7C9D6"/>
      </right>
      <top/>
      <bottom style="thin">
        <color rgb="FFB7C9D6"/>
      </bottom>
      <diagonal/>
    </border>
    <border>
      <left/>
      <right/>
      <top style="thin">
        <color rgb="FFB7C9D6"/>
      </top>
      <bottom style="thin">
        <color rgb="FFB7C9D6"/>
      </bottom>
      <diagonal/>
    </border>
    <border>
      <left/>
      <right style="thin">
        <color rgb="FFB7C9D6"/>
      </right>
      <top style="thin">
        <color rgb="FFB7C9D6"/>
      </top>
      <bottom style="thin">
        <color rgb="FFB7C9D6"/>
      </bottom>
      <diagonal/>
    </border>
    <border>
      <left style="thin">
        <color rgb="FFB7C9D6"/>
      </left>
      <right/>
      <top style="thin">
        <color rgb="FFB7C9D6"/>
      </top>
      <bottom style="thin">
        <color rgb="FFB7C9D6"/>
      </bottom>
      <diagonal/>
    </border>
    <border>
      <left/>
      <right/>
      <top/>
      <bottom/>
      <diagonal/>
    </border>
    <border>
      <left/>
      <right/>
      <top style="thin">
        <color rgb="FFB7C9D6"/>
      </top>
      <bottom style="thin">
        <color rgb="FFB7C9D6"/>
      </bottom>
      <diagonal/>
    </border>
    <border>
      <left/>
      <right/>
      <top/>
      <bottom style="thin">
        <color rgb="FFB7C9D6"/>
      </bottom>
      <diagonal/>
    </border>
    <border>
      <left/>
      <right/>
      <top style="thin">
        <color rgb="FFB7C9D6"/>
      </top>
      <bottom/>
      <diagonal/>
    </border>
    <border>
      <left style="thin">
        <color theme="1"/>
      </left>
      <right style="thin">
        <color theme="1"/>
      </right>
      <top style="thin">
        <color theme="1"/>
      </top>
      <bottom style="thin">
        <color theme="1"/>
      </bottom>
      <diagonal/>
    </border>
    <border>
      <left/>
      <right style="thin">
        <color theme="1"/>
      </right>
      <top/>
      <bottom/>
      <diagonal/>
    </border>
    <border>
      <left style="thin">
        <color theme="1"/>
      </left>
      <right style="thin">
        <color theme="1"/>
      </right>
      <top/>
      <bottom/>
      <diagonal/>
    </border>
    <border>
      <left style="thin">
        <color auto="1"/>
      </left>
      <right style="thin">
        <color auto="1"/>
      </right>
      <top style="thin">
        <color auto="1"/>
      </top>
      <bottom style="thin">
        <color auto="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s>
  <cellStyleXfs count="6">
    <xf numFmtId="0" fontId="0" fillId="0" borderId="0"/>
    <xf numFmtId="0" fontId="10" fillId="0" borderId="1"/>
    <xf numFmtId="0" fontId="10" fillId="0" borderId="13"/>
    <xf numFmtId="0" fontId="10" fillId="0" borderId="13"/>
    <xf numFmtId="0" fontId="10" fillId="0" borderId="13"/>
    <xf numFmtId="0" fontId="15" fillId="0" borderId="0" applyNumberFormat="0" applyFill="0" applyBorder="0" applyAlignment="0" applyProtection="0"/>
  </cellStyleXfs>
  <cellXfs count="125">
    <xf numFmtId="0" fontId="0" fillId="0" borderId="0" xfId="0"/>
    <xf numFmtId="0" fontId="8" fillId="11" borderId="13" xfId="0" applyFont="1" applyFill="1" applyBorder="1" applyAlignment="1">
      <alignment vertical="center" wrapText="1"/>
    </xf>
    <xf numFmtId="0" fontId="5" fillId="12" borderId="17" xfId="0" applyFont="1" applyFill="1" applyBorder="1" applyAlignment="1">
      <alignment horizontal="center" vertical="center" wrapText="1"/>
    </xf>
    <xf numFmtId="0" fontId="0" fillId="13" borderId="17" xfId="0" applyFill="1" applyBorder="1" applyAlignment="1">
      <alignment horizontal="center" vertical="center" wrapText="1"/>
    </xf>
    <xf numFmtId="0" fontId="0" fillId="0" borderId="17" xfId="0" applyBorder="1" applyAlignment="1">
      <alignment horizontal="center" vertical="center" wrapText="1"/>
    </xf>
    <xf numFmtId="0" fontId="0" fillId="0" borderId="17" xfId="0" applyBorder="1" applyAlignment="1">
      <alignment horizontal="left" vertical="center" wrapText="1"/>
    </xf>
    <xf numFmtId="0" fontId="0" fillId="0" borderId="17" xfId="0" applyBorder="1" applyAlignment="1">
      <alignment vertical="center" wrapText="1"/>
    </xf>
    <xf numFmtId="2" fontId="0" fillId="0" borderId="17" xfId="0" applyNumberFormat="1" applyBorder="1" applyAlignment="1">
      <alignment horizontal="center" vertical="center" wrapText="1"/>
    </xf>
    <xf numFmtId="2" fontId="0" fillId="8" borderId="17" xfId="0" applyNumberFormat="1" applyFill="1" applyBorder="1" applyAlignment="1">
      <alignment horizontal="center" vertical="center" wrapText="1"/>
    </xf>
    <xf numFmtId="0" fontId="5" fillId="16" borderId="17" xfId="0" applyFont="1" applyFill="1" applyBorder="1" applyAlignment="1">
      <alignment horizontal="center" vertical="center" wrapText="1"/>
    </xf>
    <xf numFmtId="0" fontId="5" fillId="17" borderId="17" xfId="0" applyFont="1" applyFill="1" applyBorder="1" applyAlignment="1">
      <alignment horizontal="center" vertical="center" wrapText="1"/>
    </xf>
    <xf numFmtId="0" fontId="7" fillId="0" borderId="0" xfId="0" applyFont="1" applyAlignment="1">
      <alignment horizontal="center" vertical="center" wrapText="1"/>
    </xf>
    <xf numFmtId="0" fontId="5" fillId="12" borderId="19" xfId="0" applyFont="1" applyFill="1" applyBorder="1" applyAlignment="1">
      <alignment horizontal="center" vertical="center" wrapText="1"/>
    </xf>
    <xf numFmtId="0" fontId="5" fillId="0" borderId="18" xfId="0" applyFont="1" applyBorder="1" applyAlignment="1">
      <alignment vertical="center" wrapText="1"/>
    </xf>
    <xf numFmtId="0" fontId="5" fillId="6" borderId="20" xfId="0" applyFont="1" applyFill="1" applyBorder="1" applyAlignment="1">
      <alignment horizontal="center" vertical="center"/>
    </xf>
    <xf numFmtId="0" fontId="2" fillId="3" borderId="20" xfId="0" applyFont="1" applyFill="1" applyBorder="1" applyAlignment="1">
      <alignment vertical="center"/>
    </xf>
    <xf numFmtId="0" fontId="0" fillId="0" borderId="21" xfId="0" applyBorder="1" applyAlignment="1">
      <alignment horizontal="center" vertical="center" wrapText="1"/>
    </xf>
    <xf numFmtId="0" fontId="0" fillId="0" borderId="13" xfId="0" applyBorder="1" applyAlignment="1">
      <alignment vertical="center" wrapText="1"/>
    </xf>
    <xf numFmtId="0" fontId="2" fillId="3" borderId="20" xfId="0" applyFont="1" applyFill="1" applyBorder="1" applyAlignment="1">
      <alignment vertical="center" wrapText="1"/>
    </xf>
    <xf numFmtId="2" fontId="0" fillId="19" borderId="20" xfId="0" applyNumberFormat="1" applyFill="1" applyBorder="1" applyAlignment="1">
      <alignment horizontal="center" vertical="center" wrapText="1"/>
    </xf>
    <xf numFmtId="2" fontId="0" fillId="20" borderId="17" xfId="0" applyNumberFormat="1" applyFill="1" applyBorder="1" applyAlignment="1">
      <alignment horizontal="left" vertical="center" wrapText="1"/>
    </xf>
    <xf numFmtId="0" fontId="0" fillId="20" borderId="17" xfId="0" applyFill="1" applyBorder="1" applyAlignment="1">
      <alignment horizontal="left" vertical="center" wrapText="1"/>
    </xf>
    <xf numFmtId="0" fontId="0" fillId="21" borderId="17" xfId="0" applyFill="1" applyBorder="1" applyAlignment="1">
      <alignment horizontal="center" vertical="center" wrapText="1"/>
    </xf>
    <xf numFmtId="0" fontId="0" fillId="21" borderId="17" xfId="0" applyFill="1" applyBorder="1" applyAlignment="1">
      <alignment horizontal="left" vertical="center" wrapText="1"/>
    </xf>
    <xf numFmtId="0" fontId="0" fillId="21" borderId="17" xfId="0" applyFill="1" applyBorder="1" applyAlignment="1">
      <alignment vertical="center" wrapText="1"/>
    </xf>
    <xf numFmtId="2" fontId="0" fillId="21" borderId="17" xfId="0" applyNumberFormat="1" applyFill="1"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vertical="center" wrapText="1"/>
    </xf>
    <xf numFmtId="2" fontId="0" fillId="0" borderId="24" xfId="0" applyNumberFormat="1" applyBorder="1" applyAlignment="1">
      <alignment horizontal="center" vertical="center" wrapText="1"/>
    </xf>
    <xf numFmtId="0" fontId="0" fillId="0" borderId="24" xfId="0" applyBorder="1" applyAlignment="1">
      <alignment horizontal="center" vertical="center" wrapText="1"/>
    </xf>
    <xf numFmtId="0" fontId="2" fillId="21" borderId="17" xfId="0" applyFont="1" applyFill="1" applyBorder="1" applyAlignment="1">
      <alignment vertical="center" wrapText="1"/>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13" fillId="0" borderId="0" xfId="0" applyFont="1" applyAlignment="1">
      <alignment horizontal="left" vertical="center"/>
    </xf>
    <xf numFmtId="0" fontId="0" fillId="15" borderId="20" xfId="0" applyFill="1" applyBorder="1" applyAlignment="1">
      <alignment horizontal="center" vertical="center" wrapText="1"/>
    </xf>
    <xf numFmtId="0" fontId="0" fillId="15" borderId="20" xfId="0" applyFill="1" applyBorder="1" applyAlignment="1">
      <alignment vertical="center" wrapText="1"/>
    </xf>
    <xf numFmtId="0" fontId="0" fillId="20" borderId="20" xfId="0" applyFill="1" applyBorder="1" applyAlignment="1">
      <alignment horizontal="center" vertical="center" wrapText="1"/>
    </xf>
    <xf numFmtId="0" fontId="0" fillId="20" borderId="20" xfId="0" applyFill="1" applyBorder="1" applyAlignment="1">
      <alignment vertical="center" wrapText="1"/>
    </xf>
    <xf numFmtId="0" fontId="0" fillId="18" borderId="20" xfId="0" applyFill="1" applyBorder="1" applyAlignment="1">
      <alignment horizontal="center" vertical="center" wrapText="1"/>
    </xf>
    <xf numFmtId="0" fontId="0" fillId="18" borderId="20" xfId="0" applyFill="1" applyBorder="1" applyAlignment="1">
      <alignment vertical="center" wrapText="1"/>
    </xf>
    <xf numFmtId="0" fontId="0" fillId="0" borderId="13" xfId="0" applyBorder="1" applyAlignment="1">
      <alignment horizontal="center" vertical="center" wrapText="1"/>
    </xf>
    <xf numFmtId="0" fontId="0" fillId="0" borderId="13" xfId="0" applyBorder="1" applyAlignment="1">
      <alignment horizontal="left" vertical="center" wrapText="1"/>
    </xf>
    <xf numFmtId="2" fontId="0" fillId="0" borderId="13" xfId="0" applyNumberFormat="1" applyBorder="1" applyAlignment="1">
      <alignment horizontal="center" vertical="center" wrapText="1"/>
    </xf>
    <xf numFmtId="1" fontId="0" fillId="0" borderId="13" xfId="0" applyNumberFormat="1" applyBorder="1" applyAlignment="1">
      <alignment horizontal="center" vertical="center" wrapText="1"/>
    </xf>
    <xf numFmtId="2" fontId="12" fillId="0" borderId="13" xfId="0" applyNumberFormat="1" applyFont="1" applyBorder="1" applyAlignment="1">
      <alignment horizontal="center" vertical="center" wrapText="1"/>
    </xf>
    <xf numFmtId="0" fontId="0" fillId="0" borderId="0" xfId="0" applyAlignment="1">
      <alignment wrapText="1"/>
    </xf>
    <xf numFmtId="2" fontId="2" fillId="9" borderId="14" xfId="0" applyNumberFormat="1" applyFont="1" applyFill="1" applyBorder="1" applyAlignment="1">
      <alignment horizontal="center" vertical="center" wrapText="1"/>
    </xf>
    <xf numFmtId="0" fontId="2" fillId="9" borderId="14" xfId="0" applyFont="1" applyFill="1" applyBorder="1" applyAlignment="1">
      <alignment vertical="center" wrapText="1"/>
    </xf>
    <xf numFmtId="2" fontId="2" fillId="9" borderId="10" xfId="0" applyNumberFormat="1" applyFont="1" applyFill="1" applyBorder="1" applyAlignment="1">
      <alignment vertical="center" wrapText="1"/>
    </xf>
    <xf numFmtId="2" fontId="2" fillId="9" borderId="10" xfId="0" applyNumberFormat="1" applyFont="1" applyFill="1" applyBorder="1" applyAlignment="1">
      <alignment horizontal="center" vertical="center" wrapText="1"/>
    </xf>
    <xf numFmtId="0" fontId="2" fillId="9" borderId="11" xfId="0" applyFont="1" applyFill="1" applyBorder="1" applyAlignment="1">
      <alignment vertical="center" wrapText="1"/>
    </xf>
    <xf numFmtId="0" fontId="2" fillId="0" borderId="0" xfId="0" applyFont="1" applyAlignment="1">
      <alignment horizontal="center" vertical="center" wrapText="1"/>
    </xf>
    <xf numFmtId="0" fontId="0" fillId="0" borderId="13" xfId="0" applyBorder="1" applyAlignment="1">
      <alignment wrapText="1"/>
    </xf>
    <xf numFmtId="0" fontId="11" fillId="23" borderId="17" xfId="0" applyFont="1" applyFill="1" applyBorder="1" applyAlignment="1">
      <alignment horizontal="center" vertical="center" wrapText="1"/>
    </xf>
    <xf numFmtId="0" fontId="5" fillId="24" borderId="17" xfId="0" applyFont="1" applyFill="1" applyBorder="1" applyAlignment="1">
      <alignment horizontal="center" vertical="center" wrapText="1"/>
    </xf>
    <xf numFmtId="0" fontId="11" fillId="24" borderId="0" xfId="0" applyFont="1" applyFill="1" applyAlignment="1">
      <alignment horizontal="center" vertical="center" wrapText="1"/>
    </xf>
    <xf numFmtId="0" fontId="0" fillId="21" borderId="21" xfId="0" applyFill="1" applyBorder="1" applyAlignment="1">
      <alignment horizontal="center" vertical="center" wrapText="1"/>
    </xf>
    <xf numFmtId="0" fontId="5" fillId="23" borderId="20" xfId="4" applyFont="1" applyFill="1" applyBorder="1"/>
    <xf numFmtId="0" fontId="10" fillId="0" borderId="20" xfId="4" applyBorder="1" applyAlignment="1">
      <alignment horizontal="center" vertical="center"/>
    </xf>
    <xf numFmtId="0" fontId="5" fillId="23" borderId="20" xfId="4" applyFont="1" applyFill="1" applyBorder="1" applyAlignment="1">
      <alignment vertical="center"/>
    </xf>
    <xf numFmtId="0" fontId="10" fillId="25" borderId="20" xfId="4" applyFill="1" applyBorder="1" applyAlignment="1">
      <alignment vertical="center"/>
    </xf>
    <xf numFmtId="0" fontId="0" fillId="25" borderId="20" xfId="0" applyFill="1" applyBorder="1" applyAlignment="1">
      <alignment vertical="center"/>
    </xf>
    <xf numFmtId="0" fontId="10" fillId="0" borderId="20" xfId="4" applyBorder="1" applyAlignment="1">
      <alignment vertical="center"/>
    </xf>
    <xf numFmtId="0" fontId="0" fillId="0" borderId="20" xfId="4" applyFont="1" applyBorder="1" applyAlignment="1">
      <alignment vertical="center"/>
    </xf>
    <xf numFmtId="2" fontId="10" fillId="0" borderId="20" xfId="4" applyNumberFormat="1" applyBorder="1" applyAlignment="1">
      <alignment horizontal="center" vertical="center"/>
    </xf>
    <xf numFmtId="0" fontId="5" fillId="23" borderId="20" xfId="4" applyFont="1" applyFill="1" applyBorder="1" applyAlignment="1">
      <alignment horizontal="center" vertical="center"/>
    </xf>
    <xf numFmtId="0" fontId="10" fillId="21" borderId="20" xfId="4" applyFill="1" applyBorder="1" applyAlignment="1">
      <alignment vertical="center"/>
    </xf>
    <xf numFmtId="0" fontId="0" fillId="21" borderId="20" xfId="4" applyFont="1" applyFill="1" applyBorder="1" applyAlignment="1">
      <alignment vertical="center"/>
    </xf>
    <xf numFmtId="2" fontId="10" fillId="21" borderId="20" xfId="4" applyNumberFormat="1" applyFill="1" applyBorder="1" applyAlignment="1">
      <alignment horizontal="center" vertical="center"/>
    </xf>
    <xf numFmtId="0" fontId="10" fillId="21" borderId="20" xfId="4" applyFill="1" applyBorder="1" applyAlignment="1">
      <alignment horizontal="center" vertical="center"/>
    </xf>
    <xf numFmtId="2" fontId="0" fillId="21" borderId="20" xfId="0" applyNumberFormat="1" applyFill="1" applyBorder="1" applyAlignment="1">
      <alignment horizontal="center" vertical="center" wrapText="1"/>
    </xf>
    <xf numFmtId="2" fontId="12" fillId="14" borderId="17" xfId="0" applyNumberFormat="1" applyFont="1" applyFill="1" applyBorder="1" applyAlignment="1">
      <alignment horizontal="center" vertical="center" wrapText="1"/>
    </xf>
    <xf numFmtId="0" fontId="0" fillId="7" borderId="20" xfId="0" applyFill="1" applyBorder="1" applyAlignment="1" applyProtection="1">
      <alignment horizontal="left" vertical="center"/>
      <protection locked="0"/>
    </xf>
    <xf numFmtId="0" fontId="0" fillId="15" borderId="20" xfId="0" applyFill="1" applyBorder="1" applyAlignment="1" applyProtection="1">
      <alignment horizontal="left" vertical="center"/>
      <protection locked="0"/>
    </xf>
    <xf numFmtId="0" fontId="0" fillId="13" borderId="17" xfId="0" applyFill="1" applyBorder="1" applyAlignment="1" applyProtection="1">
      <alignment horizontal="center" vertical="center" wrapText="1"/>
      <protection locked="0"/>
    </xf>
    <xf numFmtId="0" fontId="0" fillId="18" borderId="17" xfId="0" applyFill="1" applyBorder="1" applyAlignment="1" applyProtection="1">
      <alignment horizontal="center" vertical="center" wrapText="1"/>
      <protection locked="0"/>
    </xf>
    <xf numFmtId="0" fontId="0" fillId="15" borderId="20" xfId="0" applyFill="1" applyBorder="1" applyAlignment="1" applyProtection="1">
      <alignment horizontal="center" vertical="center" wrapText="1"/>
      <protection locked="0"/>
    </xf>
    <xf numFmtId="1" fontId="0" fillId="4" borderId="17" xfId="0" applyNumberFormat="1" applyFill="1" applyBorder="1" applyAlignment="1" applyProtection="1">
      <alignment horizontal="center" vertical="center" wrapText="1"/>
      <protection locked="0"/>
    </xf>
    <xf numFmtId="1" fontId="0" fillId="15" borderId="17" xfId="0" applyNumberFormat="1" applyFill="1" applyBorder="1" applyAlignment="1" applyProtection="1">
      <alignment horizontal="center" vertical="center" wrapText="1"/>
      <protection locked="0"/>
    </xf>
    <xf numFmtId="0" fontId="0" fillId="18" borderId="22" xfId="0" applyFill="1" applyBorder="1" applyAlignment="1" applyProtection="1">
      <alignment horizontal="center" vertical="center" wrapText="1"/>
      <protection locked="0"/>
    </xf>
    <xf numFmtId="0" fontId="0" fillId="18" borderId="17" xfId="0" applyFill="1" applyBorder="1" applyAlignment="1" applyProtection="1">
      <alignment horizontal="left" vertical="center" wrapText="1"/>
      <protection locked="0"/>
    </xf>
    <xf numFmtId="2" fontId="0" fillId="18" borderId="20" xfId="0" applyNumberFormat="1" applyFill="1" applyBorder="1" applyAlignment="1" applyProtection="1">
      <alignment horizontal="center" vertical="center" wrapText="1"/>
      <protection locked="0"/>
    </xf>
    <xf numFmtId="0" fontId="6" fillId="5" borderId="0" xfId="0" applyFont="1" applyFill="1" applyAlignment="1">
      <alignment horizontal="left" vertical="center"/>
    </xf>
    <xf numFmtId="0" fontId="9" fillId="22" borderId="16" xfId="0" applyFont="1" applyFill="1" applyBorder="1" applyAlignment="1">
      <alignment horizontal="center" vertical="center"/>
    </xf>
    <xf numFmtId="0" fontId="9" fillId="22" borderId="15" xfId="0" applyFont="1" applyFill="1" applyBorder="1" applyAlignment="1">
      <alignment horizontal="center" vertical="center"/>
    </xf>
    <xf numFmtId="0" fontId="18" fillId="22" borderId="16" xfId="5" applyFont="1" applyFill="1" applyBorder="1" applyAlignment="1" applyProtection="1">
      <alignment horizontal="left" vertical="center"/>
      <protection locked="0"/>
    </xf>
    <xf numFmtId="0" fontId="18" fillId="22" borderId="15" xfId="5" applyFont="1" applyFill="1" applyBorder="1" applyAlignment="1" applyProtection="1">
      <alignment horizontal="left" vertical="center"/>
      <protection locked="0"/>
    </xf>
    <xf numFmtId="0" fontId="1" fillId="2" borderId="0" xfId="0" applyFont="1" applyFill="1" applyAlignment="1">
      <alignment horizontal="left" vertical="center"/>
    </xf>
    <xf numFmtId="0" fontId="6" fillId="10" borderId="0" xfId="0" applyFont="1" applyFill="1" applyAlignment="1">
      <alignment horizontal="left" vertical="center"/>
    </xf>
    <xf numFmtId="0" fontId="8" fillId="11" borderId="2" xfId="0" applyFont="1" applyFill="1" applyBorder="1" applyAlignment="1">
      <alignment vertical="center" wrapText="1"/>
    </xf>
    <xf numFmtId="0" fontId="8" fillId="11" borderId="3" xfId="0" applyFont="1" applyFill="1" applyBorder="1" applyAlignment="1">
      <alignment vertical="center" wrapText="1"/>
    </xf>
    <xf numFmtId="0" fontId="8" fillId="11" borderId="4" xfId="0" applyFont="1" applyFill="1" applyBorder="1" applyAlignment="1">
      <alignment vertical="center" wrapText="1"/>
    </xf>
    <xf numFmtId="0" fontId="8" fillId="11" borderId="7" xfId="0" applyFont="1" applyFill="1" applyBorder="1" applyAlignment="1">
      <alignment vertical="center" wrapText="1"/>
    </xf>
    <xf numFmtId="0" fontId="8" fillId="11" borderId="8" xfId="0" applyFont="1" applyFill="1" applyBorder="1" applyAlignment="1">
      <alignment vertical="center" wrapText="1"/>
    </xf>
    <xf numFmtId="0" fontId="8" fillId="11" borderId="9" xfId="0" applyFont="1" applyFill="1" applyBorder="1" applyAlignment="1">
      <alignment vertical="center" wrapText="1"/>
    </xf>
    <xf numFmtId="0" fontId="8" fillId="22" borderId="2" xfId="0" applyFont="1" applyFill="1" applyBorder="1" applyAlignment="1">
      <alignment vertical="center" wrapText="1"/>
    </xf>
    <xf numFmtId="0" fontId="8" fillId="22" borderId="3" xfId="0" applyFont="1" applyFill="1" applyBorder="1" applyAlignment="1">
      <alignment vertical="center" wrapText="1"/>
    </xf>
    <xf numFmtId="0" fontId="8" fillId="22" borderId="4" xfId="0" applyFont="1" applyFill="1" applyBorder="1" applyAlignment="1">
      <alignment vertical="center" wrapText="1"/>
    </xf>
    <xf numFmtId="0" fontId="8" fillId="22" borderId="5" xfId="0" applyFont="1" applyFill="1" applyBorder="1" applyAlignment="1">
      <alignment vertical="center" wrapText="1"/>
    </xf>
    <xf numFmtId="0" fontId="8" fillId="22" borderId="0" xfId="0" applyFont="1" applyFill="1" applyAlignment="1">
      <alignment vertical="center" wrapText="1"/>
    </xf>
    <xf numFmtId="0" fontId="8" fillId="22" borderId="6" xfId="0" applyFont="1" applyFill="1" applyBorder="1" applyAlignment="1">
      <alignment vertical="center" wrapText="1"/>
    </xf>
    <xf numFmtId="0" fontId="8" fillId="22" borderId="7" xfId="0" applyFont="1" applyFill="1" applyBorder="1" applyAlignment="1">
      <alignment vertical="center" wrapText="1"/>
    </xf>
    <xf numFmtId="0" fontId="8" fillId="22" borderId="8" xfId="0" applyFont="1" applyFill="1" applyBorder="1" applyAlignment="1">
      <alignment vertical="center" wrapText="1"/>
    </xf>
    <xf numFmtId="0" fontId="8" fillId="22" borderId="9" xfId="0" applyFont="1" applyFill="1" applyBorder="1" applyAlignment="1">
      <alignment vertical="center" wrapText="1"/>
    </xf>
    <xf numFmtId="0" fontId="11" fillId="16" borderId="17" xfId="0" applyFont="1" applyFill="1" applyBorder="1" applyAlignment="1">
      <alignment horizontal="center"/>
    </xf>
    <xf numFmtId="0" fontId="11" fillId="17" borderId="17" xfId="0" applyFont="1" applyFill="1" applyBorder="1" applyAlignment="1">
      <alignment horizontal="center"/>
    </xf>
    <xf numFmtId="0" fontId="8" fillId="22" borderId="2" xfId="0" applyFont="1" applyFill="1" applyBorder="1" applyAlignment="1">
      <alignment horizontal="left" vertical="center" wrapText="1"/>
    </xf>
    <xf numFmtId="0" fontId="8" fillId="22" borderId="16" xfId="0" applyFont="1" applyFill="1" applyBorder="1" applyAlignment="1">
      <alignment horizontal="left" vertical="center" wrapText="1"/>
    </xf>
    <xf numFmtId="0" fontId="8" fillId="22" borderId="5" xfId="0" applyFont="1" applyFill="1" applyBorder="1" applyAlignment="1">
      <alignment horizontal="left" vertical="center" wrapText="1"/>
    </xf>
    <xf numFmtId="0" fontId="8" fillId="22" borderId="13" xfId="0" applyFont="1" applyFill="1" applyBorder="1" applyAlignment="1">
      <alignment horizontal="left" vertical="center" wrapText="1"/>
    </xf>
    <xf numFmtId="0" fontId="8" fillId="22" borderId="7" xfId="0" applyFont="1" applyFill="1" applyBorder="1" applyAlignment="1">
      <alignment horizontal="left" vertical="center" wrapText="1"/>
    </xf>
    <xf numFmtId="0" fontId="8" fillId="22" borderId="15" xfId="0" applyFont="1" applyFill="1" applyBorder="1" applyAlignment="1">
      <alignment horizontal="left" vertical="center" wrapText="1"/>
    </xf>
    <xf numFmtId="0" fontId="8" fillId="11" borderId="16" xfId="0" applyFont="1" applyFill="1" applyBorder="1" applyAlignment="1">
      <alignment vertical="center" wrapText="1"/>
    </xf>
    <xf numFmtId="0" fontId="8" fillId="11" borderId="15" xfId="0" applyFont="1" applyFill="1" applyBorder="1" applyAlignment="1">
      <alignment vertical="center" wrapText="1"/>
    </xf>
    <xf numFmtId="0" fontId="7" fillId="5" borderId="0" xfId="0" applyFont="1" applyFill="1" applyAlignment="1">
      <alignment horizontal="left" vertical="center" wrapText="1"/>
    </xf>
    <xf numFmtId="0" fontId="11" fillId="23" borderId="24" xfId="0" applyFont="1" applyFill="1" applyBorder="1" applyAlignment="1">
      <alignment horizontal="center" wrapText="1"/>
    </xf>
    <xf numFmtId="0" fontId="11" fillId="17" borderId="17" xfId="0" applyFont="1" applyFill="1" applyBorder="1" applyAlignment="1">
      <alignment horizontal="center" wrapText="1"/>
    </xf>
    <xf numFmtId="0" fontId="2" fillId="9" borderId="12" xfId="0" applyFont="1" applyFill="1" applyBorder="1" applyAlignment="1">
      <alignment vertical="center" wrapText="1"/>
    </xf>
    <xf numFmtId="0" fontId="2" fillId="9" borderId="10" xfId="0" applyFont="1" applyFill="1" applyBorder="1" applyAlignment="1">
      <alignment vertical="center" wrapText="1"/>
    </xf>
    <xf numFmtId="0" fontId="5" fillId="6" borderId="17" xfId="0" applyFont="1" applyFill="1" applyBorder="1" applyAlignment="1">
      <alignment horizontal="center"/>
    </xf>
    <xf numFmtId="0" fontId="8" fillId="22" borderId="16" xfId="0" applyFont="1" applyFill="1" applyBorder="1" applyAlignment="1">
      <alignment vertical="top" wrapText="1"/>
    </xf>
    <xf numFmtId="0" fontId="3" fillId="22" borderId="16" xfId="0" applyFont="1" applyFill="1" applyBorder="1" applyAlignment="1">
      <alignment vertical="top" wrapText="1"/>
    </xf>
    <xf numFmtId="0" fontId="3" fillId="22" borderId="13" xfId="0" applyFont="1" applyFill="1" applyBorder="1" applyAlignment="1">
      <alignment vertical="top" wrapText="1"/>
    </xf>
    <xf numFmtId="0" fontId="3" fillId="22" borderId="15" xfId="0" applyFont="1" applyFill="1" applyBorder="1" applyAlignment="1">
      <alignment vertical="top" wrapText="1"/>
    </xf>
  </cellXfs>
  <cellStyles count="6">
    <cellStyle name="Hiperlink" xfId="5" xr:uid="{00000000-0005-0000-0000-000000000000}"/>
    <cellStyle name="Normal" xfId="0" builtinId="0"/>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s>
  <dxfs count="11">
    <dxf>
      <fill>
        <patternFill>
          <bgColor indexed="64"/>
        </patternFill>
      </fill>
      <border>
        <left style="thin">
          <color theme="1"/>
        </left>
        <right/>
        <top style="thin">
          <color theme="1"/>
        </top>
        <bottom style="thin">
          <color theme="1"/>
        </bottom>
      </border>
      <protection locked="0" hidden="0"/>
    </dxf>
    <dxf>
      <numFmt numFmtId="1" formatCode="0"/>
      <fill>
        <patternFill>
          <bgColor indexed="64"/>
        </patternFill>
      </fill>
      <border>
        <left style="thin">
          <color theme="1"/>
        </left>
        <right style="thin">
          <color theme="1"/>
        </right>
        <top style="thin">
          <color theme="1"/>
        </top>
        <bottom style="thin">
          <color theme="1"/>
        </bottom>
      </border>
      <protection locked="0" hidden="0"/>
    </dxf>
    <dxf>
      <numFmt numFmtId="2" formatCode="0.00"/>
      <fill>
        <patternFill>
          <bgColor indexed="64"/>
        </patternFill>
      </fill>
      <border>
        <left style="thin">
          <color theme="1"/>
        </left>
        <right style="thin">
          <color theme="1"/>
        </right>
        <top style="thin">
          <color theme="1"/>
        </top>
        <bottom style="thin">
          <color theme="1"/>
        </bottom>
      </border>
      <protection locked="1" hidden="0"/>
    </dxf>
    <dxf>
      <numFmt numFmtId="1" formatCode="0"/>
      <fill>
        <patternFill>
          <bgColor indexed="64"/>
        </patternFill>
      </fill>
      <border>
        <left style="thin">
          <color theme="1"/>
        </left>
        <right style="thin">
          <color theme="1"/>
        </right>
        <top style="thin">
          <color theme="1"/>
        </top>
        <bottom style="thin">
          <color theme="1"/>
        </bottom>
      </border>
      <protection locked="0" hidden="0"/>
    </dxf>
    <dxf>
      <fill>
        <patternFill>
          <bgColor indexed="64"/>
        </patternFill>
      </fill>
      <border>
        <left style="thin">
          <color theme="1"/>
        </left>
        <right style="thin">
          <color theme="1"/>
        </right>
        <top style="thin">
          <color theme="1"/>
        </top>
        <bottom style="thin">
          <color theme="1"/>
        </bottom>
      </border>
    </dxf>
    <dxf>
      <border>
        <left style="thin">
          <color theme="1"/>
        </left>
        <right style="thin">
          <color theme="1"/>
        </right>
        <top style="thin">
          <color theme="1"/>
        </top>
        <bottom style="thin">
          <color theme="1"/>
        </bottom>
      </border>
    </dxf>
    <dxf>
      <border>
        <left style="thin">
          <color theme="1"/>
        </left>
        <right style="thin">
          <color theme="1"/>
        </right>
        <top style="thin">
          <color theme="1"/>
        </top>
        <bottom style="thin">
          <color theme="1"/>
        </bottom>
      </border>
    </dxf>
    <dxf>
      <border>
        <left style="thin">
          <color theme="1"/>
        </left>
        <right style="thin">
          <color theme="1"/>
        </right>
        <top style="thin">
          <color theme="1"/>
        </top>
        <bottom style="thin">
          <color theme="1"/>
        </bottom>
      </border>
    </dxf>
    <dxf>
      <border>
        <left style="thin">
          <color theme="1"/>
        </left>
        <right style="thin">
          <color theme="1"/>
        </right>
        <top style="thin">
          <color theme="1"/>
        </top>
        <bottom style="thin">
          <color theme="1"/>
        </bottom>
      </border>
    </dxf>
    <dxf>
      <border>
        <left style="thin">
          <color theme="1"/>
        </left>
        <right style="thin">
          <color theme="1"/>
        </right>
        <top style="thin">
          <color theme="1"/>
        </top>
        <bottom style="thin">
          <color theme="1"/>
        </bottom>
      </border>
    </dxf>
    <dxf>
      <border>
        <left/>
        <right style="thin">
          <color theme="1"/>
        </right>
        <top style="thin">
          <color theme="1"/>
        </top>
        <bottom style="thin">
          <color theme="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PontuacaoCurriculo3" displayName="TabelaPontuacaoCurriculo3" ref="A6:K29" headerRowCount="0">
  <tableColumns count="11">
    <tableColumn id="1" xr3:uid="{00000000-0010-0000-0000-000001000000}" name="Código" dataDxfId="10"/>
    <tableColumn id="2" xr3:uid="{00000000-0010-0000-0000-000002000000}" name="Categoria" dataDxfId="9"/>
    <tableColumn id="3" xr3:uid="{00000000-0010-0000-0000-000003000000}" name="Item / Atividade Acadêmica" dataDxfId="8"/>
    <tableColumn id="4" xr3:uid="{00000000-0010-0000-0000-000004000000}" name="Valor unitário" dataDxfId="7"/>
    <tableColumn id="5" xr3:uid="{00000000-0010-0000-0000-000005000000}" name="Unidade" dataDxfId="6"/>
    <tableColumn id="6" xr3:uid="{00000000-0010-0000-0000-000006000000}" name="Limite de pontuação" dataDxfId="5"/>
    <tableColumn id="7" xr3:uid="{00000000-0010-0000-0000-000007000000}" name="Critério de comprovação obrigatório" dataDxfId="4"/>
    <tableColumn id="8" xr3:uid="{00000000-0010-0000-0000-000008000000}" name="Quantidade solicitada" dataDxfId="3"/>
    <tableColumn id="10" xr3:uid="{00000000-0010-0000-0000-00000A000000}" name="Pontuação solicitada" dataDxfId="2">
      <calculatedColumnFormula>TabelaPontuacaoCurriculo3[[#This Row],[Valor unitário]]*TabelaPontuacaoCurriculo3[[#This Row],[Quantidade solicitada]]</calculatedColumnFormula>
    </tableColumn>
    <tableColumn id="9" xr3:uid="{00000000-0010-0000-0000-000009000000}" name="Nº do(s) comprovante(s)" dataDxfId="1"/>
    <tableColumn id="11" xr3:uid="{00000000-0010-0000-0000-00000B000000}" name="Quantidade homologada" dataDxfId="0"/>
  </tableColumns>
  <tableStyleInfo name="TableStyleMedium2" showFirstColumn="0" showLastColumn="0" showRowStripes="0"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scimagojr.com/journalsearch.php?q=" TargetMode="Externa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85961485641044"/>
  </sheetPr>
  <dimension ref="A1:F19"/>
  <sheetViews>
    <sheetView tabSelected="1" workbookViewId="0">
      <selection activeCell="C8" sqref="C8"/>
    </sheetView>
  </sheetViews>
  <sheetFormatPr defaultRowHeight="14.25"/>
  <cols>
    <col min="1" max="1" width="10" customWidth="1"/>
    <col min="2" max="2" width="22.625" customWidth="1"/>
    <col min="3" max="3" width="82.375" customWidth="1"/>
    <col min="4" max="6" width="12" customWidth="1"/>
  </cols>
  <sheetData>
    <row r="1" spans="1:6" ht="14.25" customHeight="1">
      <c r="A1" s="83" t="s">
        <v>0</v>
      </c>
      <c r="B1" s="83"/>
      <c r="C1" s="83"/>
      <c r="D1" s="31"/>
      <c r="E1" s="31"/>
      <c r="F1" s="31"/>
    </row>
    <row r="2" spans="1:6" ht="14.25" customHeight="1">
      <c r="A2" s="83"/>
      <c r="B2" s="83"/>
      <c r="C2" s="83"/>
      <c r="D2" s="32"/>
      <c r="E2" s="32"/>
      <c r="F2" s="32"/>
    </row>
    <row r="3" spans="1:6" ht="14.25" customHeight="1">
      <c r="A3" s="33"/>
      <c r="B3" s="33"/>
      <c r="C3" s="33"/>
      <c r="D3" s="32"/>
      <c r="E3" s="32"/>
      <c r="F3" s="32"/>
    </row>
    <row r="4" spans="1:6" ht="14.25" customHeight="1">
      <c r="A4" s="34" t="s">
        <v>1</v>
      </c>
      <c r="B4" s="33"/>
      <c r="C4" s="33"/>
      <c r="D4" s="32"/>
      <c r="E4" s="32"/>
      <c r="F4" s="32"/>
    </row>
    <row r="6" spans="1:6" ht="15">
      <c r="A6" s="14" t="s">
        <v>2</v>
      </c>
      <c r="B6" s="14" t="s">
        <v>3</v>
      </c>
      <c r="C6" s="14" t="s">
        <v>4</v>
      </c>
    </row>
    <row r="7" spans="1:6" ht="30">
      <c r="A7" s="35" t="s">
        <v>5</v>
      </c>
      <c r="B7" s="36" t="s">
        <v>6</v>
      </c>
      <c r="C7" s="36" t="s">
        <v>7</v>
      </c>
    </row>
    <row r="8" spans="1:6" ht="176.25">
      <c r="A8" s="35">
        <v>2</v>
      </c>
      <c r="B8" s="36" t="s">
        <v>6</v>
      </c>
      <c r="C8" s="36" t="s">
        <v>8</v>
      </c>
    </row>
    <row r="9" spans="1:6" ht="44.25">
      <c r="A9" s="35">
        <v>3</v>
      </c>
      <c r="B9" s="36" t="s">
        <v>6</v>
      </c>
      <c r="C9" s="36" t="s">
        <v>9</v>
      </c>
    </row>
    <row r="10" spans="1:6" ht="132">
      <c r="A10" s="35">
        <v>4</v>
      </c>
      <c r="B10" s="36" t="s">
        <v>6</v>
      </c>
      <c r="C10" s="36" t="s">
        <v>10</v>
      </c>
    </row>
    <row r="11" spans="1:6" ht="44.25">
      <c r="A11" s="37">
        <v>5</v>
      </c>
      <c r="B11" s="38" t="s">
        <v>6</v>
      </c>
      <c r="C11" s="38" t="s">
        <v>11</v>
      </c>
    </row>
    <row r="12" spans="1:6" ht="28.5">
      <c r="A12" s="37">
        <v>6</v>
      </c>
      <c r="B12" s="38" t="s">
        <v>6</v>
      </c>
      <c r="C12" s="38" t="s">
        <v>12</v>
      </c>
    </row>
    <row r="13" spans="1:6" ht="58.5">
      <c r="A13" s="39">
        <v>7</v>
      </c>
      <c r="B13" s="40" t="s">
        <v>13</v>
      </c>
      <c r="C13" s="40" t="s">
        <v>14</v>
      </c>
    </row>
    <row r="14" spans="1:6" ht="44.25">
      <c r="A14" s="39">
        <v>8</v>
      </c>
      <c r="B14" s="40" t="s">
        <v>13</v>
      </c>
      <c r="C14" s="40" t="s">
        <v>15</v>
      </c>
    </row>
    <row r="15" spans="1:6" ht="43.5">
      <c r="A15" s="39">
        <v>9</v>
      </c>
      <c r="B15" s="40" t="s">
        <v>13</v>
      </c>
      <c r="C15" s="40" t="s">
        <v>16</v>
      </c>
    </row>
    <row r="16" spans="1:6" ht="29.25">
      <c r="A16" s="39">
        <v>10</v>
      </c>
      <c r="B16" s="40" t="s">
        <v>13</v>
      </c>
      <c r="C16" s="40" t="s">
        <v>17</v>
      </c>
    </row>
    <row r="18" spans="1:3" ht="15" customHeight="1">
      <c r="A18" s="84" t="s">
        <v>18</v>
      </c>
      <c r="B18" s="84"/>
      <c r="C18" s="86" t="s">
        <v>19</v>
      </c>
    </row>
    <row r="19" spans="1:3">
      <c r="A19" s="85"/>
      <c r="B19" s="85"/>
      <c r="C19" s="87"/>
    </row>
  </sheetData>
  <sheetProtection algorithmName="SHA-512" hashValue="H+yX3pJ6qVSOyh+gUXqeSMEFwsqvBpU03p9ZUDC9QjPhAqSWhIbP697CNbgndvgg5HOcZbYGwxw8pjrCK4htEA==" saltValue="LRtpIYDevcVgYtRarTgvkg==" spinCount="100000" sheet="1" objects="1" scenarios="1"/>
  <mergeCells count="3">
    <mergeCell ref="A1:C2"/>
    <mergeCell ref="A18:B19"/>
    <mergeCell ref="C18:C19"/>
  </mergeCells>
  <hyperlinks>
    <hyperlink ref="C18:C19" r:id="rId1" display="https://www.scimagojr.com/journalsearch.php?q=" xr:uid="{848DEEB4-C893-4BB0-A2D9-DBFD362CA46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
  <sheetViews>
    <sheetView workbookViewId="0">
      <selection activeCell="B5" sqref="B5"/>
    </sheetView>
  </sheetViews>
  <sheetFormatPr defaultRowHeight="14.25"/>
  <cols>
    <col min="1" max="1" width="39.75" customWidth="1"/>
    <col min="2" max="2" width="42" customWidth="1"/>
    <col min="3" max="6" width="12" customWidth="1"/>
  </cols>
  <sheetData>
    <row r="1" spans="1:6" ht="27.95" customHeight="1">
      <c r="A1" s="83" t="s">
        <v>20</v>
      </c>
      <c r="B1" s="83"/>
      <c r="C1" s="83"/>
      <c r="D1" s="83"/>
      <c r="E1" s="83"/>
      <c r="F1" s="83"/>
    </row>
    <row r="2" spans="1:6" ht="21.95" customHeight="1">
      <c r="A2" s="88"/>
      <c r="B2" s="88"/>
      <c r="C2" s="88"/>
      <c r="D2" s="88"/>
      <c r="E2" s="88"/>
      <c r="F2" s="88"/>
    </row>
    <row r="3" spans="1:6" ht="21.95" customHeight="1"/>
    <row r="4" spans="1:6" ht="21.95" customHeight="1">
      <c r="A4" s="14" t="s">
        <v>21</v>
      </c>
      <c r="B4" s="14" t="s">
        <v>22</v>
      </c>
    </row>
    <row r="5" spans="1:6" ht="21.95" customHeight="1">
      <c r="A5" s="15" t="s">
        <v>23</v>
      </c>
      <c r="B5" s="73"/>
    </row>
    <row r="6" spans="1:6" ht="21.95" customHeight="1">
      <c r="A6" s="15" t="s">
        <v>24</v>
      </c>
      <c r="B6" s="73"/>
    </row>
    <row r="7" spans="1:6" ht="21.95" customHeight="1">
      <c r="A7" s="15" t="s">
        <v>25</v>
      </c>
      <c r="B7" s="73"/>
    </row>
    <row r="8" spans="1:6" ht="21.95" customHeight="1">
      <c r="A8" s="15" t="s">
        <v>26</v>
      </c>
      <c r="B8" s="74"/>
    </row>
    <row r="9" spans="1:6" ht="21.95" customHeight="1">
      <c r="A9" s="15" t="s">
        <v>27</v>
      </c>
      <c r="B9" s="73"/>
    </row>
    <row r="10" spans="1:6" ht="21.95" customHeight="1">
      <c r="A10" s="15" t="s">
        <v>28</v>
      </c>
      <c r="B10" s="73"/>
    </row>
    <row r="11" spans="1:6" ht="21.95" customHeight="1">
      <c r="A11" s="15" t="s">
        <v>29</v>
      </c>
      <c r="B11" s="73"/>
    </row>
    <row r="12" spans="1:6" ht="21.95" customHeight="1">
      <c r="A12" s="15" t="s">
        <v>30</v>
      </c>
      <c r="B12" s="73"/>
    </row>
  </sheetData>
  <sheetProtection algorithmName="SHA-512" hashValue="//ycFiCmTX1IEbp41ScTzNzFjxHZLnU+KgUFVv4ND25j7N0/7wwcnQWAZAwvoG/1Z8LI7mndcbYBa6pKI/JkZw==" saltValue="nLjjew0SVJuitah2SMIKSg==" spinCount="100000" sheet="1" objects="1" scenarios="1" selectLockedCells="1"/>
  <mergeCells count="1">
    <mergeCell ref="A1: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111"/>
  <sheetViews>
    <sheetView workbookViewId="0">
      <selection activeCell="B7" sqref="B7"/>
    </sheetView>
  </sheetViews>
  <sheetFormatPr defaultRowHeight="14.25"/>
  <cols>
    <col min="1" max="1" width="6" customWidth="1"/>
    <col min="2" max="2" width="20" customWidth="1"/>
    <col min="3" max="3" width="40" customWidth="1"/>
    <col min="4" max="4" width="28" customWidth="1"/>
    <col min="5" max="5" width="24" customWidth="1"/>
    <col min="6" max="6" width="14" customWidth="1"/>
    <col min="7" max="7" width="19" customWidth="1"/>
    <col min="8" max="8" width="22" customWidth="1"/>
    <col min="9" max="9" width="16" customWidth="1"/>
    <col min="10" max="10" width="22" customWidth="1"/>
    <col min="11" max="11" width="16" customWidth="1"/>
    <col min="12" max="12" width="30" customWidth="1"/>
    <col min="14" max="16" width="0.125" customWidth="1"/>
  </cols>
  <sheetData>
    <row r="1" spans="1:12 16383:16384" ht="27.95" customHeight="1">
      <c r="A1" s="89" t="s">
        <v>31</v>
      </c>
      <c r="B1" s="89"/>
      <c r="C1" s="89"/>
      <c r="D1" s="89"/>
      <c r="E1" s="89"/>
      <c r="F1" s="89"/>
      <c r="G1" s="89"/>
      <c r="H1" s="89"/>
      <c r="I1" s="89"/>
      <c r="J1" s="89"/>
      <c r="K1" s="89"/>
      <c r="L1" s="89"/>
      <c r="XFC1" t="s">
        <v>202</v>
      </c>
      <c r="XFD1" t="s">
        <v>203</v>
      </c>
    </row>
    <row r="2" spans="1:12 16383:16384">
      <c r="A2" s="90" t="s">
        <v>32</v>
      </c>
      <c r="B2" s="91"/>
      <c r="C2" s="91"/>
      <c r="D2" s="91"/>
      <c r="E2" s="91"/>
      <c r="F2" s="91"/>
      <c r="G2" s="91"/>
      <c r="H2" s="91"/>
      <c r="I2" s="91"/>
      <c r="J2" s="91"/>
      <c r="K2" s="91"/>
      <c r="L2" s="92"/>
      <c r="XFD2" t="s">
        <v>204</v>
      </c>
    </row>
    <row r="3" spans="1:12 16383:16384">
      <c r="A3" s="93"/>
      <c r="B3" s="94"/>
      <c r="C3" s="94"/>
      <c r="D3" s="94"/>
      <c r="E3" s="94"/>
      <c r="F3" s="94"/>
      <c r="G3" s="94"/>
      <c r="H3" s="94"/>
      <c r="I3" s="94"/>
      <c r="J3" s="94"/>
      <c r="K3" s="94"/>
      <c r="L3" s="95"/>
    </row>
    <row r="4" spans="1:12 16383:16384">
      <c r="A4" s="1"/>
      <c r="B4" s="1"/>
      <c r="C4" s="1"/>
      <c r="D4" s="1"/>
      <c r="E4" s="1"/>
      <c r="F4" s="1"/>
      <c r="G4" s="1"/>
      <c r="H4" s="1"/>
      <c r="I4" s="1"/>
      <c r="J4" s="1"/>
      <c r="K4" s="1"/>
      <c r="L4" s="1"/>
    </row>
    <row r="5" spans="1:12 16383:16384" ht="15">
      <c r="A5" s="13"/>
      <c r="B5" s="105" t="s">
        <v>33</v>
      </c>
      <c r="C5" s="105"/>
      <c r="D5" s="105"/>
      <c r="E5" s="105"/>
      <c r="F5" s="105"/>
      <c r="G5" s="105"/>
      <c r="H5" s="105"/>
      <c r="I5" s="105"/>
      <c r="J5" s="106" t="s">
        <v>34</v>
      </c>
      <c r="K5" s="106"/>
      <c r="L5" s="106"/>
    </row>
    <row r="6" spans="1:12 16383:16384" ht="45" customHeight="1">
      <c r="A6" s="12" t="s">
        <v>35</v>
      </c>
      <c r="B6" s="2" t="s">
        <v>36</v>
      </c>
      <c r="C6" s="2" t="s">
        <v>37</v>
      </c>
      <c r="D6" s="9" t="s">
        <v>38</v>
      </c>
      <c r="E6" s="2" t="s">
        <v>39</v>
      </c>
      <c r="F6" s="2" t="s">
        <v>40</v>
      </c>
      <c r="G6" s="2" t="s">
        <v>41</v>
      </c>
      <c r="H6" s="2" t="s">
        <v>42</v>
      </c>
      <c r="I6" s="2" t="s">
        <v>43</v>
      </c>
      <c r="J6" s="10" t="s">
        <v>44</v>
      </c>
      <c r="K6" s="10" t="s">
        <v>45</v>
      </c>
      <c r="L6" s="10" t="s">
        <v>46</v>
      </c>
    </row>
    <row r="7" spans="1:12 16383:16384" ht="42" customHeight="1">
      <c r="A7" s="3">
        <v>1</v>
      </c>
      <c r="B7" s="75"/>
      <c r="C7" s="75"/>
      <c r="D7" s="75"/>
      <c r="E7" s="75"/>
      <c r="F7" s="75"/>
      <c r="G7" s="75"/>
      <c r="H7" s="75"/>
      <c r="I7" s="75"/>
      <c r="J7" s="76"/>
      <c r="K7" s="76"/>
      <c r="L7" s="76"/>
    </row>
    <row r="8" spans="1:12 16383:16384" ht="42" customHeight="1">
      <c r="A8" s="3">
        <v>2</v>
      </c>
      <c r="B8" s="75"/>
      <c r="C8" s="75"/>
      <c r="D8" s="75"/>
      <c r="E8" s="75"/>
      <c r="F8" s="75"/>
      <c r="G8" s="75"/>
      <c r="H8" s="75"/>
      <c r="I8" s="75"/>
      <c r="J8" s="76"/>
      <c r="K8" s="76"/>
      <c r="L8" s="76"/>
    </row>
    <row r="9" spans="1:12 16383:16384" ht="42" customHeight="1">
      <c r="A9" s="3">
        <v>3</v>
      </c>
      <c r="B9" s="75"/>
      <c r="C9" s="75"/>
      <c r="D9" s="75"/>
      <c r="E9" s="75"/>
      <c r="F9" s="75"/>
      <c r="G9" s="75"/>
      <c r="H9" s="75"/>
      <c r="I9" s="75"/>
      <c r="J9" s="76"/>
      <c r="K9" s="76"/>
      <c r="L9" s="76"/>
    </row>
    <row r="10" spans="1:12 16383:16384" ht="42" customHeight="1">
      <c r="A10" s="3">
        <v>4</v>
      </c>
      <c r="B10" s="75"/>
      <c r="C10" s="75"/>
      <c r="D10" s="75"/>
      <c r="E10" s="75"/>
      <c r="F10" s="75"/>
      <c r="G10" s="75"/>
      <c r="H10" s="75"/>
      <c r="I10" s="75"/>
      <c r="J10" s="76"/>
      <c r="K10" s="76"/>
      <c r="L10" s="76"/>
    </row>
    <row r="11" spans="1:12 16383:16384" ht="42" customHeight="1">
      <c r="A11" s="3">
        <v>5</v>
      </c>
      <c r="B11" s="75"/>
      <c r="C11" s="75"/>
      <c r="D11" s="75"/>
      <c r="E11" s="75"/>
      <c r="F11" s="75"/>
      <c r="G11" s="75"/>
      <c r="H11" s="75"/>
      <c r="I11" s="75"/>
      <c r="J11" s="76"/>
      <c r="K11" s="76"/>
      <c r="L11" s="76"/>
    </row>
    <row r="12" spans="1:12 16383:16384" ht="42" customHeight="1">
      <c r="A12" s="3">
        <v>6</v>
      </c>
      <c r="B12" s="75"/>
      <c r="C12" s="75"/>
      <c r="D12" s="75"/>
      <c r="E12" s="75"/>
      <c r="F12" s="75"/>
      <c r="G12" s="75"/>
      <c r="H12" s="75"/>
      <c r="I12" s="75"/>
      <c r="J12" s="76"/>
      <c r="K12" s="76"/>
      <c r="L12" s="76"/>
    </row>
    <row r="13" spans="1:12 16383:16384" ht="42" customHeight="1">
      <c r="A13" s="3">
        <v>7</v>
      </c>
      <c r="B13" s="75"/>
      <c r="C13" s="75"/>
      <c r="D13" s="75"/>
      <c r="E13" s="75"/>
      <c r="F13" s="75"/>
      <c r="G13" s="75"/>
      <c r="H13" s="75"/>
      <c r="I13" s="75"/>
      <c r="J13" s="76"/>
      <c r="K13" s="76"/>
      <c r="L13" s="76"/>
    </row>
    <row r="14" spans="1:12 16383:16384" ht="42" customHeight="1">
      <c r="A14" s="3">
        <v>8</v>
      </c>
      <c r="B14" s="75"/>
      <c r="C14" s="75"/>
      <c r="D14" s="75"/>
      <c r="E14" s="75"/>
      <c r="F14" s="75"/>
      <c r="G14" s="75"/>
      <c r="H14" s="75"/>
      <c r="I14" s="75"/>
      <c r="J14" s="76"/>
      <c r="K14" s="76"/>
      <c r="L14" s="76"/>
    </row>
    <row r="15" spans="1:12 16383:16384" ht="42" customHeight="1">
      <c r="A15" s="3">
        <v>9</v>
      </c>
      <c r="B15" s="75"/>
      <c r="C15" s="75"/>
      <c r="D15" s="75"/>
      <c r="E15" s="75"/>
      <c r="F15" s="75"/>
      <c r="G15" s="75"/>
      <c r="H15" s="75"/>
      <c r="I15" s="75"/>
      <c r="J15" s="76"/>
      <c r="K15" s="76"/>
      <c r="L15" s="76"/>
    </row>
    <row r="16" spans="1:12 16383:16384" ht="42" customHeight="1">
      <c r="A16" s="3">
        <v>10</v>
      </c>
      <c r="B16" s="75"/>
      <c r="C16" s="75"/>
      <c r="D16" s="75"/>
      <c r="E16" s="75"/>
      <c r="F16" s="75"/>
      <c r="G16" s="75"/>
      <c r="H16" s="75"/>
      <c r="I16" s="75"/>
      <c r="J16" s="76"/>
      <c r="K16" s="76"/>
      <c r="L16" s="76"/>
    </row>
    <row r="17" spans="1:12" ht="42" customHeight="1">
      <c r="A17" s="3">
        <v>11</v>
      </c>
      <c r="B17" s="75"/>
      <c r="C17" s="75"/>
      <c r="D17" s="75"/>
      <c r="E17" s="75"/>
      <c r="F17" s="75"/>
      <c r="G17" s="75"/>
      <c r="H17" s="75"/>
      <c r="I17" s="75"/>
      <c r="J17" s="76"/>
      <c r="K17" s="76"/>
      <c r="L17" s="76"/>
    </row>
    <row r="18" spans="1:12" ht="42" customHeight="1">
      <c r="A18" s="3">
        <v>12</v>
      </c>
      <c r="B18" s="75"/>
      <c r="C18" s="75"/>
      <c r="D18" s="75"/>
      <c r="E18" s="75"/>
      <c r="F18" s="75"/>
      <c r="G18" s="75"/>
      <c r="H18" s="75"/>
      <c r="I18" s="75"/>
      <c r="J18" s="76"/>
      <c r="K18" s="76"/>
      <c r="L18" s="76"/>
    </row>
    <row r="19" spans="1:12" ht="42" customHeight="1">
      <c r="A19" s="3">
        <v>13</v>
      </c>
      <c r="B19" s="75"/>
      <c r="C19" s="75"/>
      <c r="D19" s="75"/>
      <c r="E19" s="75"/>
      <c r="F19" s="75"/>
      <c r="G19" s="75"/>
      <c r="H19" s="75"/>
      <c r="I19" s="75"/>
      <c r="J19" s="76"/>
      <c r="K19" s="76"/>
      <c r="L19" s="76"/>
    </row>
    <row r="20" spans="1:12" ht="42" customHeight="1">
      <c r="A20" s="3">
        <v>14</v>
      </c>
      <c r="B20" s="75"/>
      <c r="C20" s="75"/>
      <c r="D20" s="75"/>
      <c r="E20" s="75"/>
      <c r="F20" s="75"/>
      <c r="G20" s="75"/>
      <c r="H20" s="75"/>
      <c r="I20" s="75"/>
      <c r="J20" s="76"/>
      <c r="K20" s="76"/>
      <c r="L20" s="76"/>
    </row>
    <row r="21" spans="1:12" ht="42" customHeight="1">
      <c r="A21" s="3">
        <v>15</v>
      </c>
      <c r="B21" s="75"/>
      <c r="C21" s="75"/>
      <c r="D21" s="75"/>
      <c r="E21" s="75"/>
      <c r="F21" s="75"/>
      <c r="G21" s="75"/>
      <c r="H21" s="75"/>
      <c r="I21" s="75"/>
      <c r="J21" s="76"/>
      <c r="K21" s="76"/>
      <c r="L21" s="76"/>
    </row>
    <row r="22" spans="1:12" ht="42" customHeight="1">
      <c r="A22" s="3">
        <v>16</v>
      </c>
      <c r="B22" s="75"/>
      <c r="C22" s="75"/>
      <c r="D22" s="75"/>
      <c r="E22" s="75"/>
      <c r="F22" s="75"/>
      <c r="G22" s="75"/>
      <c r="H22" s="75"/>
      <c r="I22" s="75"/>
      <c r="J22" s="76"/>
      <c r="K22" s="76"/>
      <c r="L22" s="76"/>
    </row>
    <row r="23" spans="1:12" ht="42" customHeight="1">
      <c r="A23" s="3">
        <v>17</v>
      </c>
      <c r="B23" s="75"/>
      <c r="C23" s="75"/>
      <c r="D23" s="75"/>
      <c r="E23" s="75"/>
      <c r="F23" s="75"/>
      <c r="G23" s="75"/>
      <c r="H23" s="75"/>
      <c r="I23" s="75"/>
      <c r="J23" s="76"/>
      <c r="K23" s="76"/>
      <c r="L23" s="76"/>
    </row>
    <row r="24" spans="1:12" ht="42" customHeight="1">
      <c r="A24" s="3">
        <v>18</v>
      </c>
      <c r="B24" s="75"/>
      <c r="C24" s="75"/>
      <c r="D24" s="75"/>
      <c r="E24" s="75"/>
      <c r="F24" s="75"/>
      <c r="G24" s="75"/>
      <c r="H24" s="75"/>
      <c r="I24" s="75"/>
      <c r="J24" s="76"/>
      <c r="K24" s="76"/>
      <c r="L24" s="76"/>
    </row>
    <row r="25" spans="1:12" ht="42" customHeight="1">
      <c r="A25" s="3">
        <v>19</v>
      </c>
      <c r="B25" s="75"/>
      <c r="C25" s="75"/>
      <c r="D25" s="75"/>
      <c r="E25" s="75"/>
      <c r="F25" s="75"/>
      <c r="G25" s="75"/>
      <c r="H25" s="75"/>
      <c r="I25" s="75"/>
      <c r="J25" s="76"/>
      <c r="K25" s="76"/>
      <c r="L25" s="76"/>
    </row>
    <row r="26" spans="1:12" ht="42" customHeight="1">
      <c r="A26" s="3">
        <v>20</v>
      </c>
      <c r="B26" s="75"/>
      <c r="C26" s="75"/>
      <c r="D26" s="75"/>
      <c r="E26" s="75"/>
      <c r="F26" s="75"/>
      <c r="G26" s="75"/>
      <c r="H26" s="75"/>
      <c r="I26" s="75"/>
      <c r="J26" s="76"/>
      <c r="K26" s="76"/>
      <c r="L26" s="76"/>
    </row>
    <row r="27" spans="1:12" ht="42" customHeight="1">
      <c r="A27" s="3">
        <v>21</v>
      </c>
      <c r="B27" s="75"/>
      <c r="C27" s="75"/>
      <c r="D27" s="75"/>
      <c r="E27" s="75"/>
      <c r="F27" s="75"/>
      <c r="G27" s="75"/>
      <c r="H27" s="75"/>
      <c r="I27" s="75"/>
      <c r="J27" s="76"/>
      <c r="K27" s="76"/>
      <c r="L27" s="76"/>
    </row>
    <row r="28" spans="1:12" ht="42" customHeight="1">
      <c r="A28" s="3">
        <v>22</v>
      </c>
      <c r="B28" s="75"/>
      <c r="C28" s="75"/>
      <c r="D28" s="75"/>
      <c r="E28" s="75"/>
      <c r="F28" s="75"/>
      <c r="G28" s="75"/>
      <c r="H28" s="75"/>
      <c r="I28" s="75"/>
      <c r="J28" s="76"/>
      <c r="K28" s="76"/>
      <c r="L28" s="76"/>
    </row>
    <row r="29" spans="1:12" ht="42" customHeight="1">
      <c r="A29" s="3">
        <v>23</v>
      </c>
      <c r="B29" s="75"/>
      <c r="C29" s="75"/>
      <c r="D29" s="75"/>
      <c r="E29" s="75"/>
      <c r="F29" s="75"/>
      <c r="G29" s="75"/>
      <c r="H29" s="75"/>
      <c r="I29" s="75"/>
      <c r="J29" s="76"/>
      <c r="K29" s="76"/>
      <c r="L29" s="76"/>
    </row>
    <row r="30" spans="1:12" ht="42" customHeight="1">
      <c r="A30" s="3">
        <v>24</v>
      </c>
      <c r="B30" s="75"/>
      <c r="C30" s="75"/>
      <c r="D30" s="75"/>
      <c r="E30" s="75"/>
      <c r="F30" s="75"/>
      <c r="G30" s="75"/>
      <c r="H30" s="75"/>
      <c r="I30" s="75"/>
      <c r="J30" s="76"/>
      <c r="K30" s="76"/>
      <c r="L30" s="76"/>
    </row>
    <row r="31" spans="1:12" ht="42" customHeight="1">
      <c r="A31" s="3">
        <v>25</v>
      </c>
      <c r="B31" s="75"/>
      <c r="C31" s="75"/>
      <c r="D31" s="75"/>
      <c r="E31" s="75"/>
      <c r="F31" s="75"/>
      <c r="G31" s="75"/>
      <c r="H31" s="75"/>
      <c r="I31" s="75"/>
      <c r="J31" s="76"/>
      <c r="K31" s="76"/>
      <c r="L31" s="76"/>
    </row>
    <row r="32" spans="1:12" ht="42" customHeight="1">
      <c r="A32" s="3">
        <v>26</v>
      </c>
      <c r="B32" s="75"/>
      <c r="C32" s="75"/>
      <c r="D32" s="75"/>
      <c r="E32" s="75"/>
      <c r="F32" s="75"/>
      <c r="G32" s="75"/>
      <c r="H32" s="75"/>
      <c r="I32" s="75"/>
      <c r="J32" s="76"/>
      <c r="K32" s="76"/>
      <c r="L32" s="76"/>
    </row>
    <row r="33" spans="1:12" ht="42" customHeight="1">
      <c r="A33" s="3">
        <v>27</v>
      </c>
      <c r="B33" s="75"/>
      <c r="C33" s="75"/>
      <c r="D33" s="75"/>
      <c r="E33" s="75"/>
      <c r="F33" s="75"/>
      <c r="G33" s="75"/>
      <c r="H33" s="75"/>
      <c r="I33" s="75"/>
      <c r="J33" s="76"/>
      <c r="K33" s="76"/>
      <c r="L33" s="76"/>
    </row>
    <row r="34" spans="1:12" ht="42" customHeight="1">
      <c r="A34" s="3">
        <v>28</v>
      </c>
      <c r="B34" s="75"/>
      <c r="C34" s="75"/>
      <c r="D34" s="75"/>
      <c r="E34" s="75"/>
      <c r="F34" s="75"/>
      <c r="G34" s="75"/>
      <c r="H34" s="75"/>
      <c r="I34" s="75"/>
      <c r="J34" s="76"/>
      <c r="K34" s="76"/>
      <c r="L34" s="76"/>
    </row>
    <row r="35" spans="1:12" ht="42" customHeight="1">
      <c r="A35" s="3">
        <v>29</v>
      </c>
      <c r="B35" s="75"/>
      <c r="C35" s="75"/>
      <c r="D35" s="75"/>
      <c r="E35" s="75"/>
      <c r="F35" s="75"/>
      <c r="G35" s="75"/>
      <c r="H35" s="75"/>
      <c r="I35" s="75"/>
      <c r="J35" s="76"/>
      <c r="K35" s="76"/>
      <c r="L35" s="76"/>
    </row>
    <row r="36" spans="1:12" ht="42" customHeight="1">
      <c r="A36" s="3">
        <v>30</v>
      </c>
      <c r="B36" s="75"/>
      <c r="C36" s="75"/>
      <c r="D36" s="75"/>
      <c r="E36" s="75"/>
      <c r="F36" s="75"/>
      <c r="G36" s="75"/>
      <c r="H36" s="75"/>
      <c r="I36" s="75"/>
      <c r="J36" s="76"/>
      <c r="K36" s="76"/>
      <c r="L36" s="76"/>
    </row>
    <row r="37" spans="1:12" ht="42" customHeight="1">
      <c r="A37" s="3">
        <v>31</v>
      </c>
      <c r="B37" s="75"/>
      <c r="C37" s="75"/>
      <c r="D37" s="75"/>
      <c r="E37" s="75"/>
      <c r="F37" s="75"/>
      <c r="G37" s="75"/>
      <c r="H37" s="75"/>
      <c r="I37" s="75"/>
      <c r="J37" s="76"/>
      <c r="K37" s="76"/>
      <c r="L37" s="76"/>
    </row>
    <row r="38" spans="1:12" ht="42" customHeight="1">
      <c r="A38" s="3">
        <v>32</v>
      </c>
      <c r="B38" s="75"/>
      <c r="C38" s="75"/>
      <c r="D38" s="75"/>
      <c r="E38" s="75"/>
      <c r="F38" s="75"/>
      <c r="G38" s="75"/>
      <c r="H38" s="75"/>
      <c r="I38" s="75"/>
      <c r="J38" s="76"/>
      <c r="K38" s="76"/>
      <c r="L38" s="76"/>
    </row>
    <row r="39" spans="1:12" ht="42" customHeight="1">
      <c r="A39" s="3">
        <v>33</v>
      </c>
      <c r="B39" s="75"/>
      <c r="C39" s="75"/>
      <c r="D39" s="75"/>
      <c r="E39" s="75"/>
      <c r="F39" s="75"/>
      <c r="G39" s="75"/>
      <c r="H39" s="75"/>
      <c r="I39" s="75"/>
      <c r="J39" s="76"/>
      <c r="K39" s="76"/>
      <c r="L39" s="76"/>
    </row>
    <row r="40" spans="1:12" ht="42" customHeight="1">
      <c r="A40" s="3">
        <v>34</v>
      </c>
      <c r="B40" s="75"/>
      <c r="C40" s="75"/>
      <c r="D40" s="75"/>
      <c r="E40" s="75"/>
      <c r="F40" s="75"/>
      <c r="G40" s="75"/>
      <c r="H40" s="75"/>
      <c r="I40" s="75"/>
      <c r="J40" s="76"/>
      <c r="K40" s="76"/>
      <c r="L40" s="76"/>
    </row>
    <row r="41" spans="1:12" ht="42" customHeight="1">
      <c r="A41" s="3">
        <v>35</v>
      </c>
      <c r="B41" s="75"/>
      <c r="C41" s="75"/>
      <c r="D41" s="75"/>
      <c r="E41" s="75"/>
      <c r="F41" s="75"/>
      <c r="G41" s="75"/>
      <c r="H41" s="75"/>
      <c r="I41" s="75"/>
      <c r="J41" s="76"/>
      <c r="K41" s="76"/>
      <c r="L41" s="76"/>
    </row>
    <row r="42" spans="1:12" ht="42" customHeight="1">
      <c r="A42" s="3">
        <v>36</v>
      </c>
      <c r="B42" s="75"/>
      <c r="C42" s="75"/>
      <c r="D42" s="75"/>
      <c r="E42" s="75"/>
      <c r="F42" s="75"/>
      <c r="G42" s="75"/>
      <c r="H42" s="75"/>
      <c r="I42" s="75"/>
      <c r="J42" s="76"/>
      <c r="K42" s="76"/>
      <c r="L42" s="76"/>
    </row>
    <row r="43" spans="1:12" ht="42" customHeight="1">
      <c r="A43" s="3">
        <v>37</v>
      </c>
      <c r="B43" s="75"/>
      <c r="C43" s="75"/>
      <c r="D43" s="75"/>
      <c r="E43" s="75"/>
      <c r="F43" s="75"/>
      <c r="G43" s="75"/>
      <c r="H43" s="75"/>
      <c r="I43" s="75"/>
      <c r="J43" s="76"/>
      <c r="K43" s="76"/>
      <c r="L43" s="76"/>
    </row>
    <row r="44" spans="1:12" ht="42" customHeight="1">
      <c r="A44" s="3">
        <v>38</v>
      </c>
      <c r="B44" s="75"/>
      <c r="C44" s="75"/>
      <c r="D44" s="75"/>
      <c r="E44" s="75"/>
      <c r="F44" s="75"/>
      <c r="G44" s="75"/>
      <c r="H44" s="75"/>
      <c r="I44" s="75"/>
      <c r="J44" s="76"/>
      <c r="K44" s="76"/>
      <c r="L44" s="76"/>
    </row>
    <row r="45" spans="1:12" ht="42" customHeight="1">
      <c r="A45" s="3">
        <v>39</v>
      </c>
      <c r="B45" s="75"/>
      <c r="C45" s="75"/>
      <c r="D45" s="75"/>
      <c r="E45" s="75"/>
      <c r="F45" s="75"/>
      <c r="G45" s="75"/>
      <c r="H45" s="75"/>
      <c r="I45" s="75"/>
      <c r="J45" s="76"/>
      <c r="K45" s="76"/>
      <c r="L45" s="76"/>
    </row>
    <row r="46" spans="1:12" ht="42" customHeight="1">
      <c r="A46" s="3">
        <v>40</v>
      </c>
      <c r="B46" s="75"/>
      <c r="C46" s="75"/>
      <c r="D46" s="75"/>
      <c r="E46" s="75"/>
      <c r="F46" s="75"/>
      <c r="G46" s="75"/>
      <c r="H46" s="75"/>
      <c r="I46" s="75"/>
      <c r="J46" s="76"/>
      <c r="K46" s="76"/>
      <c r="L46" s="76"/>
    </row>
    <row r="47" spans="1:12" ht="42" customHeight="1">
      <c r="A47" s="3">
        <v>41</v>
      </c>
      <c r="B47" s="75"/>
      <c r="C47" s="75"/>
      <c r="D47" s="75"/>
      <c r="E47" s="75"/>
      <c r="F47" s="75"/>
      <c r="G47" s="75"/>
      <c r="H47" s="75"/>
      <c r="I47" s="75"/>
      <c r="J47" s="76"/>
      <c r="K47" s="76"/>
      <c r="L47" s="76"/>
    </row>
    <row r="48" spans="1:12" ht="42" customHeight="1">
      <c r="A48" s="3">
        <v>42</v>
      </c>
      <c r="B48" s="75"/>
      <c r="C48" s="75"/>
      <c r="D48" s="75"/>
      <c r="E48" s="75"/>
      <c r="F48" s="75"/>
      <c r="G48" s="75"/>
      <c r="H48" s="75"/>
      <c r="I48" s="75"/>
      <c r="J48" s="76"/>
      <c r="K48" s="76"/>
      <c r="L48" s="76"/>
    </row>
    <row r="49" spans="1:12" ht="42" customHeight="1">
      <c r="A49" s="3">
        <v>43</v>
      </c>
      <c r="B49" s="75"/>
      <c r="C49" s="75"/>
      <c r="D49" s="75"/>
      <c r="E49" s="75"/>
      <c r="F49" s="75"/>
      <c r="G49" s="75"/>
      <c r="H49" s="75"/>
      <c r="I49" s="75"/>
      <c r="J49" s="76"/>
      <c r="K49" s="76"/>
      <c r="L49" s="76"/>
    </row>
    <row r="50" spans="1:12" ht="42" customHeight="1">
      <c r="A50" s="3">
        <v>44</v>
      </c>
      <c r="B50" s="75"/>
      <c r="C50" s="75"/>
      <c r="D50" s="75"/>
      <c r="E50" s="75"/>
      <c r="F50" s="75"/>
      <c r="G50" s="75"/>
      <c r="H50" s="75"/>
      <c r="I50" s="75"/>
      <c r="J50" s="76"/>
      <c r="K50" s="76"/>
      <c r="L50" s="76"/>
    </row>
    <row r="51" spans="1:12" ht="42" customHeight="1">
      <c r="A51" s="3">
        <v>45</v>
      </c>
      <c r="B51" s="75"/>
      <c r="C51" s="75"/>
      <c r="D51" s="75"/>
      <c r="E51" s="75"/>
      <c r="F51" s="75"/>
      <c r="G51" s="75"/>
      <c r="H51" s="75"/>
      <c r="I51" s="75"/>
      <c r="J51" s="76"/>
      <c r="K51" s="76"/>
      <c r="L51" s="76"/>
    </row>
    <row r="52" spans="1:12" ht="42" customHeight="1">
      <c r="A52" s="3">
        <v>46</v>
      </c>
      <c r="B52" s="75"/>
      <c r="C52" s="75"/>
      <c r="D52" s="75"/>
      <c r="E52" s="75"/>
      <c r="F52" s="75"/>
      <c r="G52" s="75"/>
      <c r="H52" s="75"/>
      <c r="I52" s="75"/>
      <c r="J52" s="76"/>
      <c r="K52" s="76"/>
      <c r="L52" s="76"/>
    </row>
    <row r="53" spans="1:12" ht="42" customHeight="1">
      <c r="A53" s="3">
        <v>47</v>
      </c>
      <c r="B53" s="75"/>
      <c r="C53" s="75"/>
      <c r="D53" s="75"/>
      <c r="E53" s="75"/>
      <c r="F53" s="75"/>
      <c r="G53" s="75"/>
      <c r="H53" s="75"/>
      <c r="I53" s="75"/>
      <c r="J53" s="76"/>
      <c r="K53" s="76"/>
      <c r="L53" s="76"/>
    </row>
    <row r="54" spans="1:12" ht="42" customHeight="1">
      <c r="A54" s="3">
        <v>48</v>
      </c>
      <c r="B54" s="75"/>
      <c r="C54" s="75"/>
      <c r="D54" s="75"/>
      <c r="E54" s="75"/>
      <c r="F54" s="75"/>
      <c r="G54" s="75"/>
      <c r="H54" s="75"/>
      <c r="I54" s="75"/>
      <c r="J54" s="76"/>
      <c r="K54" s="76"/>
      <c r="L54" s="76"/>
    </row>
    <row r="55" spans="1:12" ht="42" customHeight="1">
      <c r="A55" s="3">
        <v>49</v>
      </c>
      <c r="B55" s="75"/>
      <c r="C55" s="75"/>
      <c r="D55" s="75"/>
      <c r="E55" s="75"/>
      <c r="F55" s="75"/>
      <c r="G55" s="75"/>
      <c r="H55" s="75"/>
      <c r="I55" s="75"/>
      <c r="J55" s="76"/>
      <c r="K55" s="76"/>
      <c r="L55" s="76"/>
    </row>
    <row r="56" spans="1:12" ht="42" customHeight="1">
      <c r="A56" s="3">
        <v>50</v>
      </c>
      <c r="B56" s="75"/>
      <c r="C56" s="75"/>
      <c r="D56" s="75"/>
      <c r="E56" s="75"/>
      <c r="F56" s="75"/>
      <c r="G56" s="75"/>
      <c r="H56" s="75"/>
      <c r="I56" s="75"/>
      <c r="J56" s="76"/>
      <c r="K56" s="76"/>
      <c r="L56" s="76"/>
    </row>
    <row r="57" spans="1:12" ht="42" customHeight="1">
      <c r="A57" s="3">
        <v>51</v>
      </c>
      <c r="B57" s="75"/>
      <c r="C57" s="75"/>
      <c r="D57" s="75"/>
      <c r="E57" s="75"/>
      <c r="F57" s="75"/>
      <c r="G57" s="75"/>
      <c r="H57" s="75"/>
      <c r="I57" s="75"/>
      <c r="J57" s="76"/>
      <c r="K57" s="76"/>
      <c r="L57" s="76"/>
    </row>
    <row r="58" spans="1:12" ht="42" customHeight="1">
      <c r="A58" s="3">
        <v>52</v>
      </c>
      <c r="B58" s="75"/>
      <c r="C58" s="75"/>
      <c r="D58" s="75"/>
      <c r="E58" s="75"/>
      <c r="F58" s="75"/>
      <c r="G58" s="75"/>
      <c r="H58" s="75"/>
      <c r="I58" s="75"/>
      <c r="J58" s="76"/>
      <c r="K58" s="76"/>
      <c r="L58" s="76"/>
    </row>
    <row r="59" spans="1:12" ht="42" customHeight="1">
      <c r="A59" s="3">
        <v>53</v>
      </c>
      <c r="B59" s="75"/>
      <c r="C59" s="75"/>
      <c r="D59" s="75"/>
      <c r="E59" s="75"/>
      <c r="F59" s="75"/>
      <c r="G59" s="75"/>
      <c r="H59" s="75"/>
      <c r="I59" s="75"/>
      <c r="J59" s="76"/>
      <c r="K59" s="76"/>
      <c r="L59" s="76"/>
    </row>
    <row r="60" spans="1:12" ht="42" customHeight="1">
      <c r="A60" s="3">
        <v>54</v>
      </c>
      <c r="B60" s="75"/>
      <c r="C60" s="75"/>
      <c r="D60" s="75"/>
      <c r="E60" s="75"/>
      <c r="F60" s="75"/>
      <c r="G60" s="75"/>
      <c r="H60" s="75"/>
      <c r="I60" s="75"/>
      <c r="J60" s="76"/>
      <c r="K60" s="76"/>
      <c r="L60" s="76"/>
    </row>
    <row r="61" spans="1:12" ht="42" customHeight="1">
      <c r="A61" s="3">
        <v>55</v>
      </c>
      <c r="B61" s="75"/>
      <c r="C61" s="75"/>
      <c r="D61" s="75"/>
      <c r="E61" s="75"/>
      <c r="F61" s="75"/>
      <c r="G61" s="75"/>
      <c r="H61" s="75"/>
      <c r="I61" s="75"/>
      <c r="J61" s="76"/>
      <c r="K61" s="76"/>
      <c r="L61" s="76"/>
    </row>
    <row r="62" spans="1:12" ht="42" customHeight="1">
      <c r="A62" s="3">
        <v>56</v>
      </c>
      <c r="B62" s="75"/>
      <c r="C62" s="75"/>
      <c r="D62" s="75"/>
      <c r="E62" s="75"/>
      <c r="F62" s="75"/>
      <c r="G62" s="75"/>
      <c r="H62" s="75"/>
      <c r="I62" s="75"/>
      <c r="J62" s="76"/>
      <c r="K62" s="76"/>
      <c r="L62" s="76"/>
    </row>
    <row r="63" spans="1:12" ht="42" customHeight="1">
      <c r="A63" s="3">
        <v>57</v>
      </c>
      <c r="B63" s="75"/>
      <c r="C63" s="75"/>
      <c r="D63" s="75"/>
      <c r="E63" s="75"/>
      <c r="F63" s="75"/>
      <c r="G63" s="75"/>
      <c r="H63" s="75"/>
      <c r="I63" s="75"/>
      <c r="J63" s="76"/>
      <c r="K63" s="76"/>
      <c r="L63" s="76"/>
    </row>
    <row r="64" spans="1:12" ht="42" customHeight="1">
      <c r="A64" s="3">
        <v>58</v>
      </c>
      <c r="B64" s="75"/>
      <c r="C64" s="75"/>
      <c r="D64" s="75"/>
      <c r="E64" s="75"/>
      <c r="F64" s="75"/>
      <c r="G64" s="75"/>
      <c r="H64" s="75"/>
      <c r="I64" s="75"/>
      <c r="J64" s="76"/>
      <c r="K64" s="76"/>
      <c r="L64" s="76"/>
    </row>
    <row r="65" spans="1:12" ht="42" customHeight="1">
      <c r="A65" s="3">
        <v>59</v>
      </c>
      <c r="B65" s="75"/>
      <c r="C65" s="75"/>
      <c r="D65" s="75"/>
      <c r="E65" s="75"/>
      <c r="F65" s="75"/>
      <c r="G65" s="75"/>
      <c r="H65" s="75"/>
      <c r="I65" s="75"/>
      <c r="J65" s="76"/>
      <c r="K65" s="76"/>
      <c r="L65" s="76"/>
    </row>
    <row r="66" spans="1:12" ht="42" customHeight="1">
      <c r="A66" s="3">
        <v>60</v>
      </c>
      <c r="B66" s="75"/>
      <c r="C66" s="75"/>
      <c r="D66" s="75"/>
      <c r="E66" s="75"/>
      <c r="F66" s="75"/>
      <c r="G66" s="75"/>
      <c r="H66" s="75"/>
      <c r="I66" s="75"/>
      <c r="J66" s="76"/>
      <c r="K66" s="76"/>
      <c r="L66" s="76"/>
    </row>
    <row r="67" spans="1:12" ht="42" customHeight="1">
      <c r="A67" s="3">
        <v>61</v>
      </c>
      <c r="B67" s="75"/>
      <c r="C67" s="75"/>
      <c r="D67" s="75"/>
      <c r="E67" s="75"/>
      <c r="F67" s="75"/>
      <c r="G67" s="75"/>
      <c r="H67" s="75"/>
      <c r="I67" s="75"/>
      <c r="J67" s="76"/>
      <c r="K67" s="76"/>
      <c r="L67" s="76"/>
    </row>
    <row r="68" spans="1:12" ht="42" customHeight="1">
      <c r="A68" s="3">
        <v>62</v>
      </c>
      <c r="B68" s="75"/>
      <c r="C68" s="75"/>
      <c r="D68" s="75"/>
      <c r="E68" s="75"/>
      <c r="F68" s="75"/>
      <c r="G68" s="75"/>
      <c r="H68" s="75"/>
      <c r="I68" s="75"/>
      <c r="J68" s="76"/>
      <c r="K68" s="76"/>
      <c r="L68" s="76"/>
    </row>
    <row r="69" spans="1:12" ht="42" customHeight="1">
      <c r="A69" s="3">
        <v>63</v>
      </c>
      <c r="B69" s="75"/>
      <c r="C69" s="75"/>
      <c r="D69" s="75"/>
      <c r="E69" s="75"/>
      <c r="F69" s="75"/>
      <c r="G69" s="75"/>
      <c r="H69" s="75"/>
      <c r="I69" s="75"/>
      <c r="J69" s="76"/>
      <c r="K69" s="76"/>
      <c r="L69" s="76"/>
    </row>
    <row r="70" spans="1:12" ht="42" customHeight="1">
      <c r="A70" s="3">
        <v>64</v>
      </c>
      <c r="B70" s="75"/>
      <c r="C70" s="75"/>
      <c r="D70" s="75"/>
      <c r="E70" s="75"/>
      <c r="F70" s="75"/>
      <c r="G70" s="75"/>
      <c r="H70" s="75"/>
      <c r="I70" s="75"/>
      <c r="J70" s="76"/>
      <c r="K70" s="76"/>
      <c r="L70" s="76"/>
    </row>
    <row r="71" spans="1:12" ht="42" customHeight="1">
      <c r="A71" s="3">
        <v>65</v>
      </c>
      <c r="B71" s="75"/>
      <c r="C71" s="75"/>
      <c r="D71" s="75"/>
      <c r="E71" s="75"/>
      <c r="F71" s="75"/>
      <c r="G71" s="75"/>
      <c r="H71" s="75"/>
      <c r="I71" s="75"/>
      <c r="J71" s="76"/>
      <c r="K71" s="76"/>
      <c r="L71" s="76"/>
    </row>
    <row r="72" spans="1:12" ht="42" customHeight="1">
      <c r="A72" s="3">
        <v>66</v>
      </c>
      <c r="B72" s="75"/>
      <c r="C72" s="75"/>
      <c r="D72" s="75"/>
      <c r="E72" s="75"/>
      <c r="F72" s="75"/>
      <c r="G72" s="75"/>
      <c r="H72" s="75"/>
      <c r="I72" s="75"/>
      <c r="J72" s="76"/>
      <c r="K72" s="76"/>
      <c r="L72" s="76"/>
    </row>
    <row r="73" spans="1:12" ht="42" customHeight="1">
      <c r="A73" s="3">
        <v>67</v>
      </c>
      <c r="B73" s="75"/>
      <c r="C73" s="75"/>
      <c r="D73" s="75"/>
      <c r="E73" s="75"/>
      <c r="F73" s="75"/>
      <c r="G73" s="75"/>
      <c r="H73" s="75"/>
      <c r="I73" s="75"/>
      <c r="J73" s="76"/>
      <c r="K73" s="76"/>
      <c r="L73" s="76"/>
    </row>
    <row r="74" spans="1:12" ht="42" customHeight="1">
      <c r="A74" s="3">
        <v>68</v>
      </c>
      <c r="B74" s="75"/>
      <c r="C74" s="75"/>
      <c r="D74" s="75"/>
      <c r="E74" s="75"/>
      <c r="F74" s="75"/>
      <c r="G74" s="75"/>
      <c r="H74" s="75"/>
      <c r="I74" s="75"/>
      <c r="J74" s="76"/>
      <c r="K74" s="76"/>
      <c r="L74" s="76"/>
    </row>
    <row r="75" spans="1:12" ht="42" customHeight="1">
      <c r="A75" s="3">
        <v>69</v>
      </c>
      <c r="B75" s="75"/>
      <c r="C75" s="75"/>
      <c r="D75" s="75"/>
      <c r="E75" s="75"/>
      <c r="F75" s="75"/>
      <c r="G75" s="75"/>
      <c r="H75" s="75"/>
      <c r="I75" s="75"/>
      <c r="J75" s="76"/>
      <c r="K75" s="76"/>
      <c r="L75" s="76"/>
    </row>
    <row r="76" spans="1:12" ht="42" customHeight="1">
      <c r="A76" s="3">
        <v>70</v>
      </c>
      <c r="B76" s="75"/>
      <c r="C76" s="75"/>
      <c r="D76" s="75"/>
      <c r="E76" s="75"/>
      <c r="F76" s="75"/>
      <c r="G76" s="75"/>
      <c r="H76" s="75"/>
      <c r="I76" s="75"/>
      <c r="J76" s="76"/>
      <c r="K76" s="76"/>
      <c r="L76" s="76"/>
    </row>
    <row r="77" spans="1:12" ht="42" customHeight="1">
      <c r="A77" s="3">
        <v>71</v>
      </c>
      <c r="B77" s="75"/>
      <c r="C77" s="75"/>
      <c r="D77" s="75"/>
      <c r="E77" s="75"/>
      <c r="F77" s="75"/>
      <c r="G77" s="75"/>
      <c r="H77" s="75"/>
      <c r="I77" s="75"/>
      <c r="J77" s="76"/>
      <c r="K77" s="76"/>
      <c r="L77" s="76"/>
    </row>
    <row r="78" spans="1:12" ht="42" customHeight="1">
      <c r="A78" s="3">
        <v>72</v>
      </c>
      <c r="B78" s="75"/>
      <c r="C78" s="75"/>
      <c r="D78" s="75"/>
      <c r="E78" s="75"/>
      <c r="F78" s="75"/>
      <c r="G78" s="75"/>
      <c r="H78" s="75"/>
      <c r="I78" s="75"/>
      <c r="J78" s="76"/>
      <c r="K78" s="76"/>
      <c r="L78" s="76"/>
    </row>
    <row r="79" spans="1:12" ht="42" customHeight="1">
      <c r="A79" s="3">
        <v>73</v>
      </c>
      <c r="B79" s="75"/>
      <c r="C79" s="75"/>
      <c r="D79" s="75"/>
      <c r="E79" s="75"/>
      <c r="F79" s="75"/>
      <c r="G79" s="75"/>
      <c r="H79" s="75"/>
      <c r="I79" s="75"/>
      <c r="J79" s="76"/>
      <c r="K79" s="76"/>
      <c r="L79" s="76"/>
    </row>
    <row r="80" spans="1:12" ht="42" customHeight="1">
      <c r="A80" s="3">
        <v>74</v>
      </c>
      <c r="B80" s="75"/>
      <c r="C80" s="75"/>
      <c r="D80" s="75"/>
      <c r="E80" s="75"/>
      <c r="F80" s="75"/>
      <c r="G80" s="75"/>
      <c r="H80" s="75"/>
      <c r="I80" s="75"/>
      <c r="J80" s="76"/>
      <c r="K80" s="76"/>
      <c r="L80" s="76"/>
    </row>
    <row r="81" spans="1:12" ht="42" customHeight="1">
      <c r="A81" s="3">
        <v>75</v>
      </c>
      <c r="B81" s="75"/>
      <c r="C81" s="75"/>
      <c r="D81" s="75"/>
      <c r="E81" s="75"/>
      <c r="F81" s="75"/>
      <c r="G81" s="75"/>
      <c r="H81" s="75"/>
      <c r="I81" s="75"/>
      <c r="J81" s="76"/>
      <c r="K81" s="76"/>
      <c r="L81" s="76"/>
    </row>
    <row r="82" spans="1:12" ht="42" customHeight="1">
      <c r="A82" s="3">
        <v>76</v>
      </c>
      <c r="B82" s="75"/>
      <c r="C82" s="75"/>
      <c r="D82" s="75"/>
      <c r="E82" s="75"/>
      <c r="F82" s="75"/>
      <c r="G82" s="75"/>
      <c r="H82" s="75"/>
      <c r="I82" s="75"/>
      <c r="J82" s="76"/>
      <c r="K82" s="76"/>
      <c r="L82" s="76"/>
    </row>
    <row r="83" spans="1:12" ht="42" customHeight="1">
      <c r="A83" s="3">
        <v>77</v>
      </c>
      <c r="B83" s="75"/>
      <c r="C83" s="75"/>
      <c r="D83" s="75"/>
      <c r="E83" s="75"/>
      <c r="F83" s="75"/>
      <c r="G83" s="75"/>
      <c r="H83" s="75"/>
      <c r="I83" s="75"/>
      <c r="J83" s="76"/>
      <c r="K83" s="76"/>
      <c r="L83" s="76"/>
    </row>
    <row r="84" spans="1:12" ht="42" customHeight="1">
      <c r="A84" s="3">
        <v>78</v>
      </c>
      <c r="B84" s="75"/>
      <c r="C84" s="75"/>
      <c r="D84" s="75"/>
      <c r="E84" s="75"/>
      <c r="F84" s="75"/>
      <c r="G84" s="75"/>
      <c r="H84" s="75"/>
      <c r="I84" s="75"/>
      <c r="J84" s="76"/>
      <c r="K84" s="76"/>
      <c r="L84" s="76"/>
    </row>
    <row r="85" spans="1:12" ht="42" customHeight="1">
      <c r="A85" s="3">
        <v>79</v>
      </c>
      <c r="B85" s="75"/>
      <c r="C85" s="75"/>
      <c r="D85" s="75"/>
      <c r="E85" s="75"/>
      <c r="F85" s="75"/>
      <c r="G85" s="75"/>
      <c r="H85" s="75"/>
      <c r="I85" s="75"/>
      <c r="J85" s="76"/>
      <c r="K85" s="76"/>
      <c r="L85" s="76"/>
    </row>
    <row r="86" spans="1:12" ht="42" customHeight="1">
      <c r="A86" s="3">
        <v>80</v>
      </c>
      <c r="B86" s="75"/>
      <c r="C86" s="75"/>
      <c r="D86" s="75"/>
      <c r="E86" s="75"/>
      <c r="F86" s="75"/>
      <c r="G86" s="75"/>
      <c r="H86" s="75"/>
      <c r="I86" s="75"/>
      <c r="J86" s="76"/>
      <c r="K86" s="76"/>
      <c r="L86" s="76"/>
    </row>
    <row r="87" spans="1:12" ht="42" customHeight="1">
      <c r="A87" s="3">
        <v>81</v>
      </c>
      <c r="B87" s="75"/>
      <c r="C87" s="75"/>
      <c r="D87" s="75"/>
      <c r="E87" s="75"/>
      <c r="F87" s="75"/>
      <c r="G87" s="75"/>
      <c r="H87" s="75"/>
      <c r="I87" s="75"/>
      <c r="J87" s="76"/>
      <c r="K87" s="76"/>
      <c r="L87" s="76"/>
    </row>
    <row r="88" spans="1:12" ht="42" customHeight="1">
      <c r="A88" s="3">
        <v>82</v>
      </c>
      <c r="B88" s="75"/>
      <c r="C88" s="75"/>
      <c r="D88" s="75"/>
      <c r="E88" s="75"/>
      <c r="F88" s="75"/>
      <c r="G88" s="75"/>
      <c r="H88" s="75"/>
      <c r="I88" s="75"/>
      <c r="J88" s="76"/>
      <c r="K88" s="76"/>
      <c r="L88" s="76"/>
    </row>
    <row r="89" spans="1:12" ht="42" customHeight="1">
      <c r="A89" s="3">
        <v>83</v>
      </c>
      <c r="B89" s="75"/>
      <c r="C89" s="75"/>
      <c r="D89" s="75"/>
      <c r="E89" s="75"/>
      <c r="F89" s="75"/>
      <c r="G89" s="75"/>
      <c r="H89" s="75"/>
      <c r="I89" s="75"/>
      <c r="J89" s="76"/>
      <c r="K89" s="76"/>
      <c r="L89" s="76"/>
    </row>
    <row r="90" spans="1:12" ht="42" customHeight="1">
      <c r="A90" s="3">
        <v>84</v>
      </c>
      <c r="B90" s="75"/>
      <c r="C90" s="75"/>
      <c r="D90" s="75"/>
      <c r="E90" s="75"/>
      <c r="F90" s="75"/>
      <c r="G90" s="75"/>
      <c r="H90" s="75"/>
      <c r="I90" s="75"/>
      <c r="J90" s="76"/>
      <c r="K90" s="76"/>
      <c r="L90" s="76"/>
    </row>
    <row r="91" spans="1:12" ht="42" customHeight="1">
      <c r="A91" s="3">
        <v>85</v>
      </c>
      <c r="B91" s="75"/>
      <c r="C91" s="75"/>
      <c r="D91" s="75"/>
      <c r="E91" s="75"/>
      <c r="F91" s="75"/>
      <c r="G91" s="75"/>
      <c r="H91" s="75"/>
      <c r="I91" s="75"/>
      <c r="J91" s="76"/>
      <c r="K91" s="76"/>
      <c r="L91" s="76"/>
    </row>
    <row r="92" spans="1:12" ht="42" customHeight="1">
      <c r="A92" s="3">
        <v>86</v>
      </c>
      <c r="B92" s="75"/>
      <c r="C92" s="75"/>
      <c r="D92" s="75"/>
      <c r="E92" s="75"/>
      <c r="F92" s="75"/>
      <c r="G92" s="75"/>
      <c r="H92" s="75"/>
      <c r="I92" s="75"/>
      <c r="J92" s="76"/>
      <c r="K92" s="76"/>
      <c r="L92" s="76"/>
    </row>
    <row r="93" spans="1:12" ht="42" customHeight="1">
      <c r="A93" s="3">
        <v>87</v>
      </c>
      <c r="B93" s="75"/>
      <c r="C93" s="75"/>
      <c r="D93" s="75"/>
      <c r="E93" s="75"/>
      <c r="F93" s="75"/>
      <c r="G93" s="75"/>
      <c r="H93" s="75"/>
      <c r="I93" s="75"/>
      <c r="J93" s="76"/>
      <c r="K93" s="76"/>
      <c r="L93" s="76"/>
    </row>
    <row r="94" spans="1:12" ht="42" customHeight="1">
      <c r="A94" s="3">
        <v>88</v>
      </c>
      <c r="B94" s="75"/>
      <c r="C94" s="75"/>
      <c r="D94" s="75"/>
      <c r="E94" s="75"/>
      <c r="F94" s="75"/>
      <c r="G94" s="75"/>
      <c r="H94" s="75"/>
      <c r="I94" s="75"/>
      <c r="J94" s="76"/>
      <c r="K94" s="76"/>
      <c r="L94" s="76"/>
    </row>
    <row r="95" spans="1:12" ht="42" customHeight="1">
      <c r="A95" s="3">
        <v>89</v>
      </c>
      <c r="B95" s="75"/>
      <c r="C95" s="75"/>
      <c r="D95" s="75"/>
      <c r="E95" s="75"/>
      <c r="F95" s="75"/>
      <c r="G95" s="75"/>
      <c r="H95" s="75"/>
      <c r="I95" s="75"/>
      <c r="J95" s="76"/>
      <c r="K95" s="76"/>
      <c r="L95" s="76"/>
    </row>
    <row r="96" spans="1:12" ht="42" customHeight="1">
      <c r="A96" s="3">
        <v>90</v>
      </c>
      <c r="B96" s="75"/>
      <c r="C96" s="75"/>
      <c r="D96" s="75"/>
      <c r="E96" s="75"/>
      <c r="F96" s="75"/>
      <c r="G96" s="75"/>
      <c r="H96" s="75"/>
      <c r="I96" s="75"/>
      <c r="J96" s="76"/>
      <c r="K96" s="76"/>
      <c r="L96" s="76"/>
    </row>
    <row r="97" spans="1:12" ht="42" customHeight="1">
      <c r="A97" s="3">
        <v>91</v>
      </c>
      <c r="B97" s="75"/>
      <c r="C97" s="75"/>
      <c r="D97" s="75"/>
      <c r="E97" s="75"/>
      <c r="F97" s="75"/>
      <c r="G97" s="75"/>
      <c r="H97" s="75"/>
      <c r="I97" s="75"/>
      <c r="J97" s="76"/>
      <c r="K97" s="76"/>
      <c r="L97" s="76"/>
    </row>
    <row r="98" spans="1:12" ht="42" customHeight="1">
      <c r="A98" s="3">
        <v>92</v>
      </c>
      <c r="B98" s="75"/>
      <c r="C98" s="75"/>
      <c r="D98" s="75"/>
      <c r="E98" s="75"/>
      <c r="F98" s="75"/>
      <c r="G98" s="75"/>
      <c r="H98" s="75"/>
      <c r="I98" s="75"/>
      <c r="J98" s="76"/>
      <c r="K98" s="76"/>
      <c r="L98" s="76"/>
    </row>
    <row r="99" spans="1:12" ht="42" customHeight="1">
      <c r="A99" s="3">
        <v>93</v>
      </c>
      <c r="B99" s="75"/>
      <c r="C99" s="75"/>
      <c r="D99" s="75"/>
      <c r="E99" s="75"/>
      <c r="F99" s="75"/>
      <c r="G99" s="75"/>
      <c r="H99" s="75"/>
      <c r="I99" s="75"/>
      <c r="J99" s="76"/>
      <c r="K99" s="76"/>
      <c r="L99" s="76"/>
    </row>
    <row r="100" spans="1:12" ht="42" customHeight="1">
      <c r="A100" s="3">
        <v>94</v>
      </c>
      <c r="B100" s="75"/>
      <c r="C100" s="75"/>
      <c r="D100" s="75"/>
      <c r="E100" s="75"/>
      <c r="F100" s="75"/>
      <c r="G100" s="75"/>
      <c r="H100" s="75"/>
      <c r="I100" s="75"/>
      <c r="J100" s="76"/>
      <c r="K100" s="76"/>
      <c r="L100" s="76"/>
    </row>
    <row r="101" spans="1:12" ht="42" customHeight="1">
      <c r="A101" s="3">
        <v>95</v>
      </c>
      <c r="B101" s="75"/>
      <c r="C101" s="75"/>
      <c r="D101" s="75"/>
      <c r="E101" s="75"/>
      <c r="F101" s="75"/>
      <c r="G101" s="75"/>
      <c r="H101" s="75"/>
      <c r="I101" s="75"/>
      <c r="J101" s="76"/>
      <c r="K101" s="76"/>
      <c r="L101" s="76"/>
    </row>
    <row r="102" spans="1:12" ht="42" customHeight="1">
      <c r="A102" s="3">
        <v>96</v>
      </c>
      <c r="B102" s="75"/>
      <c r="C102" s="75"/>
      <c r="D102" s="75"/>
      <c r="E102" s="75"/>
      <c r="F102" s="75"/>
      <c r="G102" s="75"/>
      <c r="H102" s="75"/>
      <c r="I102" s="75"/>
      <c r="J102" s="76"/>
      <c r="K102" s="76"/>
      <c r="L102" s="76"/>
    </row>
    <row r="103" spans="1:12" ht="42" customHeight="1">
      <c r="A103" s="3">
        <v>97</v>
      </c>
      <c r="B103" s="75"/>
      <c r="C103" s="75"/>
      <c r="D103" s="75"/>
      <c r="E103" s="75"/>
      <c r="F103" s="75"/>
      <c r="G103" s="75"/>
      <c r="H103" s="75"/>
      <c r="I103" s="75"/>
      <c r="J103" s="76"/>
      <c r="K103" s="76"/>
      <c r="L103" s="76"/>
    </row>
    <row r="104" spans="1:12" ht="42" customHeight="1">
      <c r="A104" s="3">
        <v>98</v>
      </c>
      <c r="B104" s="75"/>
      <c r="C104" s="75"/>
      <c r="D104" s="75"/>
      <c r="E104" s="75"/>
      <c r="F104" s="75"/>
      <c r="G104" s="75"/>
      <c r="H104" s="75"/>
      <c r="I104" s="75"/>
      <c r="J104" s="76"/>
      <c r="K104" s="76"/>
      <c r="L104" s="76"/>
    </row>
    <row r="105" spans="1:12" ht="42" customHeight="1">
      <c r="A105" s="3">
        <v>99</v>
      </c>
      <c r="B105" s="75"/>
      <c r="C105" s="75"/>
      <c r="D105" s="75"/>
      <c r="E105" s="75"/>
      <c r="F105" s="75"/>
      <c r="G105" s="75"/>
      <c r="H105" s="75"/>
      <c r="I105" s="75"/>
      <c r="J105" s="76"/>
      <c r="K105" s="76"/>
      <c r="L105" s="76"/>
    </row>
    <row r="106" spans="1:12" ht="42" customHeight="1">
      <c r="A106" s="3">
        <v>100</v>
      </c>
      <c r="B106" s="75"/>
      <c r="C106" s="75"/>
      <c r="D106" s="75"/>
      <c r="E106" s="75"/>
      <c r="F106" s="75"/>
      <c r="G106" s="75"/>
      <c r="H106" s="75"/>
      <c r="I106" s="75"/>
      <c r="J106" s="76"/>
      <c r="K106" s="76"/>
      <c r="L106" s="76"/>
    </row>
    <row r="108" spans="1:12">
      <c r="A108" s="96" t="s">
        <v>47</v>
      </c>
      <c r="B108" s="97"/>
      <c r="C108" s="97"/>
      <c r="D108" s="97"/>
      <c r="E108" s="97"/>
      <c r="F108" s="97"/>
      <c r="G108" s="97"/>
      <c r="H108" s="97"/>
      <c r="I108" s="97"/>
      <c r="J108" s="97"/>
      <c r="K108" s="97"/>
      <c r="L108" s="98"/>
    </row>
    <row r="109" spans="1:12">
      <c r="A109" s="99"/>
      <c r="B109" s="100"/>
      <c r="C109" s="100"/>
      <c r="D109" s="100"/>
      <c r="E109" s="100"/>
      <c r="F109" s="100"/>
      <c r="G109" s="100"/>
      <c r="H109" s="100"/>
      <c r="I109" s="100"/>
      <c r="J109" s="100"/>
      <c r="K109" s="100"/>
      <c r="L109" s="101"/>
    </row>
    <row r="110" spans="1:12">
      <c r="A110" s="99"/>
      <c r="B110" s="100"/>
      <c r="C110" s="100"/>
      <c r="D110" s="100"/>
      <c r="E110" s="100"/>
      <c r="F110" s="100"/>
      <c r="G110" s="100"/>
      <c r="H110" s="100"/>
      <c r="I110" s="100"/>
      <c r="J110" s="100"/>
      <c r="K110" s="100"/>
      <c r="L110" s="101"/>
    </row>
    <row r="111" spans="1:12">
      <c r="A111" s="102"/>
      <c r="B111" s="103"/>
      <c r="C111" s="103"/>
      <c r="D111" s="103"/>
      <c r="E111" s="103"/>
      <c r="F111" s="103"/>
      <c r="G111" s="103"/>
      <c r="H111" s="103"/>
      <c r="I111" s="103"/>
      <c r="J111" s="103"/>
      <c r="K111" s="103"/>
      <c r="L111" s="104"/>
    </row>
  </sheetData>
  <sheetProtection algorithmName="SHA-512" hashValue="Y1Q/KH584Re2B7E31XLeE8GSeRy0kIHmGTCVE8pRi4P6k2Soca03S1WA3UcjqqbgauhhAe+IJzFeqH0G9esEzA==" saltValue="hWSXTpIxLZjd+1QVe7tDTg==" spinCount="100000" sheet="1" objects="1" scenarios="1" selectLockedCells="1"/>
  <mergeCells count="5">
    <mergeCell ref="A1:L1"/>
    <mergeCell ref="A2:L3"/>
    <mergeCell ref="A108:L111"/>
    <mergeCell ref="B5:I5"/>
    <mergeCell ref="J5:L5"/>
  </mergeCells>
  <dataValidations count="5">
    <dataValidation type="list" sqref="B7:B106" xr:uid="{00000000-0002-0000-0200-000000000000}">
      <formula1>"Artigo,Manuscrito"</formula1>
    </dataValidation>
    <dataValidation type="list" sqref="F7:F106" xr:uid="{00000000-0002-0000-0200-000001000000}">
      <formula1>INDIRECT(IF($B7="Artigo","$XFC$1:$XFC$1",IF($B7="Manuscrito","$XFD$1:$XFD$2","$XFC$1048576:$XFC$1048576")))</formula1>
    </dataValidation>
    <dataValidation type="list" sqref="G7:G106" xr:uid="{00000000-0002-0000-0200-000002000000}">
      <formula1>"Primeira autoria,Coautoria"</formula1>
    </dataValidation>
    <dataValidation type="list" sqref="H7:H106 J7:J106" xr:uid="{00000000-0002-0000-0200-000003000000}">
      <formula1>"Q1,Q2,Q3,Q4,SJR desconhecido"</formula1>
    </dataValidation>
    <dataValidation type="list" sqref="K7:K106" xr:uid="{00000000-0002-0000-0200-000004000000}">
      <formula1>"Homologado,Não homologado"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3"/>
  <sheetViews>
    <sheetView workbookViewId="0">
      <selection activeCell="H5" sqref="H5"/>
    </sheetView>
  </sheetViews>
  <sheetFormatPr defaultRowHeight="14.25"/>
  <cols>
    <col min="2" max="2" width="10.625" customWidth="1"/>
    <col min="3" max="3" width="179.25" customWidth="1"/>
    <col min="4" max="5" width="17.875" customWidth="1"/>
    <col min="6" max="6" width="19" customWidth="1"/>
    <col min="7" max="7" width="135.875" customWidth="1"/>
    <col min="8" max="8" width="11.125" customWidth="1"/>
    <col min="9" max="9" width="16.75" customWidth="1"/>
  </cols>
  <sheetData>
    <row r="1" spans="1:14" ht="18">
      <c r="A1" s="89" t="s">
        <v>48</v>
      </c>
      <c r="B1" s="89"/>
      <c r="C1" s="89"/>
      <c r="D1" s="89"/>
      <c r="E1" s="89"/>
      <c r="F1" s="89"/>
      <c r="G1" s="89"/>
      <c r="H1" s="89"/>
      <c r="I1" s="89"/>
    </row>
    <row r="2" spans="1:14">
      <c r="A2" s="90" t="s">
        <v>49</v>
      </c>
      <c r="B2" s="91"/>
      <c r="C2" s="91"/>
      <c r="D2" s="91"/>
      <c r="E2" s="113"/>
      <c r="F2" s="113"/>
      <c r="G2" s="91"/>
      <c r="H2" s="91"/>
      <c r="I2" s="91"/>
      <c r="J2" s="91"/>
      <c r="K2" s="91"/>
      <c r="L2" s="91"/>
      <c r="M2" s="91"/>
      <c r="N2" s="92"/>
    </row>
    <row r="3" spans="1:14">
      <c r="A3" s="93"/>
      <c r="B3" s="94"/>
      <c r="C3" s="94"/>
      <c r="D3" s="94"/>
      <c r="E3" s="114"/>
      <c r="F3" s="114"/>
      <c r="G3" s="94"/>
      <c r="H3" s="94"/>
      <c r="I3" s="94"/>
      <c r="J3" s="94"/>
      <c r="K3" s="94"/>
      <c r="L3" s="94"/>
      <c r="M3" s="94"/>
      <c r="N3" s="95"/>
    </row>
    <row r="4" spans="1:14" ht="15">
      <c r="A4" s="60" t="s">
        <v>50</v>
      </c>
      <c r="B4" s="60" t="s">
        <v>51</v>
      </c>
      <c r="C4" s="60" t="s">
        <v>52</v>
      </c>
      <c r="D4" s="66" t="s">
        <v>53</v>
      </c>
      <c r="E4" s="66" t="s">
        <v>54</v>
      </c>
      <c r="F4" s="66" t="s">
        <v>55</v>
      </c>
      <c r="G4" s="60" t="s">
        <v>56</v>
      </c>
      <c r="H4" s="58" t="s">
        <v>57</v>
      </c>
      <c r="I4" s="58" t="s">
        <v>58</v>
      </c>
    </row>
    <row r="5" spans="1:14" ht="15">
      <c r="A5" s="67" t="s">
        <v>59</v>
      </c>
      <c r="B5" s="67" t="s">
        <v>60</v>
      </c>
      <c r="C5" s="68" t="s">
        <v>61</v>
      </c>
      <c r="D5" s="69">
        <v>2</v>
      </c>
      <c r="E5" s="70" t="s">
        <v>62</v>
      </c>
      <c r="F5" s="70" t="s">
        <v>63</v>
      </c>
      <c r="G5" s="61" t="s">
        <v>64</v>
      </c>
      <c r="H5" s="77"/>
      <c r="I5" s="19">
        <f>H5*2</f>
        <v>0</v>
      </c>
    </row>
    <row r="6" spans="1:14" ht="15">
      <c r="A6" s="63" t="s">
        <v>65</v>
      </c>
      <c r="B6" s="63" t="s">
        <v>60</v>
      </c>
      <c r="C6" s="64" t="s">
        <v>66</v>
      </c>
      <c r="D6" s="65">
        <v>1</v>
      </c>
      <c r="E6" s="59" t="s">
        <v>62</v>
      </c>
      <c r="F6" s="59" t="s">
        <v>63</v>
      </c>
      <c r="G6" s="62" t="s">
        <v>64</v>
      </c>
      <c r="H6" s="77"/>
      <c r="I6" s="19">
        <f>H6*1</f>
        <v>0</v>
      </c>
    </row>
    <row r="7" spans="1:14" ht="15">
      <c r="A7" s="67" t="s">
        <v>67</v>
      </c>
      <c r="B7" s="67" t="s">
        <v>60</v>
      </c>
      <c r="C7" s="68" t="s">
        <v>68</v>
      </c>
      <c r="D7" s="69">
        <v>1.5</v>
      </c>
      <c r="E7" s="70" t="s">
        <v>62</v>
      </c>
      <c r="F7" s="70" t="s">
        <v>63</v>
      </c>
      <c r="G7" s="62" t="s">
        <v>64</v>
      </c>
      <c r="H7" s="77"/>
      <c r="I7" s="19">
        <f>H7*1.5</f>
        <v>0</v>
      </c>
    </row>
    <row r="8" spans="1:14" ht="15">
      <c r="A8" s="63" t="s">
        <v>69</v>
      </c>
      <c r="B8" s="63" t="s">
        <v>60</v>
      </c>
      <c r="C8" s="64" t="s">
        <v>70</v>
      </c>
      <c r="D8" s="65">
        <v>0.75</v>
      </c>
      <c r="E8" s="59" t="s">
        <v>62</v>
      </c>
      <c r="F8" s="59" t="s">
        <v>63</v>
      </c>
      <c r="G8" s="62" t="s">
        <v>64</v>
      </c>
      <c r="H8" s="77"/>
      <c r="I8" s="19">
        <f>H8*0.75</f>
        <v>0</v>
      </c>
    </row>
    <row r="10" spans="1:14" ht="14.25" customHeight="1">
      <c r="A10" s="107" t="s">
        <v>71</v>
      </c>
      <c r="B10" s="108"/>
      <c r="C10" s="108"/>
      <c r="D10" s="108"/>
      <c r="E10" s="108"/>
      <c r="F10" s="108"/>
      <c r="G10" s="108"/>
      <c r="H10" s="108"/>
      <c r="I10" s="108"/>
    </row>
    <row r="11" spans="1:14">
      <c r="A11" s="109"/>
      <c r="B11" s="110"/>
      <c r="C11" s="110"/>
      <c r="D11" s="110"/>
      <c r="E11" s="110"/>
      <c r="F11" s="110"/>
      <c r="G11" s="110"/>
      <c r="H11" s="110"/>
      <c r="I11" s="110"/>
    </row>
    <row r="12" spans="1:14">
      <c r="A12" s="109"/>
      <c r="B12" s="110"/>
      <c r="C12" s="110"/>
      <c r="D12" s="110"/>
      <c r="E12" s="110"/>
      <c r="F12" s="110"/>
      <c r="G12" s="110"/>
      <c r="H12" s="110"/>
      <c r="I12" s="110"/>
    </row>
    <row r="13" spans="1:14">
      <c r="A13" s="111"/>
      <c r="B13" s="112"/>
      <c r="C13" s="112"/>
      <c r="D13" s="112"/>
      <c r="E13" s="112"/>
      <c r="F13" s="112"/>
      <c r="G13" s="112"/>
      <c r="H13" s="112"/>
      <c r="I13" s="112"/>
    </row>
  </sheetData>
  <sheetProtection algorithmName="SHA-512" hashValue="lyaqWH/3ZxzEVzuhAetKUf0EKJr+487knDgP5JR+6bWPXzI0KBeUPi4l5IggEPBCo/DGdqBuFWqdbINQ5imY9w==" saltValue="mvMgId+ntH1VlKl+el5ccw==" spinCount="100000" sheet="1" objects="1" scenarios="1" selectLockedCells="1"/>
  <mergeCells count="3">
    <mergeCell ref="A10:I13"/>
    <mergeCell ref="A1:I1"/>
    <mergeCell ref="A2:N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6"/>
  <sheetViews>
    <sheetView workbookViewId="0">
      <selection activeCell="H6" sqref="H6"/>
    </sheetView>
  </sheetViews>
  <sheetFormatPr defaultRowHeight="14.25"/>
  <cols>
    <col min="1" max="1" width="7.25" style="46" customWidth="1"/>
    <col min="2" max="2" width="17.375" style="46" customWidth="1"/>
    <col min="3" max="3" width="44.25" style="46" customWidth="1"/>
    <col min="4" max="4" width="12.625" style="46" customWidth="1"/>
    <col min="5" max="5" width="16.5" style="46" customWidth="1"/>
    <col min="6" max="6" width="16.125" style="46" customWidth="1"/>
    <col min="7" max="7" width="45.75" style="46" customWidth="1"/>
    <col min="8" max="8" width="12" style="46" customWidth="1"/>
    <col min="9" max="9" width="11.125" style="46" customWidth="1"/>
    <col min="10" max="10" width="22.625" style="46" customWidth="1"/>
    <col min="11" max="11" width="14.75" style="46" customWidth="1"/>
    <col min="12" max="12" width="11.625" style="46" customWidth="1"/>
    <col min="13" max="13" width="24.875" style="46" customWidth="1"/>
    <col min="14" max="16384" width="9" style="46"/>
  </cols>
  <sheetData>
    <row r="1" spans="1:13" ht="33.950000000000003" customHeight="1">
      <c r="A1" s="115" t="s">
        <v>72</v>
      </c>
      <c r="B1" s="115"/>
      <c r="C1" s="115"/>
      <c r="D1" s="115"/>
      <c r="E1" s="115"/>
      <c r="F1" s="115"/>
      <c r="G1" s="115"/>
      <c r="H1" s="115"/>
      <c r="I1" s="115"/>
      <c r="J1" s="115"/>
      <c r="K1" s="115"/>
      <c r="L1" s="115"/>
      <c r="M1" s="115"/>
    </row>
    <row r="2" spans="1:13" ht="14.25" customHeight="1">
      <c r="A2" s="115"/>
      <c r="B2" s="115"/>
      <c r="C2" s="115"/>
      <c r="D2" s="115"/>
      <c r="E2" s="115"/>
      <c r="F2" s="115"/>
      <c r="G2" s="115"/>
      <c r="H2" s="115"/>
      <c r="I2" s="115"/>
      <c r="J2" s="115"/>
      <c r="K2" s="115"/>
      <c r="L2" s="115"/>
      <c r="M2" s="115"/>
    </row>
    <row r="3" spans="1:13" ht="14.25" customHeight="1">
      <c r="A3" s="52"/>
      <c r="B3" s="52"/>
      <c r="C3" s="52"/>
      <c r="D3" s="52"/>
      <c r="E3" s="52"/>
      <c r="F3" s="52"/>
      <c r="G3" s="52"/>
      <c r="H3" s="52"/>
      <c r="I3" s="52"/>
      <c r="J3" s="52"/>
      <c r="K3" s="52"/>
      <c r="L3" s="11"/>
      <c r="M3" s="11"/>
    </row>
    <row r="4" spans="1:13" ht="15">
      <c r="A4" s="53"/>
      <c r="B4" s="116" t="s">
        <v>33</v>
      </c>
      <c r="C4" s="116"/>
      <c r="D4" s="116"/>
      <c r="E4" s="116"/>
      <c r="F4" s="116"/>
      <c r="G4" s="116"/>
      <c r="H4" s="116"/>
      <c r="I4" s="116"/>
      <c r="J4" s="116"/>
      <c r="K4" s="117" t="s">
        <v>34</v>
      </c>
      <c r="L4" s="117"/>
      <c r="M4" s="117"/>
    </row>
    <row r="5" spans="1:13" ht="44.1" customHeight="1">
      <c r="A5" s="54" t="s">
        <v>50</v>
      </c>
      <c r="B5" s="54" t="s">
        <v>51</v>
      </c>
      <c r="C5" s="54" t="s">
        <v>73</v>
      </c>
      <c r="D5" s="54" t="s">
        <v>53</v>
      </c>
      <c r="E5" s="54" t="s">
        <v>54</v>
      </c>
      <c r="F5" s="54" t="s">
        <v>55</v>
      </c>
      <c r="G5" s="54" t="s">
        <v>56</v>
      </c>
      <c r="H5" s="54" t="s">
        <v>74</v>
      </c>
      <c r="I5" s="54" t="s">
        <v>75</v>
      </c>
      <c r="J5" s="54" t="s">
        <v>76</v>
      </c>
      <c r="K5" s="56" t="s">
        <v>77</v>
      </c>
      <c r="L5" s="55" t="s">
        <v>78</v>
      </c>
      <c r="M5" s="10" t="s">
        <v>46</v>
      </c>
    </row>
    <row r="6" spans="1:13" ht="57">
      <c r="A6" s="22" t="s">
        <v>79</v>
      </c>
      <c r="B6" s="23" t="s">
        <v>80</v>
      </c>
      <c r="C6" s="24" t="s">
        <v>81</v>
      </c>
      <c r="D6" s="25">
        <v>2</v>
      </c>
      <c r="E6" s="22" t="s">
        <v>82</v>
      </c>
      <c r="F6" s="22" t="s">
        <v>83</v>
      </c>
      <c r="G6" s="20" t="s">
        <v>84</v>
      </c>
      <c r="H6" s="78"/>
      <c r="I6" s="72">
        <f>IF(D6*H6&gt;=8,8,D6*H6)</f>
        <v>0</v>
      </c>
      <c r="J6" s="78"/>
      <c r="K6" s="76"/>
      <c r="L6" s="8">
        <f>IF(D6*K6&gt;=8,8,D6*K6)</f>
        <v>0</v>
      </c>
      <c r="M6" s="81"/>
    </row>
    <row r="7" spans="1:13" ht="57">
      <c r="A7" s="16" t="s">
        <v>85</v>
      </c>
      <c r="B7" s="5" t="s">
        <v>86</v>
      </c>
      <c r="C7" s="6" t="s">
        <v>87</v>
      </c>
      <c r="D7" s="7">
        <v>0.5</v>
      </c>
      <c r="E7" s="4" t="s">
        <v>88</v>
      </c>
      <c r="F7" s="4" t="s">
        <v>63</v>
      </c>
      <c r="G7" s="20" t="s">
        <v>89</v>
      </c>
      <c r="H7" s="78"/>
      <c r="I7" s="8">
        <f>TabelaPontuacaoCurriculo3[[#This Row],[Valor unitário]]*TabelaPontuacaoCurriculo3[[#This Row],[Quantidade solicitada]]</f>
        <v>0</v>
      </c>
      <c r="J7" s="78"/>
      <c r="K7" s="76"/>
      <c r="L7" s="8">
        <f>TabelaPontuacaoCurriculo3[[#This Row],[Valor unitário]]*TabelaPontuacaoCurriculo3[[#This Row],[Quantidade homologada]]</f>
        <v>0</v>
      </c>
      <c r="M7" s="81"/>
    </row>
    <row r="8" spans="1:13" ht="85.5">
      <c r="A8" s="22" t="s">
        <v>90</v>
      </c>
      <c r="B8" s="23" t="s">
        <v>60</v>
      </c>
      <c r="C8" s="24" t="s">
        <v>91</v>
      </c>
      <c r="D8" s="25">
        <v>4</v>
      </c>
      <c r="E8" s="22" t="s">
        <v>92</v>
      </c>
      <c r="F8" s="22" t="s">
        <v>63</v>
      </c>
      <c r="G8" s="20" t="s">
        <v>205</v>
      </c>
      <c r="H8" s="78"/>
      <c r="I8" s="8">
        <f>TabelaPontuacaoCurriculo3[[#This Row],[Valor unitário]]*TabelaPontuacaoCurriculo3[[#This Row],[Quantidade solicitada]]</f>
        <v>0</v>
      </c>
      <c r="J8" s="78"/>
      <c r="K8" s="76"/>
      <c r="L8" s="8">
        <f>TabelaPontuacaoCurriculo3[[#This Row],[Valor unitário]]*TabelaPontuacaoCurriculo3[[#This Row],[Quantidade homologada]]</f>
        <v>0</v>
      </c>
      <c r="M8" s="81"/>
    </row>
    <row r="9" spans="1:13" ht="85.5">
      <c r="A9" s="4" t="s">
        <v>93</v>
      </c>
      <c r="B9" s="5" t="s">
        <v>60</v>
      </c>
      <c r="C9" s="6" t="s">
        <v>94</v>
      </c>
      <c r="D9" s="7">
        <v>2</v>
      </c>
      <c r="E9" s="4" t="s">
        <v>92</v>
      </c>
      <c r="F9" s="4" t="s">
        <v>63</v>
      </c>
      <c r="G9" s="20" t="s">
        <v>205</v>
      </c>
      <c r="H9" s="78"/>
      <c r="I9" s="8">
        <f>TabelaPontuacaoCurriculo3[[#This Row],[Valor unitário]]*TabelaPontuacaoCurriculo3[[#This Row],[Quantidade solicitada]]</f>
        <v>0</v>
      </c>
      <c r="J9" s="78"/>
      <c r="K9" s="76"/>
      <c r="L9" s="8">
        <f>TabelaPontuacaoCurriculo3[[#This Row],[Valor unitário]]*TabelaPontuacaoCurriculo3[[#This Row],[Quantidade homologada]]</f>
        <v>0</v>
      </c>
      <c r="M9" s="81"/>
    </row>
    <row r="10" spans="1:13" ht="85.5">
      <c r="A10" s="22" t="s">
        <v>95</v>
      </c>
      <c r="B10" s="23" t="s">
        <v>60</v>
      </c>
      <c r="C10" s="24" t="s">
        <v>96</v>
      </c>
      <c r="D10" s="25">
        <v>3</v>
      </c>
      <c r="E10" s="22" t="s">
        <v>92</v>
      </c>
      <c r="F10" s="22" t="s">
        <v>63</v>
      </c>
      <c r="G10" s="20" t="s">
        <v>205</v>
      </c>
      <c r="H10" s="78"/>
      <c r="I10" s="8">
        <f>TabelaPontuacaoCurriculo3[[#This Row],[Valor unitário]]*TabelaPontuacaoCurriculo3[[#This Row],[Quantidade solicitada]]</f>
        <v>0</v>
      </c>
      <c r="J10" s="78"/>
      <c r="K10" s="76"/>
      <c r="L10" s="8">
        <f>TabelaPontuacaoCurriculo3[[#This Row],[Valor unitário]]*TabelaPontuacaoCurriculo3[[#This Row],[Quantidade homologada]]</f>
        <v>0</v>
      </c>
      <c r="M10" s="81"/>
    </row>
    <row r="11" spans="1:13" ht="85.5">
      <c r="A11" s="4" t="s">
        <v>97</v>
      </c>
      <c r="B11" s="5" t="s">
        <v>60</v>
      </c>
      <c r="C11" s="6" t="s">
        <v>98</v>
      </c>
      <c r="D11" s="7">
        <v>1.5</v>
      </c>
      <c r="E11" s="4" t="s">
        <v>92</v>
      </c>
      <c r="F11" s="4" t="s">
        <v>63</v>
      </c>
      <c r="G11" s="20" t="s">
        <v>205</v>
      </c>
      <c r="H11" s="78"/>
      <c r="I11" s="8">
        <f>TabelaPontuacaoCurriculo3[[#This Row],[Valor unitário]]*TabelaPontuacaoCurriculo3[[#This Row],[Quantidade solicitada]]</f>
        <v>0</v>
      </c>
      <c r="J11" s="78"/>
      <c r="K11" s="76"/>
      <c r="L11" s="8">
        <f>TabelaPontuacaoCurriculo3[[#This Row],[Valor unitário]]*TabelaPontuacaoCurriculo3[[#This Row],[Quantidade homologada]]</f>
        <v>0</v>
      </c>
      <c r="M11" s="81"/>
    </row>
    <row r="12" spans="1:13" ht="85.5">
      <c r="A12" s="22" t="s">
        <v>99</v>
      </c>
      <c r="B12" s="23" t="s">
        <v>60</v>
      </c>
      <c r="C12" s="24" t="s">
        <v>100</v>
      </c>
      <c r="D12" s="25">
        <v>2</v>
      </c>
      <c r="E12" s="22" t="s">
        <v>92</v>
      </c>
      <c r="F12" s="22" t="s">
        <v>63</v>
      </c>
      <c r="G12" s="20" t="s">
        <v>205</v>
      </c>
      <c r="H12" s="78"/>
      <c r="I12" s="8">
        <f>TabelaPontuacaoCurriculo3[[#This Row],[Valor unitário]]*TabelaPontuacaoCurriculo3[[#This Row],[Quantidade solicitada]]</f>
        <v>0</v>
      </c>
      <c r="J12" s="78"/>
      <c r="K12" s="76"/>
      <c r="L12" s="8">
        <f>TabelaPontuacaoCurriculo3[[#This Row],[Valor unitário]]*TabelaPontuacaoCurriculo3[[#This Row],[Quantidade homologada]]</f>
        <v>0</v>
      </c>
      <c r="M12" s="81"/>
    </row>
    <row r="13" spans="1:13" ht="85.5">
      <c r="A13" s="4" t="s">
        <v>101</v>
      </c>
      <c r="B13" s="5" t="s">
        <v>60</v>
      </c>
      <c r="C13" s="6" t="s">
        <v>102</v>
      </c>
      <c r="D13" s="7">
        <v>1</v>
      </c>
      <c r="E13" s="4" t="s">
        <v>92</v>
      </c>
      <c r="F13" s="4" t="s">
        <v>63</v>
      </c>
      <c r="G13" s="20" t="s">
        <v>205</v>
      </c>
      <c r="H13" s="78"/>
      <c r="I13" s="8">
        <f>TabelaPontuacaoCurriculo3[[#This Row],[Valor unitário]]*TabelaPontuacaoCurriculo3[[#This Row],[Quantidade solicitada]]</f>
        <v>0</v>
      </c>
      <c r="J13" s="78"/>
      <c r="K13" s="76"/>
      <c r="L13" s="8">
        <f>TabelaPontuacaoCurriculo3[[#This Row],[Valor unitário]]*TabelaPontuacaoCurriculo3[[#This Row],[Quantidade homologada]]</f>
        <v>0</v>
      </c>
      <c r="M13" s="81"/>
    </row>
    <row r="14" spans="1:13" ht="85.5">
      <c r="A14" s="22" t="s">
        <v>103</v>
      </c>
      <c r="B14" s="23" t="s">
        <v>60</v>
      </c>
      <c r="C14" s="24" t="s">
        <v>104</v>
      </c>
      <c r="D14" s="25">
        <v>1</v>
      </c>
      <c r="E14" s="22" t="s">
        <v>92</v>
      </c>
      <c r="F14" s="22" t="s">
        <v>63</v>
      </c>
      <c r="G14" s="20" t="s">
        <v>205</v>
      </c>
      <c r="H14" s="78"/>
      <c r="I14" s="8">
        <f>TabelaPontuacaoCurriculo3[[#This Row],[Valor unitário]]*TabelaPontuacaoCurriculo3[[#This Row],[Quantidade solicitada]]</f>
        <v>0</v>
      </c>
      <c r="J14" s="78"/>
      <c r="K14" s="76"/>
      <c r="L14" s="8">
        <f>TabelaPontuacaoCurriculo3[[#This Row],[Valor unitário]]*TabelaPontuacaoCurriculo3[[#This Row],[Quantidade homologada]]</f>
        <v>0</v>
      </c>
      <c r="M14" s="81"/>
    </row>
    <row r="15" spans="1:13" ht="85.5">
      <c r="A15" s="4" t="s">
        <v>105</v>
      </c>
      <c r="B15" s="5" t="s">
        <v>60</v>
      </c>
      <c r="C15" s="6" t="s">
        <v>106</v>
      </c>
      <c r="D15" s="7">
        <v>0.5</v>
      </c>
      <c r="E15" s="4" t="s">
        <v>92</v>
      </c>
      <c r="F15" s="4" t="s">
        <v>63</v>
      </c>
      <c r="G15" s="20" t="s">
        <v>205</v>
      </c>
      <c r="H15" s="78"/>
      <c r="I15" s="8">
        <f>TabelaPontuacaoCurriculo3[[#This Row],[Valor unitário]]*TabelaPontuacaoCurriculo3[[#This Row],[Quantidade solicitada]]</f>
        <v>0</v>
      </c>
      <c r="J15" s="78"/>
      <c r="K15" s="76"/>
      <c r="L15" s="8">
        <f>TabelaPontuacaoCurriculo3[[#This Row],[Valor unitário]]*TabelaPontuacaoCurriculo3[[#This Row],[Quantidade homologada]]</f>
        <v>0</v>
      </c>
      <c r="M15" s="81"/>
    </row>
    <row r="16" spans="1:13" ht="85.5">
      <c r="A16" s="22" t="s">
        <v>107</v>
      </c>
      <c r="B16" s="23" t="s">
        <v>60</v>
      </c>
      <c r="C16" s="24" t="s">
        <v>108</v>
      </c>
      <c r="D16" s="25">
        <v>0.5</v>
      </c>
      <c r="E16" s="22" t="s">
        <v>92</v>
      </c>
      <c r="F16" s="22" t="s">
        <v>63</v>
      </c>
      <c r="G16" s="20" t="s">
        <v>206</v>
      </c>
      <c r="H16" s="78"/>
      <c r="I16" s="8">
        <f>TabelaPontuacaoCurriculo3[[#This Row],[Valor unitário]]*TabelaPontuacaoCurriculo3[[#This Row],[Quantidade solicitada]]</f>
        <v>0</v>
      </c>
      <c r="J16" s="78"/>
      <c r="K16" s="76"/>
      <c r="L16" s="8">
        <f>TabelaPontuacaoCurriculo3[[#This Row],[Valor unitário]]*TabelaPontuacaoCurriculo3[[#This Row],[Quantidade homologada]]</f>
        <v>0</v>
      </c>
      <c r="M16" s="81"/>
    </row>
    <row r="17" spans="1:13" ht="85.5">
      <c r="A17" s="4" t="s">
        <v>109</v>
      </c>
      <c r="B17" s="5" t="s">
        <v>60</v>
      </c>
      <c r="C17" s="6" t="s">
        <v>110</v>
      </c>
      <c r="D17" s="7">
        <v>0.25</v>
      </c>
      <c r="E17" s="4" t="s">
        <v>92</v>
      </c>
      <c r="F17" s="4" t="s">
        <v>63</v>
      </c>
      <c r="G17" s="20" t="s">
        <v>207</v>
      </c>
      <c r="H17" s="78"/>
      <c r="I17" s="8">
        <f>TabelaPontuacaoCurriculo3[[#This Row],[Valor unitário]]*TabelaPontuacaoCurriculo3[[#This Row],[Quantidade solicitada]]</f>
        <v>0</v>
      </c>
      <c r="J17" s="78"/>
      <c r="K17" s="76"/>
      <c r="L17" s="8">
        <f>TabelaPontuacaoCurriculo3[[#This Row],[Valor unitário]]*TabelaPontuacaoCurriculo3[[#This Row],[Quantidade homologada]]</f>
        <v>0</v>
      </c>
      <c r="M17" s="81"/>
    </row>
    <row r="18" spans="1:13" ht="72.75">
      <c r="A18" s="57" t="s">
        <v>59</v>
      </c>
      <c r="B18" s="23" t="s">
        <v>60</v>
      </c>
      <c r="C18" s="24" t="s">
        <v>61</v>
      </c>
      <c r="D18" s="25">
        <v>2</v>
      </c>
      <c r="E18" s="22" t="s">
        <v>62</v>
      </c>
      <c r="F18" s="22" t="s">
        <v>63</v>
      </c>
      <c r="G18" s="20" t="s">
        <v>64</v>
      </c>
      <c r="H18" s="79"/>
      <c r="I18" s="8">
        <f>TabelaPontuacaoCurriculo3[[#This Row],[Valor unitário]]*TabelaPontuacaoCurriculo3[[#This Row],[Quantidade solicitada]]</f>
        <v>0</v>
      </c>
      <c r="J18" s="79"/>
      <c r="K18" s="80"/>
      <c r="L18" s="8">
        <f>TabelaPontuacaoCurriculo3[[#This Row],[Valor unitário]]*TabelaPontuacaoCurriculo3[[#This Row],[Quantidade homologada]]</f>
        <v>0</v>
      </c>
      <c r="M18" s="81"/>
    </row>
    <row r="19" spans="1:13" ht="72.75">
      <c r="A19" s="16" t="s">
        <v>65</v>
      </c>
      <c r="B19" s="5" t="s">
        <v>60</v>
      </c>
      <c r="C19" s="6" t="s">
        <v>66</v>
      </c>
      <c r="D19" s="7">
        <v>1</v>
      </c>
      <c r="E19" s="4" t="s">
        <v>62</v>
      </c>
      <c r="F19" s="4" t="s">
        <v>63</v>
      </c>
      <c r="G19" s="20" t="s">
        <v>64</v>
      </c>
      <c r="H19" s="79"/>
      <c r="I19" s="8">
        <f>TabelaPontuacaoCurriculo3[[#This Row],[Valor unitário]]*TabelaPontuacaoCurriculo3[[#This Row],[Quantidade solicitada]]</f>
        <v>0</v>
      </c>
      <c r="J19" s="79"/>
      <c r="K19" s="80"/>
      <c r="L19" s="8">
        <f>TabelaPontuacaoCurriculo3[[#This Row],[Valor unitário]]*TabelaPontuacaoCurriculo3[[#This Row],[Quantidade homologada]]</f>
        <v>0</v>
      </c>
      <c r="M19" s="81"/>
    </row>
    <row r="20" spans="1:13" ht="72.75">
      <c r="A20" s="57" t="s">
        <v>67</v>
      </c>
      <c r="B20" s="23" t="s">
        <v>60</v>
      </c>
      <c r="C20" s="24" t="s">
        <v>111</v>
      </c>
      <c r="D20" s="25">
        <v>1.5</v>
      </c>
      <c r="E20" s="22" t="s">
        <v>62</v>
      </c>
      <c r="F20" s="22" t="s">
        <v>63</v>
      </c>
      <c r="G20" s="20" t="s">
        <v>64</v>
      </c>
      <c r="H20" s="79"/>
      <c r="I20" s="8">
        <f>TabelaPontuacaoCurriculo3[[#This Row],[Valor unitário]]*TabelaPontuacaoCurriculo3[[#This Row],[Quantidade solicitada]]</f>
        <v>0</v>
      </c>
      <c r="J20" s="79"/>
      <c r="K20" s="80"/>
      <c r="L20" s="8">
        <f>TabelaPontuacaoCurriculo3[[#This Row],[Valor unitário]]*TabelaPontuacaoCurriculo3[[#This Row],[Quantidade homologada]]</f>
        <v>0</v>
      </c>
      <c r="M20" s="81"/>
    </row>
    <row r="21" spans="1:13" ht="72.75">
      <c r="A21" s="16" t="s">
        <v>69</v>
      </c>
      <c r="B21" s="5" t="s">
        <v>60</v>
      </c>
      <c r="C21" s="6" t="s">
        <v>112</v>
      </c>
      <c r="D21" s="7">
        <v>0.75</v>
      </c>
      <c r="E21" s="4" t="s">
        <v>62</v>
      </c>
      <c r="F21" s="4" t="s">
        <v>63</v>
      </c>
      <c r="G21" s="20" t="s">
        <v>64</v>
      </c>
      <c r="H21" s="79"/>
      <c r="I21" s="8">
        <f>TabelaPontuacaoCurriculo3[[#This Row],[Valor unitário]]*TabelaPontuacaoCurriculo3[[#This Row],[Quantidade solicitada]]</f>
        <v>0</v>
      </c>
      <c r="J21" s="79"/>
      <c r="K21" s="80"/>
      <c r="L21" s="8">
        <f>TabelaPontuacaoCurriculo3[[#This Row],[Valor unitário]]*TabelaPontuacaoCurriculo3[[#This Row],[Quantidade homologada]]</f>
        <v>0</v>
      </c>
      <c r="M21" s="81"/>
    </row>
    <row r="22" spans="1:13" ht="99.75">
      <c r="A22" s="22" t="s">
        <v>113</v>
      </c>
      <c r="B22" s="23" t="s">
        <v>60</v>
      </c>
      <c r="C22" s="24" t="s">
        <v>114</v>
      </c>
      <c r="D22" s="25">
        <v>1</v>
      </c>
      <c r="E22" s="22" t="s">
        <v>115</v>
      </c>
      <c r="F22" s="22" t="s">
        <v>116</v>
      </c>
      <c r="G22" s="20" t="s">
        <v>208</v>
      </c>
      <c r="H22" s="78"/>
      <c r="I22" s="72">
        <f>IF(TabelaPontuacaoCurriculo3[[#This Row],[Valor unitário]]*TabelaPontuacaoCurriculo3[[#This Row],[Quantidade solicitada]]&gt;=2,2,TabelaPontuacaoCurriculo3[[#This Row],[Valor unitário]]*TabelaPontuacaoCurriculo3[[#This Row],[Quantidade solicitada]])</f>
        <v>0</v>
      </c>
      <c r="J22" s="78"/>
      <c r="K22" s="76"/>
      <c r="L22" s="8">
        <f>IF(TabelaPontuacaoCurriculo3[[#This Row],[Valor unitário]]*TabelaPontuacaoCurriculo3[[#This Row],[Quantidade homologada]]&gt;=2,2,TabelaPontuacaoCurriculo3[[#This Row],[Valor unitário]]*TabelaPontuacaoCurriculo3[[#This Row],[Quantidade homologada]])</f>
        <v>0</v>
      </c>
      <c r="M22" s="81"/>
    </row>
    <row r="23" spans="1:13" ht="99.75">
      <c r="A23" s="4" t="s">
        <v>117</v>
      </c>
      <c r="B23" s="5" t="s">
        <v>60</v>
      </c>
      <c r="C23" s="6" t="s">
        <v>118</v>
      </c>
      <c r="D23" s="7">
        <v>0.5</v>
      </c>
      <c r="E23" s="4" t="s">
        <v>115</v>
      </c>
      <c r="F23" s="4" t="s">
        <v>119</v>
      </c>
      <c r="G23" s="20" t="s">
        <v>209</v>
      </c>
      <c r="H23" s="78"/>
      <c r="I23" s="8">
        <f>IF(TabelaPontuacaoCurriculo3[[#This Row],[Valor unitário]]*TabelaPontuacaoCurriculo3[[#This Row],[Quantidade solicitada]]&gt;=1,1,TabelaPontuacaoCurriculo3[[#This Row],[Valor unitário]]*TabelaPontuacaoCurriculo3[[#This Row],[Quantidade solicitada]])</f>
        <v>0</v>
      </c>
      <c r="J23" s="78"/>
      <c r="K23" s="76"/>
      <c r="L23" s="8">
        <f>IF(TabelaPontuacaoCurriculo3[[#This Row],[Valor unitário]]*TabelaPontuacaoCurriculo3[[#This Row],[Quantidade homologada]]&gt;=1,1,TabelaPontuacaoCurriculo3[[#This Row],[Valor unitário]]*TabelaPontuacaoCurriculo3[[#This Row],[Quantidade homologada]])</f>
        <v>0</v>
      </c>
      <c r="M23" s="81"/>
    </row>
    <row r="24" spans="1:13" ht="51.95" customHeight="1">
      <c r="A24" s="22" t="s">
        <v>120</v>
      </c>
      <c r="B24" s="23" t="s">
        <v>121</v>
      </c>
      <c r="C24" s="24" t="s">
        <v>122</v>
      </c>
      <c r="D24" s="25">
        <v>1.5</v>
      </c>
      <c r="E24" s="22" t="s">
        <v>123</v>
      </c>
      <c r="F24" s="22" t="s">
        <v>124</v>
      </c>
      <c r="G24" s="20" t="s">
        <v>125</v>
      </c>
      <c r="H24" s="78"/>
      <c r="I24" s="8">
        <f>IF(TabelaPontuacaoCurriculo3[[#This Row],[Valor unitário]]*TabelaPontuacaoCurriculo3[[#This Row],[Quantidade solicitada]]&gt;=4.5,4.5,TabelaPontuacaoCurriculo3[[#This Row],[Valor unitário]]*TabelaPontuacaoCurriculo3[[#This Row],[Quantidade solicitada]])</f>
        <v>0</v>
      </c>
      <c r="J24" s="78"/>
      <c r="K24" s="76"/>
      <c r="L24" s="8">
        <f>IF(TabelaPontuacaoCurriculo3[[#This Row],[Valor unitário]]*TabelaPontuacaoCurriculo3[[#This Row],[Quantidade homologada]]&gt;=4.5,4.5,TabelaPontuacaoCurriculo3[[#This Row],[Valor unitário]]*TabelaPontuacaoCurriculo3[[#This Row],[Quantidade homologada]])</f>
        <v>0</v>
      </c>
      <c r="M24" s="81"/>
    </row>
    <row r="25" spans="1:13" ht="51.95" customHeight="1">
      <c r="A25" s="16" t="s">
        <v>126</v>
      </c>
      <c r="B25" s="5" t="s">
        <v>121</v>
      </c>
      <c r="C25" s="6" t="s">
        <v>127</v>
      </c>
      <c r="D25" s="7">
        <v>0.75</v>
      </c>
      <c r="E25" s="4" t="s">
        <v>123</v>
      </c>
      <c r="F25" s="4" t="s">
        <v>124</v>
      </c>
      <c r="G25" s="20" t="s">
        <v>125</v>
      </c>
      <c r="H25" s="78"/>
      <c r="I25" s="8">
        <f>IF(TabelaPontuacaoCurriculo3[[#This Row],[Valor unitário]]*TabelaPontuacaoCurriculo3[[#This Row],[Quantidade solicitada]]&gt;=4.5,4.5,TabelaPontuacaoCurriculo3[[#This Row],[Valor unitário]]*TabelaPontuacaoCurriculo3[[#This Row],[Quantidade solicitada]])</f>
        <v>0</v>
      </c>
      <c r="J25" s="78"/>
      <c r="K25" s="76"/>
      <c r="L25" s="8">
        <f>IF(TabelaPontuacaoCurriculo3[[#This Row],[Valor unitário]]*TabelaPontuacaoCurriculo3[[#This Row],[Quantidade homologada]]&gt;=4.5,4.5,TabelaPontuacaoCurriculo3[[#This Row],[Valor unitário]]*TabelaPontuacaoCurriculo3[[#This Row],[Quantidade homologada]])</f>
        <v>0</v>
      </c>
      <c r="M25" s="81"/>
    </row>
    <row r="26" spans="1:13" ht="51.95" customHeight="1">
      <c r="A26" s="22" t="s">
        <v>128</v>
      </c>
      <c r="B26" s="23" t="s">
        <v>121</v>
      </c>
      <c r="C26" s="24" t="s">
        <v>129</v>
      </c>
      <c r="D26" s="25">
        <v>1</v>
      </c>
      <c r="E26" s="22" t="s">
        <v>123</v>
      </c>
      <c r="F26" s="22" t="s">
        <v>130</v>
      </c>
      <c r="G26" s="20" t="s">
        <v>125</v>
      </c>
      <c r="H26" s="78"/>
      <c r="I26" s="8">
        <f>IF(TabelaPontuacaoCurriculo3[[#This Row],[Valor unitário]]*TabelaPontuacaoCurriculo3[[#This Row],[Quantidade solicitada]]&gt;=4,4,TabelaPontuacaoCurriculo3[[#This Row],[Valor unitário]]*TabelaPontuacaoCurriculo3[[#This Row],[Quantidade solicitada]])</f>
        <v>0</v>
      </c>
      <c r="J26" s="78"/>
      <c r="K26" s="76"/>
      <c r="L26" s="8">
        <f>IF(TabelaPontuacaoCurriculo3[[#This Row],[Valor unitário]]*TabelaPontuacaoCurriculo3[[#This Row],[Quantidade homologada]]&gt;=4,4,TabelaPontuacaoCurriculo3[[#This Row],[Valor unitário]]*TabelaPontuacaoCurriculo3[[#This Row],[Quantidade homologada]])</f>
        <v>0</v>
      </c>
      <c r="M26" s="81"/>
    </row>
    <row r="27" spans="1:13" ht="51.95" customHeight="1">
      <c r="A27" s="16" t="s">
        <v>131</v>
      </c>
      <c r="B27" s="5" t="s">
        <v>121</v>
      </c>
      <c r="C27" s="6" t="s">
        <v>132</v>
      </c>
      <c r="D27" s="7">
        <v>0.5</v>
      </c>
      <c r="E27" s="4" t="s">
        <v>123</v>
      </c>
      <c r="F27" s="4" t="s">
        <v>130</v>
      </c>
      <c r="G27" s="20" t="s">
        <v>125</v>
      </c>
      <c r="H27" s="78"/>
      <c r="I27" s="8">
        <f>IF(TabelaPontuacaoCurriculo3[[#This Row],[Valor unitário]]*TabelaPontuacaoCurriculo3[[#This Row],[Quantidade solicitada]]&gt;=4,4,TabelaPontuacaoCurriculo3[[#This Row],[Valor unitário]]*TabelaPontuacaoCurriculo3[[#This Row],[Quantidade solicitada]])</f>
        <v>0</v>
      </c>
      <c r="J27" s="78"/>
      <c r="K27" s="76"/>
      <c r="L27" s="8">
        <f>IF(TabelaPontuacaoCurriculo3[[#This Row],[Valor unitário]]*TabelaPontuacaoCurriculo3[[#This Row],[Quantidade homologada]]&gt;=4,4,TabelaPontuacaoCurriculo3[[#This Row],[Valor unitário]]*TabelaPontuacaoCurriculo3[[#This Row],[Quantidade homologada]])</f>
        <v>0</v>
      </c>
      <c r="M27" s="81"/>
    </row>
    <row r="28" spans="1:13" ht="51.95" customHeight="1">
      <c r="A28" s="22" t="s">
        <v>133</v>
      </c>
      <c r="B28" s="23" t="s">
        <v>121</v>
      </c>
      <c r="C28" s="24" t="s">
        <v>134</v>
      </c>
      <c r="D28" s="25">
        <v>0.5</v>
      </c>
      <c r="E28" s="22" t="s">
        <v>123</v>
      </c>
      <c r="F28" s="22" t="s">
        <v>116</v>
      </c>
      <c r="G28" s="20" t="s">
        <v>125</v>
      </c>
      <c r="H28" s="78"/>
      <c r="I28" s="8">
        <f>IF(TabelaPontuacaoCurriculo3[[#This Row],[Valor unitário]]*TabelaPontuacaoCurriculo3[[#This Row],[Quantidade solicitada]]&gt;=2,2,TabelaPontuacaoCurriculo3[[#This Row],[Valor unitário]]*TabelaPontuacaoCurriculo3[[#This Row],[Quantidade solicitada]])</f>
        <v>0</v>
      </c>
      <c r="J28" s="78"/>
      <c r="K28" s="76"/>
      <c r="L28" s="8">
        <f>IF(TabelaPontuacaoCurriculo3[[#This Row],[Valor unitário]]*TabelaPontuacaoCurriculo3[[#This Row],[Quantidade homologada]]&gt;=2,2,TabelaPontuacaoCurriculo3[[#This Row],[Valor unitário]]*TabelaPontuacaoCurriculo3[[#This Row],[Quantidade homologada]])</f>
        <v>0</v>
      </c>
      <c r="M28" s="81"/>
    </row>
    <row r="29" spans="1:13" ht="51.95" customHeight="1">
      <c r="A29" s="26" t="s">
        <v>135</v>
      </c>
      <c r="B29" s="5" t="s">
        <v>121</v>
      </c>
      <c r="C29" s="27" t="s">
        <v>136</v>
      </c>
      <c r="D29" s="28">
        <v>0.25</v>
      </c>
      <c r="E29" s="29" t="s">
        <v>123</v>
      </c>
      <c r="F29" s="29" t="s">
        <v>116</v>
      </c>
      <c r="G29" s="20" t="s">
        <v>125</v>
      </c>
      <c r="H29" s="78"/>
      <c r="I29" s="8">
        <f>IF(TabelaPontuacaoCurriculo3[[#This Row],[Valor unitário]]*TabelaPontuacaoCurriculo3[[#This Row],[Quantidade solicitada]]&gt;=2,2,TabelaPontuacaoCurriculo3[[#This Row],[Valor unitário]]*TabelaPontuacaoCurriculo3[[#This Row],[Quantidade solicitada]])</f>
        <v>0</v>
      </c>
      <c r="J29" s="78"/>
      <c r="K29" s="76"/>
      <c r="L29" s="8">
        <f>IF(TabelaPontuacaoCurriculo3[[#This Row],[Valor unitário]]*TabelaPontuacaoCurriculo3[[#This Row],[Quantidade homologada]]&gt;=2,2,TabelaPontuacaoCurriculo3[[#This Row],[Valor unitário]]*TabelaPontuacaoCurriculo3[[#This Row],[Quantidade homologada]])</f>
        <v>0</v>
      </c>
      <c r="M29" s="81"/>
    </row>
    <row r="30" spans="1:13" ht="51.95" customHeight="1">
      <c r="A30" s="22" t="s">
        <v>137</v>
      </c>
      <c r="B30" s="23" t="s">
        <v>138</v>
      </c>
      <c r="C30" s="24" t="s">
        <v>139</v>
      </c>
      <c r="D30" s="25">
        <v>2</v>
      </c>
      <c r="E30" s="22" t="s">
        <v>140</v>
      </c>
      <c r="F30" s="22" t="s">
        <v>130</v>
      </c>
      <c r="G30" s="21" t="s">
        <v>141</v>
      </c>
      <c r="H30" s="78"/>
      <c r="I30" s="72">
        <f>IF(D30*H30&gt;=4,4,D30*H30)</f>
        <v>0</v>
      </c>
      <c r="J30" s="79"/>
      <c r="K30" s="76"/>
      <c r="L30" s="8">
        <f>IF(D30*K30&gt;=4,4,D30*K30)</f>
        <v>0</v>
      </c>
      <c r="M30" s="81"/>
    </row>
    <row r="31" spans="1:13" ht="42.75">
      <c r="A31" s="4" t="s">
        <v>142</v>
      </c>
      <c r="B31" s="5" t="s">
        <v>143</v>
      </c>
      <c r="C31" s="6" t="s">
        <v>144</v>
      </c>
      <c r="D31" s="7">
        <v>0.5</v>
      </c>
      <c r="E31" s="4" t="s">
        <v>145</v>
      </c>
      <c r="F31" s="4" t="s">
        <v>146</v>
      </c>
      <c r="G31" s="21" t="s">
        <v>147</v>
      </c>
      <c r="H31" s="79"/>
      <c r="I31" s="72">
        <f>IF(D31*H31&gt;=2,2,D31*H31)</f>
        <v>0</v>
      </c>
      <c r="J31" s="79"/>
      <c r="K31" s="76"/>
      <c r="L31" s="8">
        <f>IF(D31*K31&gt;=2,2,D31*K31)</f>
        <v>0</v>
      </c>
      <c r="M31" s="81"/>
    </row>
    <row r="32" spans="1:13" ht="57">
      <c r="A32" s="22" t="s">
        <v>148</v>
      </c>
      <c r="B32" s="23" t="s">
        <v>143</v>
      </c>
      <c r="C32" s="24" t="s">
        <v>149</v>
      </c>
      <c r="D32" s="25">
        <v>2</v>
      </c>
      <c r="E32" s="22" t="s">
        <v>145</v>
      </c>
      <c r="F32" s="22" t="s">
        <v>150</v>
      </c>
      <c r="G32" s="21" t="s">
        <v>151</v>
      </c>
      <c r="H32" s="79"/>
      <c r="I32" s="72">
        <f>IF(D32*H32&gt;=4,4,D32*H32)</f>
        <v>0</v>
      </c>
      <c r="J32" s="79"/>
      <c r="K32" s="76"/>
      <c r="L32" s="8">
        <f>IF(D32*K32&gt;=3,3,D32*K32)</f>
        <v>0</v>
      </c>
      <c r="M32" s="81"/>
    </row>
    <row r="33" spans="1:13" ht="57">
      <c r="A33" s="4" t="s">
        <v>152</v>
      </c>
      <c r="B33" s="5" t="s">
        <v>143</v>
      </c>
      <c r="C33" s="6" t="s">
        <v>153</v>
      </c>
      <c r="D33" s="7">
        <v>1</v>
      </c>
      <c r="E33" s="4" t="s">
        <v>145</v>
      </c>
      <c r="F33" s="4" t="s">
        <v>116</v>
      </c>
      <c r="G33" s="21" t="s">
        <v>154</v>
      </c>
      <c r="H33" s="79"/>
      <c r="I33" s="72">
        <f>IF(D33*H33&gt;=2,2,D33*H33)</f>
        <v>0</v>
      </c>
      <c r="J33" s="79"/>
      <c r="K33" s="76"/>
      <c r="L33" s="8">
        <f>IF(D33*K33&gt;=4,4,D33*K33)</f>
        <v>0</v>
      </c>
      <c r="M33" s="81"/>
    </row>
    <row r="34" spans="1:13" ht="114">
      <c r="A34" s="22" t="s">
        <v>155</v>
      </c>
      <c r="B34" s="23" t="s">
        <v>156</v>
      </c>
      <c r="C34" s="24" t="s">
        <v>157</v>
      </c>
      <c r="D34" s="25">
        <v>6</v>
      </c>
      <c r="E34" s="22" t="s">
        <v>145</v>
      </c>
      <c r="F34" s="22" t="s">
        <v>158</v>
      </c>
      <c r="G34" s="21" t="s">
        <v>159</v>
      </c>
      <c r="H34" s="79"/>
      <c r="I34" s="72">
        <f>IF(D34*H34&gt;=6,6,D34*H34)</f>
        <v>0</v>
      </c>
      <c r="J34" s="79"/>
      <c r="K34" s="76"/>
      <c r="L34" s="8">
        <f>IF(D34*K34&gt;=6,6,D34*K34)</f>
        <v>0</v>
      </c>
      <c r="M34" s="81"/>
    </row>
    <row r="35" spans="1:13" ht="114">
      <c r="A35" s="4" t="s">
        <v>160</v>
      </c>
      <c r="B35" s="5" t="s">
        <v>156</v>
      </c>
      <c r="C35" s="6" t="s">
        <v>161</v>
      </c>
      <c r="D35" s="7">
        <v>4</v>
      </c>
      <c r="E35" s="4" t="s">
        <v>145</v>
      </c>
      <c r="F35" s="4" t="s">
        <v>130</v>
      </c>
      <c r="G35" s="21" t="s">
        <v>159</v>
      </c>
      <c r="H35" s="79"/>
      <c r="I35" s="72">
        <f>IF(D35*H35&gt;=4,4,D35*H35)</f>
        <v>0</v>
      </c>
      <c r="J35" s="79"/>
      <c r="K35" s="76"/>
      <c r="L35" s="8">
        <f>IF(D35*K35&gt;=4,4,D35*K35)</f>
        <v>0</v>
      </c>
      <c r="M35" s="81"/>
    </row>
    <row r="36" spans="1:13" ht="58.5">
      <c r="A36" s="22" t="s">
        <v>162</v>
      </c>
      <c r="B36" s="23" t="s">
        <v>156</v>
      </c>
      <c r="C36" s="30" t="s">
        <v>163</v>
      </c>
      <c r="D36" s="25">
        <v>2.5</v>
      </c>
      <c r="E36" s="22" t="s">
        <v>145</v>
      </c>
      <c r="F36" s="22" t="s">
        <v>164</v>
      </c>
      <c r="G36" s="21" t="s">
        <v>165</v>
      </c>
      <c r="H36" s="79"/>
      <c r="I36" s="72">
        <f>IF(D36*H36&gt;=5,5,D36*H36)</f>
        <v>0</v>
      </c>
      <c r="J36" s="79"/>
      <c r="K36" s="76"/>
      <c r="L36" s="8">
        <f>IF(D36*K36&gt;=5,5,D36*K36)</f>
        <v>0</v>
      </c>
      <c r="M36" s="81"/>
    </row>
    <row r="37" spans="1:13" ht="63.75" customHeight="1">
      <c r="A37" s="4" t="s">
        <v>166</v>
      </c>
      <c r="B37" s="5" t="s">
        <v>167</v>
      </c>
      <c r="C37" s="6" t="s">
        <v>168</v>
      </c>
      <c r="D37" s="7">
        <v>0.5</v>
      </c>
      <c r="E37" s="4" t="s">
        <v>169</v>
      </c>
      <c r="F37" s="4" t="s">
        <v>170</v>
      </c>
      <c r="G37" s="21" t="s">
        <v>171</v>
      </c>
      <c r="H37" s="79"/>
      <c r="I37" s="72">
        <f>IF(D37*H37&gt;=3,3,D37*H37)</f>
        <v>0</v>
      </c>
      <c r="J37" s="79"/>
      <c r="K37" s="76"/>
      <c r="L37" s="8">
        <f>IF(D37*K37&gt;=3,3,D37*K37)</f>
        <v>0</v>
      </c>
      <c r="M37" s="81"/>
    </row>
    <row r="38" spans="1:13" ht="57">
      <c r="A38" s="22" t="s">
        <v>172</v>
      </c>
      <c r="B38" s="23" t="s">
        <v>167</v>
      </c>
      <c r="C38" s="30" t="s">
        <v>173</v>
      </c>
      <c r="D38" s="25">
        <v>0.25</v>
      </c>
      <c r="E38" s="22" t="s">
        <v>169</v>
      </c>
      <c r="F38" s="22" t="s">
        <v>170</v>
      </c>
      <c r="G38" s="21" t="s">
        <v>171</v>
      </c>
      <c r="H38" s="79"/>
      <c r="I38" s="72">
        <f>IF(D38*H38&gt;=3,3,D38*H38)</f>
        <v>0</v>
      </c>
      <c r="J38" s="79"/>
      <c r="K38" s="76"/>
      <c r="L38" s="8">
        <f>IF(D38*K38&gt;=3,3,D38*K38)</f>
        <v>0</v>
      </c>
      <c r="M38" s="81"/>
    </row>
    <row r="39" spans="1:13" ht="71.25">
      <c r="A39" s="4" t="s">
        <v>174</v>
      </c>
      <c r="B39" s="5" t="s">
        <v>167</v>
      </c>
      <c r="C39" s="6" t="s">
        <v>175</v>
      </c>
      <c r="D39" s="7">
        <v>0.5</v>
      </c>
      <c r="E39" s="4" t="s">
        <v>176</v>
      </c>
      <c r="F39" s="4" t="s">
        <v>170</v>
      </c>
      <c r="G39" s="21" t="s">
        <v>177</v>
      </c>
      <c r="H39" s="79"/>
      <c r="I39" s="72">
        <f>IF(D39*H39&gt;=3,3,D39*H39)</f>
        <v>0</v>
      </c>
      <c r="J39" s="79"/>
      <c r="K39" s="76"/>
      <c r="L39" s="8">
        <f>IF(D39*K39&gt;=3,3,D39*K39)</f>
        <v>0</v>
      </c>
      <c r="M39" s="81"/>
    </row>
    <row r="40" spans="1:13">
      <c r="A40" s="41"/>
      <c r="B40" s="42"/>
      <c r="C40" s="17"/>
      <c r="D40" s="43"/>
      <c r="E40" s="41"/>
      <c r="F40" s="41"/>
      <c r="G40" s="42"/>
      <c r="H40" s="44"/>
      <c r="I40" s="45"/>
      <c r="J40" s="44"/>
      <c r="K40" s="41"/>
      <c r="L40" s="43"/>
      <c r="M40" s="42"/>
    </row>
    <row r="41" spans="1:13" ht="15">
      <c r="A41" s="118" t="s">
        <v>178</v>
      </c>
      <c r="B41" s="119"/>
      <c r="C41" s="119"/>
      <c r="D41" s="119"/>
      <c r="E41" s="119"/>
      <c r="F41" s="119"/>
      <c r="G41" s="119"/>
      <c r="H41" s="47" t="s">
        <v>179</v>
      </c>
      <c r="I41" s="47">
        <f>SUM(I6:I39)</f>
        <v>0</v>
      </c>
      <c r="J41" s="48"/>
      <c r="K41" s="49" t="s">
        <v>180</v>
      </c>
      <c r="L41" s="50">
        <f>SUM(L6:L39)</f>
        <v>0</v>
      </c>
      <c r="M41" s="51"/>
    </row>
    <row r="43" spans="1:13" ht="14.25" customHeight="1">
      <c r="A43" s="108" t="s">
        <v>181</v>
      </c>
      <c r="B43" s="108"/>
      <c r="C43" s="108"/>
      <c r="D43" s="108"/>
      <c r="E43" s="108"/>
      <c r="F43" s="108"/>
      <c r="G43" s="108"/>
      <c r="H43" s="108"/>
      <c r="I43" s="108"/>
      <c r="J43" s="108"/>
      <c r="K43" s="108"/>
      <c r="L43" s="108"/>
      <c r="M43" s="108"/>
    </row>
    <row r="44" spans="1:13">
      <c r="A44" s="110"/>
      <c r="B44" s="110"/>
      <c r="C44" s="110"/>
      <c r="D44" s="110"/>
      <c r="E44" s="110"/>
      <c r="F44" s="110"/>
      <c r="G44" s="110"/>
      <c r="H44" s="110"/>
      <c r="I44" s="110"/>
      <c r="J44" s="110"/>
      <c r="K44" s="110"/>
      <c r="L44" s="110"/>
      <c r="M44" s="110"/>
    </row>
    <row r="45" spans="1:13">
      <c r="A45" s="110"/>
      <c r="B45" s="110"/>
      <c r="C45" s="110"/>
      <c r="D45" s="110"/>
      <c r="E45" s="110"/>
      <c r="F45" s="110"/>
      <c r="G45" s="110"/>
      <c r="H45" s="110"/>
      <c r="I45" s="110"/>
      <c r="J45" s="110"/>
      <c r="K45" s="110"/>
      <c r="L45" s="110"/>
      <c r="M45" s="110"/>
    </row>
    <row r="46" spans="1:13">
      <c r="A46" s="110"/>
      <c r="B46" s="110"/>
      <c r="C46" s="110"/>
      <c r="D46" s="110"/>
      <c r="E46" s="110"/>
      <c r="F46" s="110"/>
      <c r="G46" s="110"/>
      <c r="H46" s="110"/>
      <c r="I46" s="110"/>
      <c r="J46" s="110"/>
      <c r="K46" s="110"/>
      <c r="L46" s="110"/>
      <c r="M46" s="110"/>
    </row>
  </sheetData>
  <sheetProtection algorithmName="SHA-512" hashValue="AZFr8uvwj0XLaj5+MaRh+TaikCr4A7hAMu7WqaAz4iO7VdaNvUk93LsqeWkJr4EE9mH+H65ktZn8W+3v2k7ikw==" saltValue="9abryq4cVX8ZtklgtuGHXw==" spinCount="100000" sheet="1" objects="1" scenarios="1" selectLockedCells="1"/>
  <mergeCells count="5">
    <mergeCell ref="A1:M2"/>
    <mergeCell ref="B4:J4"/>
    <mergeCell ref="K4:M4"/>
    <mergeCell ref="A41:G41"/>
    <mergeCell ref="A43:M46"/>
  </mergeCells>
  <dataValidations count="1">
    <dataValidation type="decimal" sqref="H6:H30 G6:G29 J6:J29" xr:uid="{00000000-0002-0000-0400-000000000000}">
      <formula1>0</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B4A7"/>
  </sheetPr>
  <dimension ref="A1:F16"/>
  <sheetViews>
    <sheetView workbookViewId="0">
      <selection activeCell="B7" sqref="B7"/>
    </sheetView>
  </sheetViews>
  <sheetFormatPr defaultRowHeight="14.25"/>
  <cols>
    <col min="1" max="1" width="43.375" customWidth="1"/>
    <col min="2" max="2" width="24" customWidth="1"/>
    <col min="3" max="3" width="8" customWidth="1"/>
    <col min="4" max="4" width="18" customWidth="1"/>
    <col min="5" max="5" width="5" customWidth="1"/>
    <col min="6" max="6" width="45.25" customWidth="1"/>
  </cols>
  <sheetData>
    <row r="1" spans="1:6">
      <c r="A1" s="83" t="s">
        <v>182</v>
      </c>
      <c r="B1" s="83"/>
      <c r="C1" s="83"/>
      <c r="D1" s="83"/>
      <c r="E1" s="83"/>
      <c r="F1" s="83"/>
    </row>
    <row r="2" spans="1:6">
      <c r="A2" s="88"/>
      <c r="B2" s="88"/>
      <c r="C2" s="88"/>
      <c r="D2" s="88"/>
      <c r="E2" s="88"/>
      <c r="F2" s="88"/>
    </row>
    <row r="4" spans="1:6" ht="15">
      <c r="A4" s="14" t="s">
        <v>183</v>
      </c>
      <c r="B4" s="14" t="s">
        <v>184</v>
      </c>
      <c r="D4" s="120" t="s">
        <v>185</v>
      </c>
      <c r="E4" s="120"/>
      <c r="F4" s="120"/>
    </row>
    <row r="5" spans="1:6" ht="30">
      <c r="A5" s="18" t="s">
        <v>186</v>
      </c>
      <c r="B5" s="71">
        <f>'Tabela de Pontuação'!I41</f>
        <v>0</v>
      </c>
      <c r="D5" s="6" t="s">
        <v>187</v>
      </c>
      <c r="E5" s="4" t="s">
        <v>188</v>
      </c>
      <c r="F5" s="6" t="s">
        <v>189</v>
      </c>
    </row>
    <row r="6" spans="1:6" ht="45">
      <c r="A6" s="18" t="s">
        <v>190</v>
      </c>
      <c r="B6" s="71">
        <f>'Tabela de Pontuação'!L41</f>
        <v>0</v>
      </c>
      <c r="D6" s="6" t="s">
        <v>191</v>
      </c>
      <c r="E6" s="4" t="s">
        <v>188</v>
      </c>
      <c r="F6" s="6" t="s">
        <v>192</v>
      </c>
    </row>
    <row r="7" spans="1:6" ht="30">
      <c r="A7" s="18" t="s">
        <v>193</v>
      </c>
      <c r="B7" s="82"/>
      <c r="D7" s="6" t="s">
        <v>194</v>
      </c>
      <c r="E7" s="4" t="s">
        <v>188</v>
      </c>
      <c r="F7" s="6" t="s">
        <v>195</v>
      </c>
    </row>
    <row r="8" spans="1:6" ht="15">
      <c r="A8" s="18" t="s">
        <v>196</v>
      </c>
      <c r="B8" s="82"/>
      <c r="D8" s="6" t="s">
        <v>197</v>
      </c>
      <c r="E8" s="4" t="s">
        <v>188</v>
      </c>
      <c r="F8" s="6" t="s">
        <v>198</v>
      </c>
    </row>
    <row r="9" spans="1:6" ht="15">
      <c r="A9" s="18" t="s">
        <v>199</v>
      </c>
      <c r="B9" s="19" t="str">
        <f>IF(B8&gt;0,(B6*10)/B8,"")</f>
        <v/>
      </c>
    </row>
    <row r="10" spans="1:6" ht="15">
      <c r="A10" s="18" t="s">
        <v>200</v>
      </c>
      <c r="B10" s="19" t="str">
        <f>IF(B8&gt;0,B9*0.4,"")</f>
        <v/>
      </c>
      <c r="D10" s="17"/>
      <c r="E10" s="17"/>
      <c r="F10" s="17"/>
    </row>
    <row r="11" spans="1:6" ht="27.95" customHeight="1"/>
    <row r="12" spans="1:6" ht="32.1" customHeight="1">
      <c r="A12" s="121" t="s">
        <v>201</v>
      </c>
      <c r="B12" s="122"/>
      <c r="C12" s="122"/>
      <c r="D12" s="122"/>
      <c r="E12" s="122"/>
      <c r="F12" s="122"/>
    </row>
    <row r="13" spans="1:6">
      <c r="A13" s="123"/>
      <c r="B13" s="123"/>
      <c r="C13" s="123"/>
      <c r="D13" s="123"/>
      <c r="E13" s="123"/>
      <c r="F13" s="123"/>
    </row>
    <row r="14" spans="1:6" ht="27" customHeight="1">
      <c r="A14" s="123"/>
      <c r="B14" s="123"/>
      <c r="C14" s="123"/>
      <c r="D14" s="123"/>
      <c r="E14" s="123"/>
      <c r="F14" s="123"/>
    </row>
    <row r="15" spans="1:6" ht="22.5" customHeight="1">
      <c r="A15" s="123"/>
      <c r="B15" s="123"/>
      <c r="C15" s="123"/>
      <c r="D15" s="123"/>
      <c r="E15" s="123"/>
      <c r="F15" s="123"/>
    </row>
    <row r="16" spans="1:6" ht="7.5" customHeight="1">
      <c r="A16" s="124"/>
      <c r="B16" s="124"/>
      <c r="C16" s="124"/>
      <c r="D16" s="124"/>
      <c r="E16" s="124"/>
      <c r="F16" s="124"/>
    </row>
  </sheetData>
  <sheetProtection algorithmName="SHA-512" hashValue="VyzEsudJpLxa7+zzw8Qm0UZwbDqWdJ/5oyq9gNhmoMtVVOjGiUxg+EpFIxKJGtKSDWVcfkt6TFIw6pPPqDuI4A==" saltValue="TDEfl9Zmd4M7f1YnM7Vkxg==" spinCount="100000" sheet="1" objects="1" scenarios="1" selectLockedCells="1"/>
  <mergeCells count="3">
    <mergeCell ref="A1:F2"/>
    <mergeCell ref="D4:F4"/>
    <mergeCell ref="A12:F16"/>
  </mergeCells>
  <dataValidations count="1">
    <dataValidation type="decimal" sqref="B5:B6" xr:uid="{00000000-0002-0000-0500-000000000000}">
      <formula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Instruções</vt:lpstr>
      <vt:lpstr>Identificação</vt:lpstr>
      <vt:lpstr>Produção Científica - Artigos</vt:lpstr>
      <vt:lpstr>Produção Científica - Livros</vt:lpstr>
      <vt:lpstr>Tabela de Pontuação</vt:lpstr>
      <vt:lpstr>Cálculo da NC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2026-09-01T13:03:43Z</dcterms:modified>
</cp:coreProperties>
</file>