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e495adbe7072e8a9/PPG/Gestão 2023-2025/Seleção/2024/"/>
    </mc:Choice>
  </mc:AlternateContent>
  <xr:revisionPtr revIDLastSave="5" documentId="8_{DEA20788-AB3E-40FF-B508-7C5E50CA0919}" xr6:coauthVersionLast="47" xr6:coauthVersionMax="47" xr10:uidLastSave="{93735AAF-76F3-4A01-9150-9CBA4C602CE7}"/>
  <bookViews>
    <workbookView xWindow="-108" yWindow="-108" windowWidth="30936" windowHeight="16776" tabRatio="9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80" i="1"/>
  <c r="D79" i="1"/>
  <c r="D78" i="1"/>
  <c r="D77" i="1"/>
  <c r="D76" i="1"/>
  <c r="D75" i="1"/>
  <c r="D23" i="1" l="1"/>
  <c r="D12" i="1"/>
  <c r="D13" i="1"/>
  <c r="D14" i="1"/>
  <c r="D18" i="1"/>
  <c r="D19" i="1"/>
  <c r="D17" i="1"/>
  <c r="D25" i="1"/>
  <c r="D24" i="1"/>
  <c r="D26" i="1"/>
  <c r="D15" i="1" l="1"/>
  <c r="D16" i="1"/>
  <c r="D22" i="1"/>
  <c r="D27" i="1" s="1"/>
  <c r="D72" i="1"/>
  <c r="D71" i="1"/>
  <c r="D70" i="1"/>
  <c r="D69" i="1"/>
  <c r="D68" i="1"/>
  <c r="D67" i="1"/>
  <c r="D66" i="1"/>
  <c r="D62" i="1"/>
  <c r="D61" i="1"/>
  <c r="D60" i="1"/>
  <c r="D59" i="1"/>
  <c r="D58" i="1"/>
  <c r="D57" i="1"/>
  <c r="D56" i="1"/>
  <c r="D55" i="1"/>
  <c r="D54" i="1"/>
  <c r="D50" i="1"/>
  <c r="D49" i="1"/>
  <c r="D48" i="1"/>
  <c r="D47" i="1"/>
  <c r="D46" i="1"/>
  <c r="D45" i="1"/>
  <c r="D44" i="1"/>
  <c r="D43" i="1"/>
  <c r="D42" i="1"/>
  <c r="D38" i="1"/>
  <c r="D37" i="1"/>
  <c r="D36" i="1"/>
  <c r="D35" i="1"/>
  <c r="D34" i="1"/>
  <c r="D33" i="1"/>
  <c r="D32" i="1"/>
  <c r="D31" i="1"/>
  <c r="D30" i="1"/>
  <c r="D20" i="1" l="1"/>
  <c r="D82" i="1" l="1"/>
  <c r="D39" i="1"/>
  <c r="D63" i="1"/>
  <c r="D51" i="1"/>
  <c r="D73" i="1"/>
  <c r="D84" i="1" l="1"/>
</calcChain>
</file>

<file path=xl/sharedStrings.xml><?xml version="1.0" encoding="utf-8"?>
<sst xmlns="http://schemas.openxmlformats.org/spreadsheetml/2006/main" count="110" uniqueCount="97">
  <si>
    <t>Instruções:</t>
  </si>
  <si>
    <t>1. Preencha os campos coloridos em números arábicos.</t>
  </si>
  <si>
    <t>2. Os itens são excludentes, não podendo haver dupla atribuição.</t>
  </si>
  <si>
    <t>Pontos</t>
  </si>
  <si>
    <t>SUBTOTAL</t>
  </si>
  <si>
    <t>Produção científica (número de trabalhos em cada item)</t>
  </si>
  <si>
    <t>número</t>
  </si>
  <si>
    <t>TOTAL</t>
  </si>
  <si>
    <t>ATENÇÃO:</t>
  </si>
  <si>
    <t>2. Somente os itens relacionados na planilha serão considerados na avaliação.</t>
  </si>
  <si>
    <t>4. A ausência de comprovação documental implica na eliminação da pontuação correspondente obtida no item.</t>
  </si>
  <si>
    <t>Declaração:</t>
  </si>
  <si>
    <t>Nome do Candidato:</t>
  </si>
  <si>
    <t>Data e Assinatura:</t>
  </si>
  <si>
    <t>Artigo publicado em revista A1 na área de Ciências Biológicas II</t>
  </si>
  <si>
    <t>Artigo publicado em revista A2 na área de Ciências Biológicas II</t>
  </si>
  <si>
    <t>Artigo publicado em revista B1 na área de Ciências Biológicas II</t>
  </si>
  <si>
    <t>Artigo publicado em revista A3 na área de Ciências Biológicas II</t>
  </si>
  <si>
    <t>Artigo publicado em revista A4 na área de Ciências Biológicas II</t>
  </si>
  <si>
    <t>Artigo publicado em revista B2 na área de Ciências Biológicas II</t>
  </si>
  <si>
    <t>Artigo publicado em revista B3 na área de Ciências Biológicas II</t>
  </si>
  <si>
    <t>Artigo publicado em revista B4 na área de Ciências Biológicas II</t>
  </si>
  <si>
    <t>Artigo publicado em revista B5 na área de Ciências Biológicas II</t>
  </si>
  <si>
    <t>Artigo aceito ou publicado em revista A1 na área de Ciências Biológicas II</t>
  </si>
  <si>
    <t>Artigo aceito ou publicado em revista A2 na área de Ciências Biológicas II</t>
  </si>
  <si>
    <t>Artigo aceito ou publicado em revista A3 na área de Ciências Biológicas II</t>
  </si>
  <si>
    <t>Artigo aceito ou publicado em revista A4 na área de Ciências Biológicas II</t>
  </si>
  <si>
    <t>Artigo aceito ou publicado em revista B1 na área de Ciências Biológicas II</t>
  </si>
  <si>
    <t>Artigo aceito ou publicado em revista B2 na área de Ciências Biológicas II</t>
  </si>
  <si>
    <t>Artigo aceito ou publicado em revista B3 na área de Ciências Biológicas II</t>
  </si>
  <si>
    <t>Artigo aceito ou publicado em revista B4 na área de Ciências Biológicas II</t>
  </si>
  <si>
    <t>Artigo aceito ou publicado em revista B5 na área de Ciências Biológicas II</t>
  </si>
  <si>
    <t>Artigo submetido em revista A1 na área de Ciências Biológicas II</t>
  </si>
  <si>
    <t>Artigo submetido em revista A2 na área de Ciências Biológicas II</t>
  </si>
  <si>
    <t>Artigo submetido em revista A3 na área de Ciências Biológicas II</t>
  </si>
  <si>
    <t>Artigo submetido em revista A4 na área de Ciências Biológicas II</t>
  </si>
  <si>
    <t>Artigo submetido em revista B1 na área de Ciências Biológicas II</t>
  </si>
  <si>
    <t>Artigo submetido em revista B2 na área de Ciências Biológicas II</t>
  </si>
  <si>
    <t>Artigo submetido em revista B3 na área de Ciências Biológicas II</t>
  </si>
  <si>
    <t>Artigo submetido em revista B4 na área de Ciências Biológicas II</t>
  </si>
  <si>
    <t>Artigo submetido em revista B5 na área de Ciências Biológicas II</t>
  </si>
  <si>
    <t>Atividades acadêmico-científicas diversas</t>
  </si>
  <si>
    <t>PROGRAMA DE PÓS-GRADUAÇÃO EM FARMACOLOGIA</t>
  </si>
  <si>
    <t>4. A lista de documentos comprabatórios requeridos para pontuação encontra-se em anexo no final desta planilha.</t>
  </si>
  <si>
    <t>5. A comissão de seleção avaliará os casos omissos.</t>
  </si>
  <si>
    <t>3. Para saber a classificação das revistas indexadas, consulte o site da CAPES (https://sucupira.capes.gov.br/sucupira/public/consultas/coleta/veiculoPublicacaoQualis/listaConsultaGeralPeriodicos.jsf), selecionando as seguintes opções: a) Evento de classificação: quadriênio 2017-2020 e b) Área de avaliação: Ciencias Biologicas II. Periódicos que não constam no extrato 2017-2020 da área de Ciências Biológicas II devem ser enquadrados como Qualis B5.</t>
  </si>
  <si>
    <t>Graduação</t>
  </si>
  <si>
    <r>
      <t>Média das notas da graduação - para computar a média use A+ = 10;  A- = 9;  B+ = 8;  B- = 7, ou a respectiva nota</t>
    </r>
    <r>
      <rPr>
        <i/>
        <vertAlign val="superscript"/>
        <sz val="10"/>
        <rFont val="Arial"/>
        <family val="2"/>
      </rPr>
      <t>a</t>
    </r>
  </si>
  <si>
    <t>Pós-graduação</t>
  </si>
  <si>
    <t>Estágio sem bolsa com orientador do PPG Farmacologia UFSM - (máximo 1080 horas )d</t>
  </si>
  <si>
    <t>Estágio sem bolsa com orientador de PPG não vinculado ao PPG Farmacologia UFSM - (máximo 1080 horas )d</t>
  </si>
  <si>
    <t>Estágio sem bolsa ou monitoria com orientador não vinculado a nenhum PPG - (máximo 1080 horas )d</t>
  </si>
  <si>
    <r>
      <t>Bolsista de iniciação científica ou tecnológica da FAPERGS ou outra fundação estadual de fomento à pesquisa</t>
    </r>
    <r>
      <rPr>
        <i/>
        <vertAlign val="superscript"/>
        <sz val="10"/>
        <rFont val="Arial"/>
        <family val="2"/>
      </rPr>
      <t>c</t>
    </r>
  </si>
  <si>
    <r>
      <t>Bolsista de iniciação científica ou tecnológica do CNPq</t>
    </r>
    <r>
      <rPr>
        <i/>
        <vertAlign val="superscript"/>
        <sz val="10"/>
        <rFont val="Arial"/>
        <family val="2"/>
      </rPr>
      <t>c</t>
    </r>
  </si>
  <si>
    <t>a. Histórico escolar da graduação</t>
  </si>
  <si>
    <t>b. Certificado emitido pela unidade de ensino responsável (no caso de bolsa de monitoria), pró-reitoria de extensão (no caso de bolsa de extensão) ou coordenação institucional do programa de educação tutorial (no caso de bolsa PET), acompanhado de declaração do professor orientador informando o período do estágio, carga horária semanal e atividades desenvolvidas. O certificado deve informar claramente que o estágio/monitoria foi remunerado.</t>
  </si>
  <si>
    <r>
      <t>Bolsista de monitoria, extensão ou programa de educação tutorial (PET) - (máximo 1 ano)</t>
    </r>
    <r>
      <rPr>
        <i/>
        <vertAlign val="superscript"/>
        <sz val="10"/>
        <rFont val="Arial"/>
        <family val="2"/>
      </rPr>
      <t>b</t>
    </r>
  </si>
  <si>
    <r>
      <t>Bolsista de Iniciação científica ou tecnológica financiada por pró-reitoria ou fundação de apoio institucional</t>
    </r>
    <r>
      <rPr>
        <i/>
        <vertAlign val="superscript"/>
        <sz val="10"/>
        <rFont val="Arial"/>
        <family val="2"/>
      </rPr>
      <t>c</t>
    </r>
  </si>
  <si>
    <t>c. Certificado expedido por instância administrativa da instituição de ensino superior ou CNPq ou Fapergs (ou outra fundação estadual de fomento à pesquisa). A fundação deve constar na lista da CONFAP (Confederação de Fundações de  Apoio a Pesquisa – www.confap.org.br)</t>
  </si>
  <si>
    <r>
      <t>Especialização Lato sensu (mínimo 360 horas)</t>
    </r>
    <r>
      <rPr>
        <i/>
        <vertAlign val="superscript"/>
        <sz val="10"/>
        <rFont val="Arial"/>
        <family val="2"/>
      </rPr>
      <t>e</t>
    </r>
  </si>
  <si>
    <t>e. Diploma de curso de especialização reconhecido pelo MEC.</t>
  </si>
  <si>
    <t>Mestrado strictu sensu concluído em outra área (máximo 1)f</t>
  </si>
  <si>
    <t>f. Diploma de curso de mestrado reconhecido pelo MEC.</t>
  </si>
  <si>
    <r>
      <t>Tempo em meses para obtenção do título de mestre</t>
    </r>
    <r>
      <rPr>
        <i/>
        <vertAlign val="superscript"/>
        <sz val="10"/>
        <rFont val="Arial"/>
        <family val="2"/>
      </rPr>
      <t>g</t>
    </r>
  </si>
  <si>
    <r>
      <t>Média das notas do mestrado - para computar a média use A+ = 10;  A- = 9;  B+ = 8;  B- = 7, ou a respectiva nota</t>
    </r>
    <r>
      <rPr>
        <i/>
        <vertAlign val="superscript"/>
        <sz val="10"/>
        <rFont val="Arial"/>
        <family val="2"/>
      </rPr>
      <t>g</t>
    </r>
  </si>
  <si>
    <t>g. Histórico escolar do mestrado.</t>
  </si>
  <si>
    <t>d. Declaração assinada pelo professor orientador conforme modelo disponibilizado com esta planilha de avaliação.</t>
  </si>
  <si>
    <r>
      <t>Estágio voluntário com orientador do PPG Farmacologia UFSM (máximo 540 horas)</t>
    </r>
    <r>
      <rPr>
        <i/>
        <vertAlign val="superscript"/>
        <sz val="10"/>
        <rFont val="Arial"/>
        <family val="2"/>
      </rPr>
      <t>d</t>
    </r>
  </si>
  <si>
    <r>
      <t>Artigos aceitos ou publicados como</t>
    </r>
    <r>
      <rPr>
        <b/>
        <i/>
        <sz val="10"/>
        <color indexed="10"/>
        <rFont val="Arial"/>
        <family val="2"/>
      </rPr>
      <t xml:space="preserve"> primeiro autor ou autor correspondente</t>
    </r>
    <r>
      <rPr>
        <b/>
        <i/>
        <vertAlign val="superscript"/>
        <sz val="10"/>
        <color indexed="10"/>
        <rFont val="Arial"/>
        <family val="2"/>
      </rPr>
      <t>h</t>
    </r>
  </si>
  <si>
    <t>h. Primeira página do artigo conforme foi publicado no periódico ou cópia de e-mail enviado ao autor correspondente confirmando o aceite para publicação.</t>
  </si>
  <si>
    <t>i. Cópia de e-mail enviado aos autores confirmando a submissão do artigo.</t>
  </si>
  <si>
    <r>
      <t>Artigos aceitos ou publicados como</t>
    </r>
    <r>
      <rPr>
        <b/>
        <i/>
        <sz val="10"/>
        <color indexed="10"/>
        <rFont val="Arial"/>
        <family val="2"/>
      </rPr>
      <t xml:space="preserve"> co-autor</t>
    </r>
    <r>
      <rPr>
        <b/>
        <i/>
        <vertAlign val="superscript"/>
        <sz val="10"/>
        <color indexed="10"/>
        <rFont val="Arial"/>
        <family val="2"/>
      </rPr>
      <t>h</t>
    </r>
  </si>
  <si>
    <r>
      <rPr>
        <b/>
        <i/>
        <sz val="10"/>
        <rFont val="Arial"/>
        <family val="2"/>
      </rPr>
      <t>Artigos submetidos</t>
    </r>
    <r>
      <rPr>
        <b/>
        <i/>
        <sz val="10"/>
        <color indexed="10"/>
        <rFont val="Arial"/>
        <family val="2"/>
      </rPr>
      <t xml:space="preserve"> até o dia de encerramento das inscrições conforme edital de seleção</t>
    </r>
    <r>
      <rPr>
        <b/>
        <i/>
        <vertAlign val="superscript"/>
        <sz val="10"/>
        <color rgb="FFFF0000"/>
        <rFont val="Arial"/>
        <family val="2"/>
      </rPr>
      <t>i</t>
    </r>
  </si>
  <si>
    <r>
      <t>Resumo apresentado na forma oral em congresso organizado por sociedade internacional</t>
    </r>
    <r>
      <rPr>
        <i/>
        <vertAlign val="superscript"/>
        <sz val="10"/>
        <rFont val="Arial"/>
        <family val="2"/>
      </rPr>
      <t>j</t>
    </r>
  </si>
  <si>
    <r>
      <t>Resumo apresentado na forma de painel em congresso organizado por sociedade internacional</t>
    </r>
    <r>
      <rPr>
        <i/>
        <vertAlign val="superscript"/>
        <sz val="10"/>
        <rFont val="Arial"/>
        <family val="2"/>
      </rPr>
      <t>j</t>
    </r>
  </si>
  <si>
    <r>
      <t>Resumo apresentado na forma oral na SBFTE</t>
    </r>
    <r>
      <rPr>
        <i/>
        <vertAlign val="superscript"/>
        <sz val="10"/>
        <rFont val="Arial"/>
        <family val="2"/>
      </rPr>
      <t>j</t>
    </r>
  </si>
  <si>
    <r>
      <t>Resumo apresentado na forma de painel na SBFTE</t>
    </r>
    <r>
      <rPr>
        <i/>
        <vertAlign val="superscript"/>
        <sz val="10"/>
        <rFont val="Arial"/>
        <family val="2"/>
      </rPr>
      <t>j</t>
    </r>
  </si>
  <si>
    <r>
      <t>Resumo apresentado na forma oral em congresso organizado por sociedade nacional filiada a SBPC</t>
    </r>
    <r>
      <rPr>
        <i/>
        <vertAlign val="superscript"/>
        <sz val="10"/>
        <rFont val="Arial"/>
        <family val="2"/>
      </rPr>
      <t>j</t>
    </r>
  </si>
  <si>
    <r>
      <t>Resumo apresentado na forma de painel em congresso organizado por sociedade nacional filiada a SBPC</t>
    </r>
    <r>
      <rPr>
        <i/>
        <vertAlign val="superscript"/>
        <sz val="10"/>
        <rFont val="Arial"/>
        <family val="2"/>
      </rPr>
      <t>j</t>
    </r>
  </si>
  <si>
    <r>
      <t>Trabalho apresentado em qualquer formato na Jornada Acadêmica Integrada da UFSM (JAI) ou equivalente de outra instituição</t>
    </r>
    <r>
      <rPr>
        <i/>
        <vertAlign val="superscript"/>
        <sz val="10"/>
        <rFont val="Arial"/>
        <family val="2"/>
      </rPr>
      <t>j</t>
    </r>
    <r>
      <rPr>
        <i/>
        <sz val="10"/>
        <rFont val="Arial"/>
        <family val="2"/>
      </rPr>
      <t xml:space="preserve"> </t>
    </r>
  </si>
  <si>
    <r>
      <t>Prêmio recebido de sociedade nacional filiada a SBPC ou sociedade internacional</t>
    </r>
    <r>
      <rPr>
        <i/>
        <vertAlign val="superscript"/>
        <sz val="10"/>
        <rFont val="Arial"/>
        <family val="2"/>
      </rPr>
      <t>j</t>
    </r>
  </si>
  <si>
    <t>j. Certificado expedido pela organização do congresso. A pontuação referente a apresentação de trabalhos em congressos internacionais somente será contabilizada nos casos em que a entidade organizadora do evento for sociedade científica reconhecida internacionalmente.</t>
  </si>
  <si>
    <t>k. Certificado expedido pela instituição organizadora do evento.</t>
  </si>
  <si>
    <t>m. Comprovante expedido pelo INPI ou pela agência de proteção intelectual internacional.</t>
  </si>
  <si>
    <r>
      <t>Resumos (</t>
    </r>
    <r>
      <rPr>
        <b/>
        <i/>
        <sz val="10"/>
        <color rgb="FFFF0000"/>
        <rFont val="Arial"/>
        <family val="2"/>
      </rPr>
      <t>como apresentador</t>
    </r>
    <r>
      <rPr>
        <b/>
        <i/>
        <sz val="10"/>
        <color rgb="FF7030A0"/>
        <rFont val="Arial"/>
        <family val="2"/>
      </rPr>
      <t>)</t>
    </r>
    <r>
      <rPr>
        <b/>
        <i/>
        <sz val="10"/>
        <rFont val="Arial"/>
        <family val="2"/>
      </rPr>
      <t>: máximo 5 em cada item</t>
    </r>
  </si>
  <si>
    <r>
      <t>Participação em escolas de aperfeiçoamento científico (como membro a comissão organizadora)</t>
    </r>
    <r>
      <rPr>
        <i/>
        <vertAlign val="superscript"/>
        <sz val="10"/>
        <rFont val="Arial"/>
        <family val="2"/>
      </rPr>
      <t>k</t>
    </r>
  </si>
  <si>
    <r>
      <t>Participação em escolas de aperfeiçoamento científico (como aluno selecionado)</t>
    </r>
    <r>
      <rPr>
        <i/>
        <vertAlign val="superscript"/>
        <sz val="10"/>
        <rFont val="Arial"/>
        <family val="2"/>
      </rPr>
      <t>k</t>
    </r>
  </si>
  <si>
    <r>
      <t>Bancas de trabalho de conclusão de curso de graduação (máximo 5)</t>
    </r>
    <r>
      <rPr>
        <i/>
        <vertAlign val="superscript"/>
        <sz val="10"/>
        <rFont val="Arial"/>
        <family val="2"/>
      </rPr>
      <t>l</t>
    </r>
  </si>
  <si>
    <r>
      <t>Orientação de trabalho de conclusão de curso de graduação (máximo 5)</t>
    </r>
    <r>
      <rPr>
        <i/>
        <vertAlign val="superscript"/>
        <sz val="10"/>
        <rFont val="Arial"/>
        <family val="2"/>
      </rPr>
      <t>l</t>
    </r>
  </si>
  <si>
    <t>l. Certificado expedido por instância administrativa da instituição de ensino superior reconhecida pelo MEC.</t>
  </si>
  <si>
    <r>
      <t>Participação como representante discente em órgão colegiado de instituição de ensino superior reconhecida pelo MEC</t>
    </r>
    <r>
      <rPr>
        <i/>
        <vertAlign val="superscript"/>
        <sz val="10"/>
        <rFont val="Arial"/>
        <family val="2"/>
      </rPr>
      <t>l</t>
    </r>
  </si>
  <si>
    <r>
      <t>Patente depositada ou registrada no INPI ou órgão equivalente estrangeiro</t>
    </r>
    <r>
      <rPr>
        <i/>
        <vertAlign val="superscript"/>
        <sz val="10"/>
        <rFont val="Arial"/>
        <family val="2"/>
      </rPr>
      <t>m</t>
    </r>
  </si>
  <si>
    <r>
      <t xml:space="preserve">1. O preenchimento das áreas coloridas desta planilha é de </t>
    </r>
    <r>
      <rPr>
        <b/>
        <sz val="10"/>
        <rFont val="Arial"/>
        <family val="2"/>
      </rPr>
      <t>EXCLUSIVA</t>
    </r>
    <r>
      <rPr>
        <sz val="10"/>
        <rFont val="Arial"/>
        <family val="2"/>
      </rPr>
      <t xml:space="preserve"> responsabilidade do candidato.</t>
    </r>
  </si>
  <si>
    <r>
      <t xml:space="preserve">3. Inclua </t>
    </r>
    <r>
      <rPr>
        <b/>
        <sz val="10"/>
        <rFont val="Arial"/>
        <family val="2"/>
      </rPr>
      <t>SOMENTE</t>
    </r>
    <r>
      <rPr>
        <sz val="10"/>
        <rFont val="Arial"/>
        <family val="2"/>
      </rPr>
      <t xml:space="preserve"> a comprovação dos </t>
    </r>
    <r>
      <rPr>
        <b/>
        <sz val="10"/>
        <rFont val="Arial"/>
        <family val="2"/>
      </rPr>
      <t>RESPECTIVOS</t>
    </r>
    <r>
      <rPr>
        <sz val="10"/>
        <rFont val="Arial"/>
        <family val="2"/>
      </rPr>
      <t xml:space="preserve"> itens da </t>
    </r>
    <r>
      <rPr>
        <b/>
        <sz val="10"/>
        <rFont val="Arial"/>
        <family val="2"/>
      </rPr>
      <t>PLANILHA, devidamente identificados.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NÃO adicione outros documentos sob pena de anulação da planilha de pontuação.</t>
    </r>
  </si>
  <si>
    <r>
      <t xml:space="preserve">DECLARO que as informações aqui prestadas são verdadeiras, e que estou ciente e concordo com as condições de preenchimento estabelecidas nos itens 1 a 5 descritos acima no campo </t>
    </r>
    <r>
      <rPr>
        <sz val="10"/>
        <color rgb="FFFF0000"/>
        <rFont val="Arial"/>
        <family val="2"/>
      </rPr>
      <t>ATENÇÃO</t>
    </r>
    <r>
      <rPr>
        <sz val="10"/>
        <rFont val="Arial"/>
        <family val="2"/>
      </rPr>
      <t>.</t>
    </r>
  </si>
  <si>
    <t>PLANILHA DE AVALIAÇÃO DE CURRÍCULOS DE CANDIDATOS(AS)</t>
  </si>
  <si>
    <t>ANEXO: Lista de documentos comprabatórios requeridos para pontuação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</si>
</sst>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49"/>
      <name val="Arial"/>
      <family val="2"/>
    </font>
    <font>
      <sz val="10"/>
      <color indexed="30"/>
      <name val="Arial"/>
      <family val="2"/>
    </font>
    <font>
      <b/>
      <i/>
      <sz val="10"/>
      <color indexed="10"/>
      <name val="Arial"/>
      <family val="2"/>
    </font>
    <font>
      <b/>
      <i/>
      <vertAlign val="superscript"/>
      <sz val="10"/>
      <color indexed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rgb="FF50CDD0"/>
      <name val="Arial"/>
      <family val="2"/>
    </font>
    <font>
      <b/>
      <i/>
      <vertAlign val="superscript"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2" fontId="1" fillId="0" borderId="4" xfId="0" applyNumberFormat="1" applyFont="1" applyBorder="1"/>
    <xf numFmtId="0" fontId="5" fillId="0" borderId="0" xfId="0" applyFont="1"/>
    <xf numFmtId="0" fontId="1" fillId="0" borderId="1" xfId="0" applyFont="1" applyBorder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2" fontId="1" fillId="0" borderId="9" xfId="0" applyNumberFormat="1" applyFont="1" applyBorder="1"/>
    <xf numFmtId="0" fontId="1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6" xfId="0" applyBorder="1"/>
    <xf numFmtId="0" fontId="0" fillId="2" borderId="5" xfId="0" applyFill="1" applyBorder="1" applyProtection="1">
      <protection locked="0"/>
    </xf>
    <xf numFmtId="2" fontId="0" fillId="0" borderId="3" xfId="0" applyNumberFormat="1" applyBorder="1"/>
    <xf numFmtId="0" fontId="0" fillId="2" borderId="2" xfId="0" applyFill="1" applyBorder="1" applyProtection="1">
      <protection locked="0"/>
    </xf>
    <xf numFmtId="2" fontId="0" fillId="0" borderId="2" xfId="0" applyNumberFormat="1" applyBorder="1"/>
    <xf numFmtId="0" fontId="0" fillId="2" borderId="7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/>
    <xf numFmtId="0" fontId="0" fillId="2" borderId="3" xfId="0" applyFill="1" applyBorder="1" applyProtection="1">
      <protection locked="0"/>
    </xf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"/>
  <sheetViews>
    <sheetView tabSelected="1" topLeftCell="A70" zoomScale="110" zoomScaleNormal="110" workbookViewId="0">
      <selection activeCell="A102" sqref="A102"/>
    </sheetView>
  </sheetViews>
  <sheetFormatPr defaultColWidth="8.88671875" defaultRowHeight="13.2" x14ac:dyDescent="0.25"/>
  <cols>
    <col min="1" max="1" width="172.6640625" customWidth="1"/>
    <col min="2" max="2" width="9.33203125" customWidth="1"/>
    <col min="3" max="3" width="26" customWidth="1"/>
  </cols>
  <sheetData>
    <row r="1" spans="1:6" x14ac:dyDescent="0.25">
      <c r="A1" s="1" t="s">
        <v>42</v>
      </c>
      <c r="B1" s="1"/>
      <c r="C1" s="1"/>
      <c r="D1" s="1"/>
      <c r="E1" s="1"/>
      <c r="F1" s="1"/>
    </row>
    <row r="3" spans="1:6" x14ac:dyDescent="0.25">
      <c r="A3" s="1" t="s">
        <v>95</v>
      </c>
    </row>
    <row r="4" spans="1:6" x14ac:dyDescent="0.25">
      <c r="A4" s="1"/>
    </row>
    <row r="5" spans="1:6" x14ac:dyDescent="0.25">
      <c r="A5" s="1" t="s">
        <v>0</v>
      </c>
    </row>
    <row r="6" spans="1:6" x14ac:dyDescent="0.25">
      <c r="A6" t="s">
        <v>1</v>
      </c>
    </row>
    <row r="7" spans="1:6" x14ac:dyDescent="0.25">
      <c r="A7" t="s">
        <v>2</v>
      </c>
    </row>
    <row r="8" spans="1:6" ht="39.6" x14ac:dyDescent="0.25">
      <c r="A8" s="16" t="s">
        <v>45</v>
      </c>
    </row>
    <row r="9" spans="1:6" x14ac:dyDescent="0.25">
      <c r="A9" t="s">
        <v>43</v>
      </c>
    </row>
    <row r="10" spans="1:6" ht="13.8" thickBot="1" x14ac:dyDescent="0.3">
      <c r="A10" s="1"/>
    </row>
    <row r="11" spans="1:6" ht="13.8" thickBot="1" x14ac:dyDescent="0.3">
      <c r="A11" s="1" t="s">
        <v>46</v>
      </c>
      <c r="B11" s="19"/>
      <c r="D11" s="17" t="s">
        <v>3</v>
      </c>
    </row>
    <row r="12" spans="1:6" ht="15" x14ac:dyDescent="0.25">
      <c r="A12" s="10" t="s">
        <v>47</v>
      </c>
      <c r="B12" s="20">
        <v>9</v>
      </c>
      <c r="D12" s="21">
        <f>IF(B12&lt;=6,0,(IF(B12&lt;=7,0.5,(IF(B12&lt;=8,1,(IF(B12&lt;=9,2,(IF(B12&lt;=10,4,)))))))))</f>
        <v>2</v>
      </c>
    </row>
    <row r="13" spans="1:6" ht="15" x14ac:dyDescent="0.25">
      <c r="A13" s="10" t="s">
        <v>56</v>
      </c>
      <c r="B13" s="20">
        <v>1</v>
      </c>
      <c r="D13" s="21">
        <f>B13*2.5</f>
        <v>2.5</v>
      </c>
    </row>
    <row r="14" spans="1:6" ht="15" x14ac:dyDescent="0.25">
      <c r="A14" s="10" t="s">
        <v>57</v>
      </c>
      <c r="B14" s="20">
        <v>1</v>
      </c>
      <c r="D14" s="21">
        <f>B14*2.5</f>
        <v>2.5</v>
      </c>
    </row>
    <row r="15" spans="1:6" ht="15" x14ac:dyDescent="0.25">
      <c r="A15" s="10" t="s">
        <v>52</v>
      </c>
      <c r="B15" s="20">
        <v>1</v>
      </c>
      <c r="D15" s="21">
        <f t="shared" ref="D15:D16" si="0">B15*5</f>
        <v>5</v>
      </c>
    </row>
    <row r="16" spans="1:6" ht="15" x14ac:dyDescent="0.25">
      <c r="A16" s="10" t="s">
        <v>53</v>
      </c>
      <c r="B16" s="20">
        <v>1</v>
      </c>
      <c r="D16" s="21">
        <f t="shared" si="0"/>
        <v>5</v>
      </c>
    </row>
    <row r="17" spans="1:4" x14ac:dyDescent="0.25">
      <c r="A17" s="10" t="s">
        <v>49</v>
      </c>
      <c r="B17" s="20">
        <v>1080</v>
      </c>
      <c r="D17" s="21">
        <f>IF(B17&gt;2160,6,B17/360)</f>
        <v>3</v>
      </c>
    </row>
    <row r="18" spans="1:4" x14ac:dyDescent="0.25">
      <c r="A18" s="10" t="s">
        <v>50</v>
      </c>
      <c r="B18" s="20">
        <v>1080</v>
      </c>
      <c r="D18" s="21">
        <f t="shared" ref="D18:D19" si="1">IF(B18&gt;2160,6,B18/360)</f>
        <v>3</v>
      </c>
    </row>
    <row r="19" spans="1:4" ht="13.8" thickBot="1" x14ac:dyDescent="0.3">
      <c r="A19" s="10" t="s">
        <v>51</v>
      </c>
      <c r="B19" s="20">
        <v>1080</v>
      </c>
      <c r="D19" s="21">
        <f t="shared" si="1"/>
        <v>3</v>
      </c>
    </row>
    <row r="20" spans="1:4" ht="13.8" thickBot="1" x14ac:dyDescent="0.3">
      <c r="A20" s="10"/>
      <c r="C20" s="3" t="s">
        <v>4</v>
      </c>
      <c r="D20" s="18">
        <f>SUM(D12:D19)</f>
        <v>26</v>
      </c>
    </row>
    <row r="21" spans="1:4" x14ac:dyDescent="0.25">
      <c r="A21" s="1" t="s">
        <v>48</v>
      </c>
    </row>
    <row r="22" spans="1:4" ht="15" x14ac:dyDescent="0.25">
      <c r="A22" s="10" t="s">
        <v>59</v>
      </c>
      <c r="B22" s="20">
        <v>1</v>
      </c>
      <c r="D22" s="21">
        <f>B22*5</f>
        <v>5</v>
      </c>
    </row>
    <row r="23" spans="1:4" x14ac:dyDescent="0.25">
      <c r="A23" s="10" t="s">
        <v>61</v>
      </c>
      <c r="B23" s="20">
        <v>1</v>
      </c>
      <c r="D23" s="21">
        <f>B23*10</f>
        <v>10</v>
      </c>
    </row>
    <row r="24" spans="1:4" ht="15" x14ac:dyDescent="0.25">
      <c r="A24" s="10" t="s">
        <v>63</v>
      </c>
      <c r="B24" s="22">
        <v>24</v>
      </c>
      <c r="D24" s="23">
        <f>IF(B24&lt;25,(((24-B24)/12)*0.5)+0.5,0)</f>
        <v>0.5</v>
      </c>
    </row>
    <row r="25" spans="1:4" ht="15" x14ac:dyDescent="0.25">
      <c r="A25" s="10" t="s">
        <v>64</v>
      </c>
      <c r="B25" s="24">
        <v>8</v>
      </c>
      <c r="D25" s="21">
        <f>IF(B25&lt;=7,0,(IF(B25&lt;=8,1,(IF(B25&lt;=9,2,(IF(B25&lt;=10,4,)))))))</f>
        <v>1</v>
      </c>
    </row>
    <row r="26" spans="1:4" ht="15.6" thickBot="1" x14ac:dyDescent="0.3">
      <c r="A26" s="10" t="s">
        <v>67</v>
      </c>
      <c r="B26" s="20">
        <v>540</v>
      </c>
      <c r="D26" s="21">
        <f>IF(B26&gt;2160,6,B26/360)</f>
        <v>1.5</v>
      </c>
    </row>
    <row r="27" spans="1:4" ht="13.8" thickBot="1" x14ac:dyDescent="0.3">
      <c r="A27" s="2"/>
      <c r="C27" s="3" t="s">
        <v>4</v>
      </c>
      <c r="D27" s="18">
        <f>SUM(D22:D26)</f>
        <v>18</v>
      </c>
    </row>
    <row r="28" spans="1:4" ht="13.8" thickBot="1" x14ac:dyDescent="0.3">
      <c r="A28" s="1" t="s">
        <v>5</v>
      </c>
      <c r="B28" s="1"/>
    </row>
    <row r="29" spans="1:4" ht="16.2" thickBot="1" x14ac:dyDescent="0.3">
      <c r="A29" s="2" t="s">
        <v>68</v>
      </c>
      <c r="B29" s="17" t="s">
        <v>6</v>
      </c>
      <c r="C29" s="1"/>
      <c r="D29" s="17" t="s">
        <v>3</v>
      </c>
    </row>
    <row r="30" spans="1:4" x14ac:dyDescent="0.25">
      <c r="A30" s="10" t="s">
        <v>14</v>
      </c>
      <c r="B30" s="22">
        <v>1</v>
      </c>
      <c r="D30" s="23">
        <f>B30*50</f>
        <v>50</v>
      </c>
    </row>
    <row r="31" spans="1:4" x14ac:dyDescent="0.25">
      <c r="A31" s="10" t="s">
        <v>15</v>
      </c>
      <c r="B31" s="22">
        <v>1</v>
      </c>
      <c r="D31" s="23">
        <f>B31*30</f>
        <v>30</v>
      </c>
    </row>
    <row r="32" spans="1:4" x14ac:dyDescent="0.25">
      <c r="A32" s="10" t="s">
        <v>17</v>
      </c>
      <c r="B32" s="22">
        <v>1</v>
      </c>
      <c r="D32" s="23">
        <f>(B32)*25</f>
        <v>25</v>
      </c>
    </row>
    <row r="33" spans="1:4" x14ac:dyDescent="0.25">
      <c r="A33" s="10" t="s">
        <v>18</v>
      </c>
      <c r="B33" s="22">
        <v>1</v>
      </c>
      <c r="D33" s="21">
        <f>(B33)*20</f>
        <v>20</v>
      </c>
    </row>
    <row r="34" spans="1:4" x14ac:dyDescent="0.25">
      <c r="A34" s="10" t="s">
        <v>16</v>
      </c>
      <c r="B34" s="22">
        <v>1</v>
      </c>
      <c r="D34" s="21">
        <f>(B34)*5</f>
        <v>5</v>
      </c>
    </row>
    <row r="35" spans="1:4" x14ac:dyDescent="0.25">
      <c r="A35" s="10" t="s">
        <v>19</v>
      </c>
      <c r="B35" s="22">
        <v>1</v>
      </c>
      <c r="D35" s="21">
        <f>(B35)*4</f>
        <v>4</v>
      </c>
    </row>
    <row r="36" spans="1:4" x14ac:dyDescent="0.25">
      <c r="A36" s="10" t="s">
        <v>20</v>
      </c>
      <c r="B36" s="22">
        <v>1</v>
      </c>
      <c r="D36" s="21">
        <f>(B36)*3</f>
        <v>3</v>
      </c>
    </row>
    <row r="37" spans="1:4" x14ac:dyDescent="0.25">
      <c r="A37" s="10" t="s">
        <v>21</v>
      </c>
      <c r="B37" s="22">
        <v>1</v>
      </c>
      <c r="D37" s="21">
        <f>(B37)*2</f>
        <v>2</v>
      </c>
    </row>
    <row r="38" spans="1:4" ht="13.8" thickBot="1" x14ac:dyDescent="0.3">
      <c r="A38" s="10" t="s">
        <v>22</v>
      </c>
      <c r="B38" s="22">
        <v>1</v>
      </c>
      <c r="D38" s="21">
        <f>(B38)*1</f>
        <v>1</v>
      </c>
    </row>
    <row r="39" spans="1:4" ht="13.8" thickBot="1" x14ac:dyDescent="0.3">
      <c r="A39" s="4"/>
      <c r="C39" s="3" t="s">
        <v>4</v>
      </c>
      <c r="D39" s="18">
        <f>SUM(D30:D38)</f>
        <v>140</v>
      </c>
    </row>
    <row r="40" spans="1:4" ht="13.8" thickBot="1" x14ac:dyDescent="0.3">
      <c r="C40" s="3"/>
      <c r="D40" s="6"/>
    </row>
    <row r="41" spans="1:4" ht="16.2" thickBot="1" x14ac:dyDescent="0.3">
      <c r="A41" s="2" t="s">
        <v>71</v>
      </c>
      <c r="B41" s="17" t="s">
        <v>6</v>
      </c>
      <c r="C41" s="1"/>
      <c r="D41" s="17" t="s">
        <v>3</v>
      </c>
    </row>
    <row r="42" spans="1:4" x14ac:dyDescent="0.25">
      <c r="A42" s="10" t="s">
        <v>23</v>
      </c>
      <c r="B42" s="22">
        <v>1</v>
      </c>
      <c r="D42" s="23">
        <f>B42*25</f>
        <v>25</v>
      </c>
    </row>
    <row r="43" spans="1:4" x14ac:dyDescent="0.25">
      <c r="A43" s="10" t="s">
        <v>24</v>
      </c>
      <c r="B43" s="22">
        <v>1</v>
      </c>
      <c r="D43" s="23">
        <f>B43*15</f>
        <v>15</v>
      </c>
    </row>
    <row r="44" spans="1:4" x14ac:dyDescent="0.25">
      <c r="A44" s="10" t="s">
        <v>25</v>
      </c>
      <c r="B44" s="22">
        <v>1</v>
      </c>
      <c r="D44" s="23">
        <f>(B44)*12</f>
        <v>12</v>
      </c>
    </row>
    <row r="45" spans="1:4" x14ac:dyDescent="0.25">
      <c r="A45" s="10" t="s">
        <v>26</v>
      </c>
      <c r="B45" s="22">
        <v>1</v>
      </c>
      <c r="D45" s="21">
        <f>(B45)*10</f>
        <v>10</v>
      </c>
    </row>
    <row r="46" spans="1:4" x14ac:dyDescent="0.25">
      <c r="A46" s="10" t="s">
        <v>27</v>
      </c>
      <c r="B46" s="22">
        <v>1</v>
      </c>
      <c r="D46" s="21">
        <f>(B46)*3</f>
        <v>3</v>
      </c>
    </row>
    <row r="47" spans="1:4" x14ac:dyDescent="0.25">
      <c r="A47" s="10" t="s">
        <v>28</v>
      </c>
      <c r="B47" s="22">
        <v>1</v>
      </c>
      <c r="D47" s="21">
        <f>(B47)*2</f>
        <v>2</v>
      </c>
    </row>
    <row r="48" spans="1:4" x14ac:dyDescent="0.25">
      <c r="A48" s="10" t="s">
        <v>29</v>
      </c>
      <c r="B48" s="22">
        <v>1</v>
      </c>
      <c r="D48" s="21">
        <f>(B48)*1</f>
        <v>1</v>
      </c>
    </row>
    <row r="49" spans="1:4" x14ac:dyDescent="0.25">
      <c r="A49" s="10" t="s">
        <v>30</v>
      </c>
      <c r="B49" s="22">
        <v>1</v>
      </c>
      <c r="D49" s="21">
        <f>(B49)*0.5</f>
        <v>0.5</v>
      </c>
    </row>
    <row r="50" spans="1:4" x14ac:dyDescent="0.25">
      <c r="A50" s="10" t="s">
        <v>31</v>
      </c>
      <c r="B50" s="22">
        <v>1</v>
      </c>
      <c r="D50" s="21">
        <f>(B50)*0.25</f>
        <v>0.25</v>
      </c>
    </row>
    <row r="51" spans="1:4" ht="13.8" thickBot="1" x14ac:dyDescent="0.3">
      <c r="C51" s="3" t="s">
        <v>4</v>
      </c>
      <c r="D51" s="7">
        <f>SUM(D43:D50)</f>
        <v>43.75</v>
      </c>
    </row>
    <row r="52" spans="1:4" ht="13.8" thickBot="1" x14ac:dyDescent="0.3">
      <c r="C52" s="3"/>
      <c r="D52" s="6"/>
    </row>
    <row r="53" spans="1:4" ht="16.2" thickBot="1" x14ac:dyDescent="0.3">
      <c r="A53" s="8" t="s">
        <v>72</v>
      </c>
      <c r="B53" s="9" t="s">
        <v>6</v>
      </c>
      <c r="D53" s="17" t="s">
        <v>3</v>
      </c>
    </row>
    <row r="54" spans="1:4" x14ac:dyDescent="0.25">
      <c r="A54" s="10" t="s">
        <v>32</v>
      </c>
      <c r="B54" s="22">
        <v>1</v>
      </c>
      <c r="D54" s="23">
        <f>B54*2.5</f>
        <v>2.5</v>
      </c>
    </row>
    <row r="55" spans="1:4" x14ac:dyDescent="0.25">
      <c r="A55" s="10" t="s">
        <v>33</v>
      </c>
      <c r="B55" s="22">
        <v>1</v>
      </c>
      <c r="D55" s="23">
        <f>B55*1.5</f>
        <v>1.5</v>
      </c>
    </row>
    <row r="56" spans="1:4" x14ac:dyDescent="0.25">
      <c r="A56" s="10" t="s">
        <v>34</v>
      </c>
      <c r="B56" s="22">
        <v>1</v>
      </c>
      <c r="D56" s="23">
        <f>(B56)*1.2</f>
        <v>1.2</v>
      </c>
    </row>
    <row r="57" spans="1:4" x14ac:dyDescent="0.25">
      <c r="A57" s="10" t="s">
        <v>35</v>
      </c>
      <c r="B57" s="22">
        <v>1</v>
      </c>
      <c r="D57" s="21">
        <f>(B57)*1</f>
        <v>1</v>
      </c>
    </row>
    <row r="58" spans="1:4" x14ac:dyDescent="0.25">
      <c r="A58" s="10" t="s">
        <v>36</v>
      </c>
      <c r="B58" s="22">
        <v>1</v>
      </c>
      <c r="D58" s="21">
        <f>(B58)*0.3</f>
        <v>0.3</v>
      </c>
    </row>
    <row r="59" spans="1:4" x14ac:dyDescent="0.25">
      <c r="A59" s="10" t="s">
        <v>37</v>
      </c>
      <c r="B59" s="22">
        <v>1</v>
      </c>
      <c r="D59" s="21">
        <f>(B59)*0.2</f>
        <v>0.2</v>
      </c>
    </row>
    <row r="60" spans="1:4" x14ac:dyDescent="0.25">
      <c r="A60" s="10" t="s">
        <v>38</v>
      </c>
      <c r="B60" s="22">
        <v>1</v>
      </c>
      <c r="D60" s="21">
        <f>(B60)*0.1</f>
        <v>0.1</v>
      </c>
    </row>
    <row r="61" spans="1:4" x14ac:dyDescent="0.25">
      <c r="A61" s="10" t="s">
        <v>39</v>
      </c>
      <c r="B61" s="22">
        <v>1</v>
      </c>
      <c r="D61" s="21">
        <f>(B61)*0.05</f>
        <v>0.05</v>
      </c>
    </row>
    <row r="62" spans="1:4" ht="13.8" thickBot="1" x14ac:dyDescent="0.3">
      <c r="A62" s="10" t="s">
        <v>40</v>
      </c>
      <c r="B62" s="22">
        <v>1</v>
      </c>
      <c r="D62" s="21">
        <f>(B62)*0.025</f>
        <v>2.5000000000000001E-2</v>
      </c>
    </row>
    <row r="63" spans="1:4" ht="13.8" thickBot="1" x14ac:dyDescent="0.3">
      <c r="A63" s="10"/>
      <c r="C63" s="3" t="s">
        <v>4</v>
      </c>
      <c r="D63" s="18">
        <f>SUM(D54:D62)</f>
        <v>6.875</v>
      </c>
    </row>
    <row r="64" spans="1:4" ht="13.8" thickBot="1" x14ac:dyDescent="0.3">
      <c r="A64" s="5"/>
      <c r="C64" s="3"/>
      <c r="D64" s="6"/>
    </row>
    <row r="65" spans="1:4" ht="13.8" thickBot="1" x14ac:dyDescent="0.3">
      <c r="A65" s="2" t="s">
        <v>84</v>
      </c>
      <c r="B65" s="9" t="s">
        <v>6</v>
      </c>
      <c r="D65" s="17" t="s">
        <v>3</v>
      </c>
    </row>
    <row r="66" spans="1:4" ht="15" x14ac:dyDescent="0.25">
      <c r="A66" s="10" t="s">
        <v>73</v>
      </c>
      <c r="B66" s="22">
        <v>1</v>
      </c>
      <c r="C66" s="25"/>
      <c r="D66" s="23">
        <f>B66*2.5</f>
        <v>2.5</v>
      </c>
    </row>
    <row r="67" spans="1:4" ht="15" x14ac:dyDescent="0.25">
      <c r="A67" s="10" t="s">
        <v>74</v>
      </c>
      <c r="B67" s="22">
        <v>1</v>
      </c>
      <c r="C67" s="25"/>
      <c r="D67" s="23">
        <f>B67*1.5</f>
        <v>1.5</v>
      </c>
    </row>
    <row r="68" spans="1:4" ht="15" x14ac:dyDescent="0.25">
      <c r="A68" s="10" t="s">
        <v>75</v>
      </c>
      <c r="B68" s="22">
        <v>1</v>
      </c>
      <c r="C68" s="25"/>
      <c r="D68" s="21">
        <f>B68*1</f>
        <v>1</v>
      </c>
    </row>
    <row r="69" spans="1:4" ht="15" x14ac:dyDescent="0.25">
      <c r="A69" s="10" t="s">
        <v>76</v>
      </c>
      <c r="B69" s="22">
        <v>1</v>
      </c>
      <c r="C69" s="25"/>
      <c r="D69" s="21">
        <f>B69*0.75</f>
        <v>0.75</v>
      </c>
    </row>
    <row r="70" spans="1:4" ht="15" x14ac:dyDescent="0.25">
      <c r="A70" s="10" t="s">
        <v>77</v>
      </c>
      <c r="B70" s="22">
        <v>1</v>
      </c>
      <c r="C70" s="25"/>
      <c r="D70" s="21">
        <f>B70*0.75</f>
        <v>0.75</v>
      </c>
    </row>
    <row r="71" spans="1:4" ht="15" x14ac:dyDescent="0.25">
      <c r="A71" s="10" t="s">
        <v>78</v>
      </c>
      <c r="B71" s="22">
        <v>1</v>
      </c>
      <c r="C71" s="25"/>
      <c r="D71" s="21">
        <f>B71*0.5</f>
        <v>0.5</v>
      </c>
    </row>
    <row r="72" spans="1:4" ht="15.6" thickBot="1" x14ac:dyDescent="0.3">
      <c r="A72" s="10" t="s">
        <v>79</v>
      </c>
      <c r="B72" s="22">
        <v>1</v>
      </c>
      <c r="C72" s="25"/>
      <c r="D72" s="21">
        <f>B72*0.25</f>
        <v>0.25</v>
      </c>
    </row>
    <row r="73" spans="1:4" ht="13.8" thickBot="1" x14ac:dyDescent="0.3">
      <c r="A73" s="10"/>
      <c r="B73" s="25"/>
      <c r="C73" s="3" t="s">
        <v>4</v>
      </c>
      <c r="D73" s="18">
        <f>SUM(D66:D72)</f>
        <v>7.25</v>
      </c>
    </row>
    <row r="74" spans="1:4" x14ac:dyDescent="0.25">
      <c r="A74" s="1" t="s">
        <v>41</v>
      </c>
      <c r="B74" s="25"/>
      <c r="C74" s="25"/>
      <c r="D74" s="26"/>
    </row>
    <row r="75" spans="1:4" ht="15" x14ac:dyDescent="0.25">
      <c r="A75" s="10" t="s">
        <v>80</v>
      </c>
      <c r="B75" s="27">
        <v>1</v>
      </c>
      <c r="C75" s="25"/>
      <c r="D75" s="21">
        <f>B75*5</f>
        <v>5</v>
      </c>
    </row>
    <row r="76" spans="1:4" ht="15" x14ac:dyDescent="0.25">
      <c r="A76" s="10" t="s">
        <v>85</v>
      </c>
      <c r="B76" s="27">
        <v>1</v>
      </c>
      <c r="C76" s="25"/>
      <c r="D76" s="21">
        <f>B76*2</f>
        <v>2</v>
      </c>
    </row>
    <row r="77" spans="1:4" ht="15" x14ac:dyDescent="0.25">
      <c r="A77" s="10" t="s">
        <v>86</v>
      </c>
      <c r="B77" s="27">
        <v>1</v>
      </c>
      <c r="C77" s="25"/>
      <c r="D77" s="21">
        <f>B77*1</f>
        <v>1</v>
      </c>
    </row>
    <row r="78" spans="1:4" ht="15" x14ac:dyDescent="0.25">
      <c r="A78" s="10" t="s">
        <v>87</v>
      </c>
      <c r="B78" s="27">
        <v>1</v>
      </c>
      <c r="C78" s="3"/>
      <c r="D78" s="21">
        <f>B78*0.5</f>
        <v>0.5</v>
      </c>
    </row>
    <row r="79" spans="1:4" ht="15" x14ac:dyDescent="0.25">
      <c r="A79" s="10" t="s">
        <v>88</v>
      </c>
      <c r="B79" s="27">
        <v>1</v>
      </c>
      <c r="D79" s="21">
        <f>B79*2</f>
        <v>2</v>
      </c>
    </row>
    <row r="80" spans="1:4" ht="15" x14ac:dyDescent="0.25">
      <c r="A80" s="10" t="s">
        <v>90</v>
      </c>
      <c r="B80" s="27">
        <v>1</v>
      </c>
      <c r="D80" s="21">
        <f>B80*2</f>
        <v>2</v>
      </c>
    </row>
    <row r="81" spans="1:4" ht="15.6" thickBot="1" x14ac:dyDescent="0.3">
      <c r="A81" s="10" t="s">
        <v>91</v>
      </c>
      <c r="B81" s="27">
        <v>1</v>
      </c>
      <c r="D81" s="21">
        <f>B81*50</f>
        <v>50</v>
      </c>
    </row>
    <row r="82" spans="1:4" ht="13.8" thickBot="1" x14ac:dyDescent="0.3">
      <c r="A82" s="11"/>
      <c r="C82" s="3" t="s">
        <v>4</v>
      </c>
      <c r="D82" s="18">
        <f>SUM(D75:D81)</f>
        <v>62.5</v>
      </c>
    </row>
    <row r="83" spans="1:4" ht="13.8" thickBot="1" x14ac:dyDescent="0.3">
      <c r="A83" s="11"/>
      <c r="C83" s="11"/>
      <c r="D83" s="26"/>
    </row>
    <row r="84" spans="1:4" ht="13.8" thickBot="1" x14ac:dyDescent="0.3">
      <c r="C84" s="15" t="s">
        <v>7</v>
      </c>
      <c r="D84" s="14">
        <f>SUM(D19+D27+D39+D51+D63+D73+D82)</f>
        <v>281.375</v>
      </c>
    </row>
    <row r="85" spans="1:4" x14ac:dyDescent="0.25">
      <c r="C85" s="12"/>
    </row>
    <row r="86" spans="1:4" x14ac:dyDescent="0.25">
      <c r="A86" s="13" t="s">
        <v>8</v>
      </c>
    </row>
    <row r="87" spans="1:4" x14ac:dyDescent="0.25">
      <c r="A87" t="s">
        <v>92</v>
      </c>
    </row>
    <row r="88" spans="1:4" x14ac:dyDescent="0.25">
      <c r="A88" t="s">
        <v>9</v>
      </c>
    </row>
    <row r="89" spans="1:4" x14ac:dyDescent="0.25">
      <c r="A89" s="16" t="s">
        <v>93</v>
      </c>
    </row>
    <row r="90" spans="1:4" x14ac:dyDescent="0.25">
      <c r="A90" t="s">
        <v>10</v>
      </c>
    </row>
    <row r="91" spans="1:4" x14ac:dyDescent="0.25">
      <c r="A91" t="s">
        <v>44</v>
      </c>
    </row>
    <row r="93" spans="1:4" x14ac:dyDescent="0.25">
      <c r="A93" s="1" t="s">
        <v>11</v>
      </c>
    </row>
    <row r="94" spans="1:4" x14ac:dyDescent="0.25">
      <c r="A94" s="16" t="s">
        <v>94</v>
      </c>
    </row>
    <row r="97" spans="1:1" x14ac:dyDescent="0.25">
      <c r="A97" s="1" t="s">
        <v>12</v>
      </c>
    </row>
    <row r="99" spans="1:1" x14ac:dyDescent="0.25">
      <c r="A99" t="s">
        <v>13</v>
      </c>
    </row>
    <row r="101" spans="1:1" x14ac:dyDescent="0.25">
      <c r="A101" t="s">
        <v>96</v>
      </c>
    </row>
    <row r="104" spans="1:1" x14ac:dyDescent="0.25">
      <c r="A104" t="s">
        <v>54</v>
      </c>
    </row>
    <row r="105" spans="1:1" ht="39.6" x14ac:dyDescent="0.25">
      <c r="A105" s="16" t="s">
        <v>55</v>
      </c>
    </row>
    <row r="106" spans="1:1" ht="26.4" x14ac:dyDescent="0.25">
      <c r="A106" s="16" t="s">
        <v>58</v>
      </c>
    </row>
    <row r="107" spans="1:1" x14ac:dyDescent="0.25">
      <c r="A107" s="28" t="s">
        <v>66</v>
      </c>
    </row>
    <row r="108" spans="1:1" x14ac:dyDescent="0.25">
      <c r="A108" s="28" t="s">
        <v>60</v>
      </c>
    </row>
    <row r="109" spans="1:1" x14ac:dyDescent="0.25">
      <c r="A109" s="28" t="s">
        <v>62</v>
      </c>
    </row>
    <row r="110" spans="1:1" x14ac:dyDescent="0.25">
      <c r="A110" s="28" t="s">
        <v>65</v>
      </c>
    </row>
    <row r="111" spans="1:1" x14ac:dyDescent="0.25">
      <c r="A111" s="28" t="s">
        <v>69</v>
      </c>
    </row>
    <row r="112" spans="1:1" x14ac:dyDescent="0.25">
      <c r="A112" s="28" t="s">
        <v>70</v>
      </c>
    </row>
    <row r="113" spans="1:1" ht="26.4" x14ac:dyDescent="0.25">
      <c r="A113" s="28" t="s">
        <v>81</v>
      </c>
    </row>
    <row r="114" spans="1:1" x14ac:dyDescent="0.25">
      <c r="A114" s="28" t="s">
        <v>82</v>
      </c>
    </row>
    <row r="115" spans="1:1" x14ac:dyDescent="0.25">
      <c r="A115" s="28" t="s">
        <v>89</v>
      </c>
    </row>
    <row r="116" spans="1:1" x14ac:dyDescent="0.25">
      <c r="A116" s="28" t="s">
        <v>83</v>
      </c>
    </row>
    <row r="117" spans="1:1" x14ac:dyDescent="0.25">
      <c r="A117" s="28"/>
    </row>
    <row r="118" spans="1:1" x14ac:dyDescent="0.25">
      <c r="A118" s="28"/>
    </row>
    <row r="119" spans="1:1" x14ac:dyDescent="0.25">
      <c r="A119" s="28"/>
    </row>
    <row r="120" spans="1:1" x14ac:dyDescent="0.25">
      <c r="A120" s="28"/>
    </row>
    <row r="121" spans="1:1" x14ac:dyDescent="0.25">
      <c r="A121" s="28"/>
    </row>
    <row r="122" spans="1:1" x14ac:dyDescent="0.25">
      <c r="A122" s="28"/>
    </row>
    <row r="123" spans="1:1" x14ac:dyDescent="0.25">
      <c r="A123" s="28"/>
    </row>
    <row r="124" spans="1:1" x14ac:dyDescent="0.25">
      <c r="A124" s="28"/>
    </row>
    <row r="125" spans="1:1" x14ac:dyDescent="0.25">
      <c r="A125" s="28"/>
    </row>
    <row r="126" spans="1:1" x14ac:dyDescent="0.25">
      <c r="A126" s="28"/>
    </row>
    <row r="127" spans="1:1" x14ac:dyDescent="0.25">
      <c r="A127" s="28"/>
    </row>
    <row r="128" spans="1:1" x14ac:dyDescent="0.25">
      <c r="A128" s="28"/>
    </row>
    <row r="129" spans="1:1" x14ac:dyDescent="0.25">
      <c r="A129" s="28"/>
    </row>
    <row r="130" spans="1:1" x14ac:dyDescent="0.25">
      <c r="A130" s="28"/>
    </row>
    <row r="131" spans="1:1" x14ac:dyDescent="0.25">
      <c r="A131" s="16"/>
    </row>
    <row r="132" spans="1:1" x14ac:dyDescent="0.25">
      <c r="A132" s="28"/>
    </row>
    <row r="133" spans="1:1" x14ac:dyDescent="0.25">
      <c r="A133" s="28"/>
    </row>
    <row r="134" spans="1:1" x14ac:dyDescent="0.25">
      <c r="A134" s="28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/>
  </sheetViews>
  <sheetFormatPr defaultRowHeight="13.2" x14ac:dyDescent="0.25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10" zoomScaleNormal="110" workbookViewId="0"/>
  </sheetViews>
  <sheetFormatPr defaultRowHeight="13.2" x14ac:dyDescent="0.25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Trevisan dos Santos</dc:creator>
  <cp:lastModifiedBy>Mauro Schneider Oliveira</cp:lastModifiedBy>
  <dcterms:created xsi:type="dcterms:W3CDTF">2021-07-28T13:56:46Z</dcterms:created>
  <dcterms:modified xsi:type="dcterms:W3CDTF">2023-09-19T19:04:32Z</dcterms:modified>
</cp:coreProperties>
</file>