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bookViews>
    <workbookView xWindow="360" yWindow="15" windowWidth="20955" windowHeight="9720" activeTab="2"/>
  </bookViews>
  <sheets>
    <sheet name="Cálculos" sheetId="1" state="visible" r:id="rId1"/>
    <sheet name="IPD" sheetId="2" state="visible" r:id="rId2"/>
    <sheet name="Resultado" sheetId="3" state="visible" r:id="rId3"/>
  </sheets>
  <definedNames>
    <definedName name="_xlnm._FilterDatabase" localSheetId="0">Cálculos!$B$4:$M$6</definedName>
  </definedNames>
  <calcPr/>
</workbook>
</file>

<file path=xl/sharedStrings.xml><?xml version="1.0" encoding="utf-8"?>
<sst xmlns="http://schemas.openxmlformats.org/spreadsheetml/2006/main" count="62" uniqueCount="62">
  <si>
    <t>DOUTORADO</t>
  </si>
  <si>
    <t xml:space="preserve">Fator de redução para bolsas sucessivas***</t>
  </si>
  <si>
    <t xml:space="preserve">Candidato (a)</t>
  </si>
  <si>
    <t xml:space="preserve">Orientador </t>
  </si>
  <si>
    <t>Pontos</t>
  </si>
  <si>
    <t>IPA*</t>
  </si>
  <si>
    <t>IP****</t>
  </si>
  <si>
    <t>IPD</t>
  </si>
  <si>
    <t xml:space="preserve">Índice IPD**</t>
  </si>
  <si>
    <t xml:space="preserve">Diego Paredes</t>
  </si>
  <si>
    <t xml:space="preserve">Adroaldo Robaina</t>
  </si>
  <si>
    <t xml:space="preserve">Enildo Oliveira</t>
  </si>
  <si>
    <t xml:space="preserve">Fernando Schlosser</t>
  </si>
  <si>
    <t xml:space="preserve">Leandro Pinto</t>
  </si>
  <si>
    <t xml:space="preserve">Marcia Peiter</t>
  </si>
  <si>
    <t xml:space="preserve">Oscar Neyra</t>
  </si>
  <si>
    <t xml:space="preserve">Alexandre Swarowsky</t>
  </si>
  <si>
    <t xml:space="preserve">Rosana Moraes</t>
  </si>
  <si>
    <t xml:space="preserve">Paulo Coradi</t>
  </si>
  <si>
    <t>MESTRADO</t>
  </si>
  <si>
    <t xml:space="preserve">Fator de redução para bolsas sucessivas</t>
  </si>
  <si>
    <t xml:space="preserve">Orientador (a)</t>
  </si>
  <si>
    <t>IP</t>
  </si>
  <si>
    <t xml:space="preserve">Índice IPD</t>
  </si>
  <si>
    <t xml:space="preserve">Aline Lopes</t>
  </si>
  <si>
    <t xml:space="preserve">Giovane Zabot</t>
  </si>
  <si>
    <t xml:space="preserve">Augusto Bolson</t>
  </si>
  <si>
    <t xml:space="preserve">Carina Djadjo</t>
  </si>
  <si>
    <t xml:space="preserve">Márcia Peiter</t>
  </si>
  <si>
    <t xml:space="preserve">João Vitor Souza</t>
  </si>
  <si>
    <t xml:space="preserve">Alencar Junior Zanon</t>
  </si>
  <si>
    <t xml:space="preserve">Leandro Paula</t>
  </si>
  <si>
    <t xml:space="preserve">Lorenzo Aita</t>
  </si>
  <si>
    <t xml:space="preserve">Jerson Guedes</t>
  </si>
  <si>
    <t xml:space="preserve">Marcus Lenz</t>
  </si>
  <si>
    <t xml:space="preserve">Adriano Melo</t>
  </si>
  <si>
    <t xml:space="preserve">Mariana Todeschini</t>
  </si>
  <si>
    <t xml:space="preserve">Marisa Leal</t>
  </si>
  <si>
    <t xml:space="preserve">Renan Schneider</t>
  </si>
  <si>
    <t xml:space="preserve">Sabino Na Cia</t>
  </si>
  <si>
    <t xml:space="preserve">Marcelo Farias</t>
  </si>
  <si>
    <t xml:space="preserve">* IPA = Pontos do candidato na seleção/Maior pontuação obtida entre os candidatos</t>
  </si>
  <si>
    <t xml:space="preserve">** Índice IPD = IPD/Maior IPD entre os docentes</t>
  </si>
  <si>
    <t xml:space="preserve">*** Fator de redução = Índice IPD*valor da redução relativo a quantidade de bolsista </t>
  </si>
  <si>
    <t xml:space="preserve">**** IP = (IPA+Fator redução)/2</t>
  </si>
  <si>
    <t>DOCENTE</t>
  </si>
  <si>
    <t xml:space="preserve">Adriano Arrue Melo</t>
  </si>
  <si>
    <t xml:space="preserve">Adroaldo Dias Robaina</t>
  </si>
  <si>
    <t xml:space="preserve">Airton dos Santos Alonço</t>
  </si>
  <si>
    <t xml:space="preserve">Ana Paula Moreira Rovedder</t>
  </si>
  <si>
    <t xml:space="preserve">Catize Brandelero</t>
  </si>
  <si>
    <t xml:space="preserve">Giovani Zabot</t>
  </si>
  <si>
    <t xml:space="preserve">Jerson Vanderlei Carús Guedes</t>
  </si>
  <si>
    <t xml:space="preserve">José Fernando Schlosser</t>
  </si>
  <si>
    <t xml:space="preserve">Leonardo Romano</t>
  </si>
  <si>
    <t xml:space="preserve">Marcelo Silveira de Farias</t>
  </si>
  <si>
    <t xml:space="preserve">Marcus Vinicius Tres</t>
  </si>
  <si>
    <t xml:space="preserve">Mirta Petry</t>
  </si>
  <si>
    <t xml:space="preserve">Nereu Augusto Streck</t>
  </si>
  <si>
    <t xml:space="preserve">Paulo Carteri Coradi</t>
  </si>
  <si>
    <t xml:space="preserve">Telmo Jorge Carneiro Amado</t>
  </si>
  <si>
    <t xml:space="preserve">Walter Boller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</si>
</sst>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0.0"/>
    <numFmt numFmtId="161" formatCode="0.000"/>
    <numFmt numFmtId="162" formatCode="0.0000"/>
  </numFmts>
  <fonts count="8">
    <font>
      <name val="Calibri"/>
      <color indexed="64"/>
      <sz val="11.000000"/>
    </font>
    <font>
      <name val="Arial"/>
      <sz val="10.000000"/>
    </font>
    <font>
      <name val="Arial"/>
      <color indexed="64"/>
      <sz val="12.000000"/>
    </font>
    <font>
      <name val="Arial"/>
      <b/>
      <color indexed="64"/>
      <sz val="12.000000"/>
    </font>
    <font>
      <name val="Arial"/>
      <b/>
      <i/>
      <color indexed="64"/>
      <sz val="12.000000"/>
    </font>
    <font>
      <name val="Arial"/>
      <sz val="12.000000"/>
    </font>
    <font>
      <name val="Arial"/>
      <b/>
      <color indexed="64"/>
      <sz val="10.000000"/>
    </font>
    <font>
      <name val="Arial"/>
      <color indexed="64"/>
      <sz val="10.000000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65"/>
        <bgColor indexed="26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fontId="0" fillId="0" borderId="0" numFmtId="0" applyNumberFormat="1" applyFont="1" applyFill="1" applyBorder="1"/>
    <xf fontId="1" fillId="0" borderId="0" numFmtId="43" applyNumberFormat="1" applyFont="1" applyFill="1" applyBorder="1"/>
    <xf fontId="1" fillId="0" borderId="0" numFmtId="41" applyNumberFormat="1" applyFont="1" applyFill="1" applyBorder="1"/>
    <xf fontId="1" fillId="0" borderId="0" numFmtId="44" applyNumberFormat="1" applyFont="1" applyFill="1" applyBorder="1"/>
    <xf fontId="1" fillId="0" borderId="0" numFmtId="42" applyNumberFormat="1" applyFont="1" applyFill="1" applyBorder="1"/>
    <xf fontId="1" fillId="0" borderId="0" numFmtId="9" applyNumberFormat="1" applyFont="1" applyFill="1" applyBorder="1"/>
  </cellStyleXfs>
  <cellXfs count="37">
    <xf fontId="0" fillId="0" borderId="0" numFmtId="0" xfId="0"/>
    <xf fontId="2" fillId="0" borderId="0" numFmtId="0" xfId="0" applyFont="1"/>
    <xf fontId="3" fillId="0" borderId="0" numFmtId="0" xfId="0" applyFont="1" applyAlignment="1">
      <alignment horizontal="center"/>
    </xf>
    <xf fontId="3" fillId="2" borderId="1" numFmtId="0" xfId="0" applyFont="1" applyFill="1" applyBorder="1" applyAlignment="1">
      <alignment horizontal="center"/>
    </xf>
    <xf fontId="2" fillId="0" borderId="1" numFmtId="0" xfId="0" applyFont="1" applyBorder="1"/>
    <xf fontId="3" fillId="0" borderId="1" numFmtId="0" xfId="0" applyFont="1" applyBorder="1" applyAlignment="1">
      <alignment horizontal="left"/>
    </xf>
    <xf fontId="2" fillId="0" borderId="1" numFmtId="0" xfId="0" applyFont="1" applyBorder="1" applyAlignment="1">
      <alignment horizontal="center"/>
    </xf>
    <xf fontId="3" fillId="0" borderId="1" numFmtId="0" xfId="0" applyFont="1" applyBorder="1" applyAlignment="1">
      <alignment horizontal="center"/>
    </xf>
    <xf fontId="4" fillId="0" borderId="1" numFmtId="0" xfId="0" applyFont="1" applyBorder="1" applyAlignment="1">
      <alignment horizontal="center"/>
    </xf>
    <xf fontId="3" fillId="0" borderId="1" numFmtId="2" xfId="0" applyNumberFormat="1" applyFont="1" applyBorder="1" applyAlignment="1">
      <alignment horizontal="center"/>
    </xf>
    <xf fontId="3" fillId="0" borderId="1" numFmtId="160" xfId="0" applyNumberFormat="1" applyFont="1" applyBorder="1" applyAlignment="1">
      <alignment horizontal="center"/>
    </xf>
    <xf fontId="4" fillId="3" borderId="1" numFmtId="0" xfId="0" applyFont="1" applyFill="1" applyBorder="1" applyAlignment="1">
      <alignment horizontal="center"/>
    </xf>
    <xf fontId="2" fillId="3" borderId="1" numFmtId="0" xfId="0" applyFont="1" applyFill="1" applyBorder="1" applyAlignment="1">
      <alignment horizontal="center"/>
    </xf>
    <xf fontId="2" fillId="3" borderId="1" numFmtId="2" xfId="0" applyNumberFormat="1" applyFont="1" applyFill="1" applyBorder="1" applyAlignment="1">
      <alignment horizontal="center"/>
    </xf>
    <xf fontId="2" fillId="3" borderId="1" numFmtId="161" xfId="0" applyNumberFormat="1" applyFont="1" applyFill="1" applyBorder="1" applyAlignment="1">
      <alignment horizontal="center"/>
    </xf>
    <xf fontId="2" fillId="3" borderId="0" numFmtId="0" xfId="0" applyFont="1" applyFill="1"/>
    <xf fontId="2" fillId="0" borderId="1" numFmtId="2" xfId="0" applyNumberFormat="1" applyFont="1" applyBorder="1" applyAlignment="1">
      <alignment horizontal="center"/>
    </xf>
    <xf fontId="4" fillId="0" borderId="1" numFmtId="0" xfId="0" applyFont="1" applyBorder="1"/>
    <xf fontId="3" fillId="3" borderId="1" numFmtId="0" xfId="0" applyFont="1" applyFill="1" applyBorder="1" applyAlignment="1">
      <alignment horizontal="center"/>
    </xf>
    <xf fontId="3" fillId="3" borderId="1" numFmtId="0" xfId="0" applyFont="1" applyFill="1" applyBorder="1"/>
    <xf fontId="3" fillId="3" borderId="1" numFmtId="160" xfId="0" applyNumberFormat="1" applyFont="1" applyFill="1" applyBorder="1" applyAlignment="1">
      <alignment horizontal="center"/>
    </xf>
    <xf fontId="2" fillId="0" borderId="2" numFmtId="0" xfId="0" applyFont="1" applyBorder="1"/>
    <xf fontId="5" fillId="0" borderId="1" numFmtId="0" xfId="0" applyFont="1" applyBorder="1" applyAlignment="1">
      <alignment horizontal="center"/>
    </xf>
    <xf fontId="2" fillId="0" borderId="0" numFmtId="2" xfId="0" applyNumberFormat="1" applyFont="1"/>
    <xf fontId="2" fillId="0" borderId="0" numFmtId="0" xfId="0" applyFont="1" applyAlignment="1">
      <alignment horizontal="left"/>
    </xf>
    <xf fontId="6" fillId="0" borderId="2" numFmtId="0" xfId="0" applyFont="1" applyBorder="1" applyAlignment="1">
      <alignment horizontal="center"/>
    </xf>
    <xf fontId="7" fillId="0" borderId="2" numFmtId="0" xfId="0" applyFont="1" applyBorder="1" applyAlignment="1">
      <alignment horizontal="center"/>
    </xf>
    <xf fontId="7" fillId="0" borderId="2" numFmtId="2" xfId="0" applyNumberFormat="1" applyFont="1" applyBorder="1" applyAlignment="1">
      <alignment horizontal="center"/>
    </xf>
    <xf fontId="2" fillId="0" borderId="3" numFmtId="0" xfId="0" applyFont="1" applyBorder="1"/>
    <xf fontId="3" fillId="0" borderId="3" numFmtId="0" xfId="0" applyFont="1" applyBorder="1" applyAlignment="1">
      <alignment horizontal="center"/>
    </xf>
    <xf fontId="2" fillId="0" borderId="4" numFmtId="0" xfId="0" applyFont="1" applyBorder="1"/>
    <xf fontId="3" fillId="0" borderId="4" numFmtId="0" xfId="0" applyFont="1" applyBorder="1" applyAlignment="1">
      <alignment horizontal="center"/>
    </xf>
    <xf fontId="2" fillId="3" borderId="3" numFmtId="0" xfId="0" applyFont="1" applyFill="1" applyBorder="1" applyAlignment="1">
      <alignment horizontal="center"/>
    </xf>
    <xf fontId="2" fillId="3" borderId="3" numFmtId="2" xfId="0" applyNumberFormat="1" applyFont="1" applyFill="1" applyBorder="1" applyAlignment="1">
      <alignment horizontal="center"/>
    </xf>
    <xf fontId="2" fillId="0" borderId="3" numFmtId="0" xfId="0" applyFont="1" applyBorder="1" applyAlignment="1">
      <alignment horizontal="center"/>
    </xf>
    <xf fontId="2" fillId="3" borderId="3" numFmtId="162" xfId="0" applyNumberFormat="1" applyFont="1" applyFill="1" applyBorder="1" applyAlignment="1">
      <alignment horizontal="center"/>
    </xf>
    <xf fontId="2" fillId="0" borderId="3" numFmtId="162" xfId="0" applyNumberFormat="1" applyFont="1" applyBorder="1" applyAlignment="1">
      <alignment horizont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78" workbookViewId="0">
      <selection activeCell="B6" activeCellId="0" sqref="B6"/>
    </sheetView>
  </sheetViews>
  <sheetFormatPr baseColWidth="8" defaultRowHeight="17" customHeight="1"/>
  <cols>
    <col customWidth="1" min="1" max="1" style="1" width="4.03125"/>
    <col customWidth="1" min="2" max="2" style="1" width="42.597700000000003"/>
    <col customWidth="1" min="3" max="3" style="1" width="28.5"/>
    <col customWidth="1" min="4" max="4" style="1" width="8.5"/>
    <col customWidth="1" min="5" max="5" style="1" width="8.8593799999999998"/>
    <col customWidth="1" min="6" max="7" style="1" width="7.8867200000000004"/>
    <col customWidth="1" min="8" max="8" style="1" width="9.7851599999999994"/>
    <col customWidth="1" min="9" max="9" style="1" width="6.5976600000000003"/>
    <col customWidth="1" min="10" max="10" style="1" width="7.03125"/>
    <col customWidth="1" min="11" max="11" style="1" width="9.7851599999999994"/>
    <col customWidth="1" min="12" max="12" style="1" width="8.5976599999999994"/>
    <col customWidth="1" min="13" max="13" style="1" width="14.3086"/>
    <col customWidth="1" min="14" max="257" style="1" width="8.8593799999999998"/>
  </cols>
  <sheetData>
    <row r="1" ht="17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7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7">
      <c r="A3" s="4"/>
      <c r="B3" s="5"/>
      <c r="C3" s="5"/>
      <c r="D3" s="6"/>
      <c r="E3" s="7" t="s">
        <v>1</v>
      </c>
      <c r="F3" s="7"/>
      <c r="G3" s="7"/>
      <c r="H3" s="7"/>
      <c r="I3" s="7"/>
      <c r="J3" s="7"/>
      <c r="K3" s="7"/>
      <c r="L3" s="8"/>
      <c r="M3" s="9">
        <f>L5</f>
        <v>801.42999999999995</v>
      </c>
    </row>
    <row r="4" ht="17">
      <c r="A4" s="4"/>
      <c r="B4" s="7" t="s">
        <v>2</v>
      </c>
      <c r="C4" s="7" t="s">
        <v>3</v>
      </c>
      <c r="D4" s="7" t="s">
        <v>4</v>
      </c>
      <c r="E4" s="8" t="s">
        <v>5</v>
      </c>
      <c r="F4" s="10">
        <v>1</v>
      </c>
      <c r="G4" s="10">
        <v>0.80000000000000004</v>
      </c>
      <c r="H4" s="10">
        <v>0.59999999999999998</v>
      </c>
      <c r="I4" s="10">
        <v>0.40000000000000002</v>
      </c>
      <c r="J4" s="10">
        <v>0.20000000000000001</v>
      </c>
      <c r="K4" s="11" t="s">
        <v>6</v>
      </c>
      <c r="L4" s="8" t="s">
        <v>7</v>
      </c>
      <c r="M4" s="7" t="s">
        <v>8</v>
      </c>
    </row>
    <row r="5" ht="17">
      <c r="A5" s="12">
        <v>1</v>
      </c>
      <c r="B5" s="6" t="s">
        <v>9</v>
      </c>
      <c r="C5" s="6" t="s">
        <v>10</v>
      </c>
      <c r="D5" s="6">
        <v>77</v>
      </c>
      <c r="E5" s="13">
        <f>D5/$D$7</f>
        <v>0.58333333333333337</v>
      </c>
      <c r="F5" s="13">
        <f>E5</f>
        <v>0.58333333333333337</v>
      </c>
      <c r="G5" s="6"/>
      <c r="H5" s="13"/>
      <c r="I5" s="13">
        <f>I4*M5</f>
        <v>0.40000000000000002</v>
      </c>
      <c r="J5" s="13"/>
      <c r="K5" s="13">
        <f>(E5+I5)/2</f>
        <v>0.4916666666666667</v>
      </c>
      <c r="L5" s="13">
        <v>801.42999999999995</v>
      </c>
      <c r="M5" s="14">
        <f>L5/$M$3</f>
        <v>1</v>
      </c>
    </row>
    <row r="6" s="15" customFormat="1">
      <c r="A6" s="12">
        <v>2</v>
      </c>
      <c r="B6" s="6" t="s">
        <v>11</v>
      </c>
      <c r="C6" s="6" t="s">
        <v>12</v>
      </c>
      <c r="D6" s="6">
        <v>76</v>
      </c>
      <c r="E6" s="13">
        <f>D6/$D$7</f>
        <v>0.5757575757575758</v>
      </c>
      <c r="F6" s="6"/>
      <c r="G6" s="13"/>
      <c r="H6" s="13">
        <f>E6*H4</f>
        <v>0.34545454545454546</v>
      </c>
      <c r="I6" s="13"/>
      <c r="J6" s="6"/>
      <c r="K6" s="13">
        <f>(E6+H6)/2</f>
        <v>0.46060606060606063</v>
      </c>
      <c r="L6" s="16">
        <v>616.20000000000005</v>
      </c>
      <c r="M6" s="14">
        <f>L6/$M$3</f>
        <v>0.76887563480279009</v>
      </c>
    </row>
    <row r="7" s="15" customFormat="1">
      <c r="A7" s="12"/>
      <c r="B7" s="12" t="s">
        <v>13</v>
      </c>
      <c r="C7" s="12" t="s">
        <v>14</v>
      </c>
      <c r="D7" s="12">
        <v>132</v>
      </c>
      <c r="E7" s="13">
        <f>D7/$D$7</f>
        <v>1</v>
      </c>
      <c r="F7" s="13">
        <f>E7</f>
        <v>1</v>
      </c>
      <c r="G7" s="12"/>
      <c r="H7" s="12"/>
      <c r="I7" s="12"/>
      <c r="J7" s="12"/>
      <c r="K7" s="13">
        <f>(E7+F7)/2</f>
        <v>1</v>
      </c>
      <c r="L7" s="12">
        <v>702.13999999999999</v>
      </c>
      <c r="M7" s="14">
        <f>L7/$M$3</f>
        <v>0.87610895524250409</v>
      </c>
    </row>
    <row r="8" s="15" customFormat="1">
      <c r="A8" s="12"/>
      <c r="B8" s="12" t="s">
        <v>15</v>
      </c>
      <c r="C8" s="12" t="s">
        <v>16</v>
      </c>
      <c r="D8" s="12">
        <v>60</v>
      </c>
      <c r="E8" s="13">
        <f>D8/$D$7</f>
        <v>0.45454545454545453</v>
      </c>
      <c r="F8" s="12"/>
      <c r="G8" s="12">
        <f>E8*G4</f>
        <v>0.36363636363636365</v>
      </c>
      <c r="H8" s="12"/>
      <c r="I8" s="12"/>
      <c r="J8" s="12"/>
      <c r="K8" s="13">
        <f>(E8+G8)/2</f>
        <v>0.40909090909090906</v>
      </c>
      <c r="L8" s="12">
        <v>383.50999999999999</v>
      </c>
      <c r="M8" s="14">
        <f>L8/$M$3</f>
        <v>0.47853212382865629</v>
      </c>
    </row>
    <row r="9" s="15" customFormat="1">
      <c r="A9" s="12"/>
      <c r="B9" s="12" t="s">
        <v>17</v>
      </c>
      <c r="C9" s="12" t="s">
        <v>18</v>
      </c>
      <c r="D9" s="12">
        <v>132</v>
      </c>
      <c r="E9" s="13">
        <f>D9/$D$7</f>
        <v>1</v>
      </c>
      <c r="F9" s="12"/>
      <c r="G9" s="12"/>
      <c r="H9" s="12"/>
      <c r="I9" s="12">
        <f>E9*I4</f>
        <v>0.40000000000000002</v>
      </c>
      <c r="J9" s="12"/>
      <c r="K9" s="13">
        <f>(E9+G9)/2</f>
        <v>0.5</v>
      </c>
      <c r="L9" s="12">
        <v>766.79999999999995</v>
      </c>
      <c r="M9" s="14">
        <f>L9/$M$3</f>
        <v>0.95678973834271241</v>
      </c>
    </row>
    <row r="10" s="15" customForma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">
      <c r="A11" s="3" t="s">
        <v>19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7">
      <c r="A12" s="4"/>
      <c r="B12" s="5"/>
      <c r="C12" s="5"/>
      <c r="D12" s="6">
        <f>D14</f>
        <v>66</v>
      </c>
      <c r="E12" s="7" t="s">
        <v>20</v>
      </c>
      <c r="F12" s="7"/>
      <c r="G12" s="7"/>
      <c r="H12" s="7"/>
      <c r="I12" s="7"/>
      <c r="J12" s="7"/>
      <c r="K12" s="7"/>
      <c r="L12" s="17"/>
      <c r="M12" s="9">
        <v>894.24000000000001</v>
      </c>
    </row>
    <row r="13" ht="17">
      <c r="A13" s="4"/>
      <c r="B13" s="18" t="s">
        <v>2</v>
      </c>
      <c r="C13" s="18" t="s">
        <v>21</v>
      </c>
      <c r="D13" s="19" t="s">
        <v>4</v>
      </c>
      <c r="E13" s="11" t="s">
        <v>5</v>
      </c>
      <c r="F13" s="20">
        <v>1</v>
      </c>
      <c r="G13" s="20">
        <v>0.80000000000000004</v>
      </c>
      <c r="H13" s="20">
        <v>0.59999999999999998</v>
      </c>
      <c r="I13" s="20">
        <v>0.40000000000000002</v>
      </c>
      <c r="J13" s="20">
        <v>0.20000000000000001</v>
      </c>
      <c r="K13" s="11" t="s">
        <v>22</v>
      </c>
      <c r="L13" s="11" t="s">
        <v>7</v>
      </c>
      <c r="M13" s="18" t="s">
        <v>23</v>
      </c>
    </row>
    <row r="14" ht="17">
      <c r="A14" s="12">
        <v>1</v>
      </c>
      <c r="B14" s="4" t="s">
        <v>24</v>
      </c>
      <c r="C14" s="21" t="s">
        <v>25</v>
      </c>
      <c r="D14" s="22">
        <v>66</v>
      </c>
      <c r="E14" s="13">
        <f>D14/$D$18</f>
        <v>0.43421052631578949</v>
      </c>
      <c r="F14" s="13">
        <f>E14</f>
        <v>0.43421052631578949</v>
      </c>
      <c r="G14" s="13"/>
      <c r="H14" s="13"/>
      <c r="I14" s="16"/>
      <c r="J14" s="13"/>
      <c r="K14" s="14">
        <f>(E14+F14)/2</f>
        <v>0.43421052631578949</v>
      </c>
      <c r="L14" s="13">
        <v>894.24000000000001</v>
      </c>
      <c r="M14" s="14">
        <f>L14/$M$12</f>
        <v>1</v>
      </c>
    </row>
    <row r="15" ht="17">
      <c r="A15" s="12">
        <v>2</v>
      </c>
      <c r="B15" s="4" t="s">
        <v>26</v>
      </c>
      <c r="C15" s="21" t="s">
        <v>16</v>
      </c>
      <c r="D15" s="6">
        <v>49</v>
      </c>
      <c r="E15" s="13">
        <f>D15/$D$18</f>
        <v>0.32236842105263158</v>
      </c>
      <c r="F15" s="13"/>
      <c r="G15" s="13"/>
      <c r="H15" s="16">
        <f>E15*H13</f>
        <v>0.19342105263157894</v>
      </c>
      <c r="I15" s="16"/>
      <c r="J15" s="13"/>
      <c r="K15" s="14">
        <f>(E15+H15)/2</f>
        <v>0.25789473684210529</v>
      </c>
      <c r="L15" s="13">
        <v>383.50999999999999</v>
      </c>
      <c r="M15" s="14">
        <f>L15/$M$12</f>
        <v>0.42886697083556985</v>
      </c>
    </row>
    <row r="16" ht="17">
      <c r="A16" s="12">
        <v>3</v>
      </c>
      <c r="B16" s="4" t="s">
        <v>27</v>
      </c>
      <c r="C16" s="21" t="s">
        <v>28</v>
      </c>
      <c r="D16" s="6">
        <v>46</v>
      </c>
      <c r="E16" s="13">
        <f>D16/$D$18</f>
        <v>0.30263157894736842</v>
      </c>
      <c r="F16" s="13"/>
      <c r="G16" s="13">
        <f>E16*G13</f>
        <v>0.24210526315789474</v>
      </c>
      <c r="H16" s="16"/>
      <c r="I16" s="16"/>
      <c r="J16" s="13"/>
      <c r="K16" s="14">
        <f>(E16+G16)/2</f>
        <v>0.27236842105263159</v>
      </c>
      <c r="L16" s="13">
        <v>702.13999999999999</v>
      </c>
      <c r="M16" s="14">
        <f>L16/$M$12</f>
        <v>0.78518071211307927</v>
      </c>
    </row>
    <row r="17" ht="17">
      <c r="A17" s="12">
        <v>4</v>
      </c>
      <c r="B17" s="4" t="s">
        <v>29</v>
      </c>
      <c r="C17" s="4" t="s">
        <v>30</v>
      </c>
      <c r="D17" s="6">
        <v>76</v>
      </c>
      <c r="E17" s="13">
        <f>D17/$D$18</f>
        <v>0.5</v>
      </c>
      <c r="F17" s="13"/>
      <c r="G17" s="13"/>
      <c r="H17" s="16"/>
      <c r="I17" s="16">
        <f>E17*I13</f>
        <v>0.20000000000000001</v>
      </c>
      <c r="J17" s="13"/>
      <c r="K17" s="14">
        <f>(E17+I17)/2</f>
        <v>0.34999999999999998</v>
      </c>
      <c r="L17" s="13">
        <v>584.58000000000004</v>
      </c>
      <c r="M17" s="14">
        <f>L17/$M$12</f>
        <v>0.65371712292002149</v>
      </c>
    </row>
    <row r="18" ht="17">
      <c r="A18" s="12">
        <v>5</v>
      </c>
      <c r="B18" s="4" t="s">
        <v>31</v>
      </c>
      <c r="C18" s="4" t="s">
        <v>30</v>
      </c>
      <c r="D18" s="6">
        <v>152</v>
      </c>
      <c r="E18" s="13">
        <f>D18/$D$18</f>
        <v>1</v>
      </c>
      <c r="F18" s="13"/>
      <c r="G18" s="13"/>
      <c r="H18" s="16"/>
      <c r="I18" s="16">
        <f>E18*I13</f>
        <v>0.40000000000000002</v>
      </c>
      <c r="J18" s="13"/>
      <c r="K18" s="14">
        <f>(E18+I18)/2</f>
        <v>0.69999999999999996</v>
      </c>
      <c r="L18" s="13">
        <f>IPD!B5</f>
        <v>584.58000000000004</v>
      </c>
      <c r="M18" s="14">
        <f>L18/$M$12</f>
        <v>0.65371712292002149</v>
      </c>
    </row>
    <row r="19" ht="17" customHeight="1">
      <c r="B19" s="1" t="s">
        <v>32</v>
      </c>
      <c r="C19" s="1" t="s">
        <v>33</v>
      </c>
      <c r="D19" s="1">
        <v>64</v>
      </c>
      <c r="E19" s="13">
        <f>D19/$D$18</f>
        <v>0.42105263157894735</v>
      </c>
      <c r="F19" s="23">
        <f>E19</f>
        <v>0.42105263157894735</v>
      </c>
      <c r="G19" s="1"/>
      <c r="K19" s="14">
        <f>(E19+F19)/2</f>
        <v>0.42105263157894735</v>
      </c>
      <c r="L19" s="1">
        <v>696.84000000000003</v>
      </c>
      <c r="M19" s="14">
        <f>L19/$M$12</f>
        <v>0.77925389157273217</v>
      </c>
    </row>
    <row r="20" ht="17" customHeight="1">
      <c r="B20" s="1" t="s">
        <v>34</v>
      </c>
      <c r="C20" s="1" t="s">
        <v>35</v>
      </c>
      <c r="D20" s="1">
        <v>47</v>
      </c>
      <c r="E20" s="13">
        <f>D20/$D$18</f>
        <v>0.30921052631578949</v>
      </c>
      <c r="G20" s="1">
        <f>E20*G13</f>
        <v>0.2473684210526316</v>
      </c>
      <c r="K20" s="14">
        <f>(E20+G20)/2</f>
        <v>0.27828947368421053</v>
      </c>
      <c r="L20" s="1">
        <v>350.33999999999997</v>
      </c>
      <c r="M20" s="14">
        <f>L20/$M$12</f>
        <v>0.39177402039720877</v>
      </c>
    </row>
    <row r="21" ht="17" customHeight="1">
      <c r="B21" s="1" t="s">
        <v>36</v>
      </c>
      <c r="C21" s="1" t="s">
        <v>14</v>
      </c>
      <c r="D21" s="1">
        <v>58</v>
      </c>
      <c r="E21" s="13">
        <f>D21/$D$18</f>
        <v>0.38157894736842107</v>
      </c>
      <c r="F21" s="1"/>
      <c r="G21" s="1">
        <f>E21*G13</f>
        <v>0.3052631578947369</v>
      </c>
      <c r="K21" s="14">
        <f>(E21+G21)/2</f>
        <v>0.34342105263157896</v>
      </c>
      <c r="L21" s="1">
        <v>702.13999999999999</v>
      </c>
      <c r="M21" s="14">
        <f>L21/$M$12</f>
        <v>0.78518071211307927</v>
      </c>
    </row>
    <row r="22" ht="17" customHeight="1">
      <c r="B22" s="1" t="s">
        <v>37</v>
      </c>
      <c r="C22" s="1" t="s">
        <v>18</v>
      </c>
      <c r="D22" s="1">
        <v>101</v>
      </c>
      <c r="E22" s="13">
        <f>D22/$D$18</f>
        <v>0.66447368421052633</v>
      </c>
      <c r="F22" s="23">
        <f>E22</f>
        <v>0.66447368421052633</v>
      </c>
      <c r="G22" s="1"/>
      <c r="I22" s="1"/>
      <c r="K22" s="14">
        <f>(E22+F22)/2</f>
        <v>0.66447368421052633</v>
      </c>
      <c r="L22" s="1">
        <v>766.79999999999995</v>
      </c>
      <c r="M22" s="14">
        <f>L22/$M$12</f>
        <v>0.85748792270531393</v>
      </c>
    </row>
    <row r="23" ht="17" customHeight="1">
      <c r="B23" s="1" t="s">
        <v>38</v>
      </c>
      <c r="C23" s="1" t="s">
        <v>30</v>
      </c>
      <c r="D23" s="1">
        <v>118</v>
      </c>
      <c r="E23" s="13">
        <f>D23/$D$18</f>
        <v>0.77631578947368418</v>
      </c>
      <c r="F23" s="1"/>
      <c r="G23" s="1"/>
      <c r="I23" s="1">
        <f>E23*I13</f>
        <v>0.31052631578947371</v>
      </c>
      <c r="K23" s="14">
        <f>(E23+I23)/2</f>
        <v>0.54342105263157892</v>
      </c>
      <c r="L23" s="1">
        <v>584.58000000000004</v>
      </c>
      <c r="M23" s="14">
        <f>L23/$M$12</f>
        <v>0.65371712292002149</v>
      </c>
    </row>
    <row r="24" ht="17" customHeight="1">
      <c r="B24" s="1" t="s">
        <v>39</v>
      </c>
      <c r="C24" s="1" t="s">
        <v>40</v>
      </c>
      <c r="D24" s="1">
        <v>55</v>
      </c>
      <c r="E24" s="13">
        <f>D24/$D$18</f>
        <v>0.36184210526315791</v>
      </c>
      <c r="G24" s="1">
        <f>E24*G13</f>
        <v>0.28947368421052633</v>
      </c>
      <c r="K24" s="14">
        <f>(E24+G24)/2</f>
        <v>0.32565789473684215</v>
      </c>
      <c r="L24" s="1">
        <v>111.90000000000001</v>
      </c>
      <c r="M24" s="14">
        <f>L24/$M$12</f>
        <v>0.12513419216317767</v>
      </c>
    </row>
    <row r="26" ht="17">
      <c r="B26" s="24" t="s">
        <v>41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ht="17">
      <c r="B27" s="24" t="s">
        <v>42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ht="17">
      <c r="B28" s="24" t="s">
        <v>43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ht="17">
      <c r="B29" s="24" t="s">
        <v>44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</sheetData>
  <mergeCells count="8">
    <mergeCell ref="A2:M2"/>
    <mergeCell ref="E3:K3"/>
    <mergeCell ref="A11:M11"/>
    <mergeCell ref="E12:K12"/>
    <mergeCell ref="B26:M26"/>
    <mergeCell ref="B27:M27"/>
    <mergeCell ref="B28:M28"/>
    <mergeCell ref="B29:M29"/>
  </mergeCells>
  <printOptions headings="0" gridLines="0"/>
  <pageMargins left="0.39375000000000004" right="0.39375000000000004" top="0.39375000000000004" bottom="0.39375000000000004" header="0.51181100000000002" footer="0.51181100000000002"/>
  <pageSetup paperSize="9" scale="83" firstPageNumber="0" fitToWidth="1" fitToHeight="1" pageOrder="downThenOver" orientation="landscape" usePrinterDefaults="1" blackAndWhite="0" draft="0" cellComments="none" useFirstPageNumber="0" errors="displayed" horizontalDpi="300" verticalDpi="3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lessThanOrEqual" stopIfTrue="1" id="{00A300CE-0054-4FCD-81A1-0008007C0088}">
            <xm:f>29</xm:f>
            <x14:dxf>
              <font>
                <b/>
                <i val="0"/>
                <color indexed="2"/>
                <sz val="11.000000"/>
              </font>
            </x14:dxf>
          </x14:cfRule>
          <xm:sqref>D14</xm:sqref>
        </x14:conditionalFormatting>
        <x14:conditionalFormatting xmlns:xm="http://schemas.microsoft.com/office/excel/2006/main">
          <x14:cfRule type="cellIs" priority="1" operator="lessThanOrEqual" stopIfTrue="1" id="{002000D0-001A-42E5-A76C-006F0012000A}">
            <xm:f>29</xm:f>
            <x14:dxf>
              <font>
                <b/>
                <i val="0"/>
                <color indexed="2"/>
                <sz val="11.000000"/>
              </font>
            </x14:dxf>
          </x14:cfRule>
          <xm:sqref>D7 D5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6" activeCellId="0" sqref="A16"/>
    </sheetView>
  </sheetViews>
  <sheetFormatPr baseColWidth="8" defaultRowHeight="15" customHeight="1"/>
  <cols>
    <col customWidth="1" min="1" max="1" width="28.7422"/>
  </cols>
  <sheetData>
    <row r="1" ht="15">
      <c r="A1" s="25" t="s">
        <v>45</v>
      </c>
      <c r="B1" s="25" t="s">
        <v>7</v>
      </c>
    </row>
    <row r="2" ht="15">
      <c r="A2" s="26" t="s">
        <v>46</v>
      </c>
      <c r="B2" s="27">
        <v>350.33999999999997</v>
      </c>
    </row>
    <row r="3" ht="15">
      <c r="A3" s="26" t="s">
        <v>47</v>
      </c>
      <c r="B3" s="27">
        <v>801.43200000000002</v>
      </c>
    </row>
    <row r="4" ht="15">
      <c r="A4" s="26" t="s">
        <v>48</v>
      </c>
      <c r="B4" s="27">
        <v>527.63999999999999</v>
      </c>
    </row>
    <row r="5" ht="15">
      <c r="A5" s="26" t="s">
        <v>30</v>
      </c>
      <c r="B5" s="27">
        <v>584.58000000000004</v>
      </c>
    </row>
    <row r="6" ht="15">
      <c r="A6" s="26" t="s">
        <v>16</v>
      </c>
      <c r="B6" s="27">
        <v>383.50799999999998</v>
      </c>
    </row>
    <row r="7" ht="15">
      <c r="A7" s="26" t="s">
        <v>49</v>
      </c>
      <c r="B7" s="27">
        <v>367.80000000000001</v>
      </c>
    </row>
    <row r="8" ht="15">
      <c r="A8" s="26" t="s">
        <v>50</v>
      </c>
      <c r="B8" s="27">
        <v>212.52000000000001</v>
      </c>
    </row>
    <row r="9" ht="15">
      <c r="A9" s="26" t="s">
        <v>51</v>
      </c>
      <c r="B9" s="27">
        <v>894.24000000000001</v>
      </c>
    </row>
    <row r="10" ht="15">
      <c r="A10" s="26" t="s">
        <v>52</v>
      </c>
      <c r="B10" s="27">
        <v>696.84000000000003</v>
      </c>
    </row>
    <row r="11" ht="15">
      <c r="A11" s="26" t="s">
        <v>53</v>
      </c>
      <c r="B11" s="27">
        <v>616.20000000000005</v>
      </c>
    </row>
    <row r="12" ht="15">
      <c r="A12" s="26" t="s">
        <v>54</v>
      </c>
      <c r="B12" s="27">
        <v>310.44</v>
      </c>
    </row>
    <row r="13" ht="15">
      <c r="A13" s="26" t="s">
        <v>55</v>
      </c>
      <c r="B13" s="27">
        <v>111.90000000000001</v>
      </c>
    </row>
    <row r="14" ht="15">
      <c r="A14" s="26" t="s">
        <v>14</v>
      </c>
      <c r="B14" s="27">
        <v>702.14400000000001</v>
      </c>
    </row>
    <row r="15" ht="15">
      <c r="A15" s="26" t="s">
        <v>56</v>
      </c>
      <c r="B15" s="27">
        <v>666.84000000000003</v>
      </c>
    </row>
    <row r="16" ht="15">
      <c r="A16" s="26" t="s">
        <v>57</v>
      </c>
      <c r="B16" s="27">
        <v>374.51999999999998</v>
      </c>
    </row>
    <row r="17" ht="15">
      <c r="A17" s="26" t="s">
        <v>58</v>
      </c>
      <c r="B17" s="27">
        <v>931.11599999999987</v>
      </c>
    </row>
    <row r="18" ht="15">
      <c r="A18" s="26" t="s">
        <v>59</v>
      </c>
      <c r="B18" s="27">
        <v>766.79999999999995</v>
      </c>
    </row>
    <row r="19" ht="15">
      <c r="A19" s="26" t="s">
        <v>60</v>
      </c>
      <c r="B19" s="27">
        <v>477.60000000000002</v>
      </c>
    </row>
    <row r="20" ht="15">
      <c r="A20" s="26" t="s">
        <v>61</v>
      </c>
      <c r="B20" s="27">
        <v>120</v>
      </c>
    </row>
  </sheetData>
  <printOptions headings="0" gridLines="0"/>
  <pageMargins left="0.78750000000000009" right="0.78750000000000009" top="0.98402800000000012" bottom="0.98402800000000012" header="0.51181100000000002" footer="0.51181100000000002"/>
  <pageSetup paperSize="9" scale="9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D15" activeCellId="0" sqref="D15"/>
    </sheetView>
  </sheetViews>
  <sheetFormatPr baseColWidth="8" defaultRowHeight="17" customHeight="1"/>
  <cols>
    <col customWidth="1" min="1" max="1" style="1" width="3.1718799999999998"/>
    <col customWidth="1" min="2" max="2" style="1" width="35.742199999999997"/>
    <col customWidth="1" min="3" max="3" style="1" width="10.886699999999999"/>
    <col customWidth="1" min="4" max="4" style="1" width="9.03125"/>
    <col customWidth="1" min="5" max="5" style="1" width="9.7109375"/>
    <col customWidth="1" min="6" max="6" style="1" width="42.867199999999997"/>
    <col customWidth="1" min="7" max="7" style="1" width="9.7421900000000008"/>
    <col customWidth="1" min="8" max="257" style="1" width="9.03125"/>
  </cols>
  <sheetData>
    <row r="2" ht="17">
      <c r="A2" s="28"/>
      <c r="B2" s="29" t="s">
        <v>0</v>
      </c>
      <c r="C2" s="29"/>
      <c r="E2" s="4"/>
      <c r="F2" s="7" t="s">
        <v>19</v>
      </c>
      <c r="G2" s="7"/>
    </row>
    <row r="3" ht="17">
      <c r="A3" s="28"/>
      <c r="B3" s="29" t="s">
        <v>2</v>
      </c>
      <c r="C3" s="29" t="s">
        <v>22</v>
      </c>
      <c r="E3" s="30"/>
      <c r="F3" s="31" t="s">
        <v>2</v>
      </c>
      <c r="G3" s="31" t="s">
        <v>22</v>
      </c>
    </row>
    <row r="4" ht="17">
      <c r="A4" s="32">
        <v>1</v>
      </c>
      <c r="B4" s="32" t="s">
        <v>13</v>
      </c>
      <c r="C4" s="33">
        <v>1</v>
      </c>
      <c r="E4" s="34">
        <v>1</v>
      </c>
      <c r="F4" s="28" t="s">
        <v>31</v>
      </c>
      <c r="G4" s="33">
        <v>0.69999999999999996</v>
      </c>
    </row>
    <row r="5" ht="17">
      <c r="A5" s="32">
        <v>2</v>
      </c>
      <c r="B5" s="34" t="s">
        <v>17</v>
      </c>
      <c r="C5" s="33">
        <v>0.5</v>
      </c>
      <c r="E5" s="34">
        <v>2</v>
      </c>
      <c r="F5" s="28" t="s">
        <v>37</v>
      </c>
      <c r="G5" s="32">
        <v>0.66000000000000003</v>
      </c>
    </row>
    <row r="6" ht="17">
      <c r="A6" s="32">
        <v>3</v>
      </c>
      <c r="B6" s="34" t="s">
        <v>9</v>
      </c>
      <c r="C6" s="33">
        <v>0.48999999999999999</v>
      </c>
      <c r="E6" s="34">
        <v>3</v>
      </c>
      <c r="F6" s="28" t="s">
        <v>38</v>
      </c>
      <c r="G6" s="32">
        <v>0.54000000000000004</v>
      </c>
    </row>
    <row r="7" ht="17">
      <c r="A7" s="32">
        <v>4</v>
      </c>
      <c r="B7" s="34" t="s">
        <v>11</v>
      </c>
      <c r="C7" s="33">
        <v>0.46000000000000002</v>
      </c>
      <c r="E7" s="34">
        <v>4</v>
      </c>
      <c r="F7" s="28" t="s">
        <v>24</v>
      </c>
      <c r="G7" s="34">
        <v>0.42999999999999999</v>
      </c>
    </row>
    <row r="8" ht="17">
      <c r="A8" s="34"/>
      <c r="B8" s="32" t="s">
        <v>15</v>
      </c>
      <c r="C8" s="33">
        <v>0.40999999999999998</v>
      </c>
      <c r="E8" s="34">
        <v>5</v>
      </c>
      <c r="F8" s="28" t="s">
        <v>32</v>
      </c>
      <c r="G8" s="32">
        <v>0.41999999999999998</v>
      </c>
    </row>
    <row r="9" ht="17">
      <c r="A9" s="32"/>
      <c r="B9" s="32"/>
      <c r="C9" s="35"/>
      <c r="E9" s="34">
        <v>6</v>
      </c>
      <c r="F9" s="28" t="s">
        <v>29</v>
      </c>
      <c r="G9" s="34">
        <v>0.34999999999999998</v>
      </c>
    </row>
    <row r="10" ht="17">
      <c r="A10" s="34"/>
      <c r="B10" s="32"/>
      <c r="C10" s="36"/>
      <c r="E10" s="34">
        <v>7</v>
      </c>
      <c r="F10" s="28" t="s">
        <v>36</v>
      </c>
      <c r="G10" s="32">
        <v>0.34000000000000002</v>
      </c>
    </row>
    <row r="11" ht="17">
      <c r="A11" s="28"/>
      <c r="B11" s="28"/>
      <c r="C11" s="28"/>
      <c r="E11" s="34">
        <v>8</v>
      </c>
      <c r="F11" s="28" t="s">
        <v>39</v>
      </c>
      <c r="G11" s="32">
        <v>0.33000000000000002</v>
      </c>
    </row>
    <row r="12" ht="17">
      <c r="E12" s="34">
        <v>9</v>
      </c>
      <c r="F12" s="28" t="s">
        <v>34</v>
      </c>
      <c r="G12" s="32">
        <v>0.28000000000000003</v>
      </c>
    </row>
    <row r="13" ht="17">
      <c r="E13" s="34">
        <v>10</v>
      </c>
      <c r="F13" s="28" t="s">
        <v>27</v>
      </c>
      <c r="G13" s="32">
        <v>0.27000000000000002</v>
      </c>
    </row>
    <row r="14" ht="17">
      <c r="E14" s="34">
        <v>11</v>
      </c>
      <c r="F14" s="28" t="s">
        <v>26</v>
      </c>
      <c r="G14" s="32">
        <v>0.26000000000000001</v>
      </c>
    </row>
    <row r="15" ht="17">
      <c r="E15" s="1"/>
      <c r="F15" s="1"/>
      <c r="G15" s="1"/>
    </row>
    <row r="16" ht="17">
      <c r="E16" s="34"/>
      <c r="F16" s="32"/>
      <c r="G16" s="35"/>
    </row>
    <row r="17" ht="17" customHeight="1">
      <c r="E17" s="28"/>
      <c r="F17" s="28"/>
      <c r="G17" s="28"/>
    </row>
  </sheetData>
  <sortState ref="B4:C8" columnSort="0">
    <sortCondition sortBy="value" descending="1" ref="C4:C8"/>
  </sortState>
  <mergeCells count="2">
    <mergeCell ref="B2:C2"/>
    <mergeCell ref="F2:G2"/>
  </mergeCells>
  <printOptions headings="0" gridLines="0"/>
  <pageMargins left="0.51180599999999998" right="0.51180599999999998" top="0.78750000000000009" bottom="0.78750000000000009" header="0.51181100000000002" footer="0.51181100000000002"/>
  <pageSetup paperSize="9" scale="9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ONLYOFFICE/7.2.1.36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revision>20</cp:revision>
  <dcterms:created xsi:type="dcterms:W3CDTF">2012-11-28T16:52:00Z</dcterms:created>
  <dcterms:modified xsi:type="dcterms:W3CDTF">2023-03-20T20:18:32Z</dcterms:modified>
</cp:coreProperties>
</file>