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OJ80XA7X1wJdSqA7ysqZ86FwKnDykO0e6G5B+oYCPkEHfg62kJ3/y1y8wIULPv5Eugv7EpO8FuwXR8jQsj2DPA==" workbookSaltValue="ZBWJD9OhkysXd/gWJzALCw==" workbookSpinCount="100000" lockStructure="1"/>
  <bookViews>
    <workbookView windowWidth="28800" windowHeight="12690"/>
  </bookViews>
  <sheets>
    <sheet name="Planilha1" sheetId="1" r:id="rId1"/>
  </sheets>
  <calcPr calcId="144525"/>
</workbook>
</file>

<file path=xl/sharedStrings.xml><?xml version="1.0" encoding="utf-8"?>
<sst xmlns="http://schemas.openxmlformats.org/spreadsheetml/2006/main" count="122" uniqueCount="62">
  <si>
    <t xml:space="preserve">UFSM - Processo Seletivo para Residência em Área Profissional da Saúde modalidades Multiprofissional e Uniprofissional                                - Prova de Títulos - </t>
  </si>
  <si>
    <t>Nome do candidato</t>
  </si>
  <si>
    <t>Pontuação Final</t>
  </si>
  <si>
    <t>1.1</t>
  </si>
  <si>
    <t>1.2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</si>
  <si>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</si>
  <si>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</si>
  <si>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</si>
  <si>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</si>
  <si>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</si>
  <si>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</si>
  <si>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</si>
  <si>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</si>
  <si>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</si>
  <si>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</si>
  <si>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</si>
  <si>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</si>
  <si>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</si>
  <si>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9.1</t>
  </si>
  <si>
    <t>9.2</t>
  </si>
  <si>
    <t>Pontuação parcial por item</t>
  </si>
  <si>
    <t>1 Realização de estágio e/ou vivência extracurricular (durante a graduação)</t>
  </si>
  <si>
    <t>1.1 Na área de concentração do programa</t>
  </si>
  <si>
    <t>Pontuação parcial</t>
  </si>
  <si>
    <t>Pontos</t>
  </si>
  <si>
    <t>Total de horas</t>
  </si>
  <si>
    <t>Número do documento</t>
  </si>
  <si>
    <t>Máx. 2 pt</t>
  </si>
  <si>
    <t>1.2 Fora da área de concentração do programa</t>
  </si>
  <si>
    <t>Máx. 0,5pt</t>
  </si>
  <si>
    <t>2 Participação em projetos/ações de extensão</t>
  </si>
  <si>
    <t>2.1 Na área de concentração do programa</t>
  </si>
  <si>
    <t>Máx. 1pt</t>
  </si>
  <si>
    <t>2.2 Fora da área de concentração do programa</t>
  </si>
  <si>
    <t>3 Participação em projetos de ensino ou grupos de estudo/liga acadêmica</t>
  </si>
  <si>
    <t>3.1 Na área de concentração do programa</t>
  </si>
  <si>
    <t>Quantidade de semestres</t>
  </si>
  <si>
    <t>Máx. 0,4pt</t>
  </si>
  <si>
    <t>3.2 Fora da área de concentração do programa</t>
  </si>
  <si>
    <t>Máx. 0,2pt</t>
  </si>
  <si>
    <t>4 Atividade de monitoria</t>
  </si>
  <si>
    <t>4.1 Na área de concentração do programa</t>
  </si>
  <si>
    <t>Máx. 0,7pt</t>
  </si>
  <si>
    <t>4.2 Fora da área de concentração do programa</t>
  </si>
  <si>
    <t>Máx. 0,3pt</t>
  </si>
  <si>
    <t>5 Participação em projeto de pesquisa</t>
  </si>
  <si>
    <t>5.1 Na área de concentração do programa</t>
  </si>
  <si>
    <t>Máx. 0,8pt</t>
  </si>
  <si>
    <t>5.2 Fora da área de concentração do programa</t>
  </si>
  <si>
    <t>6 Participação em curso de formação complementar com duração acima de 40h</t>
  </si>
  <si>
    <t>6.1 Na área de concentração do programa</t>
  </si>
  <si>
    <t>Máx. 0,6pt</t>
  </si>
  <si>
    <t>6.2 Fora da área de concentração do programa</t>
  </si>
  <si>
    <t>7 Participação de curso de formação complementar com duração entre 08 e 40h</t>
  </si>
  <si>
    <t>7.1 Na área de concentração do programa</t>
  </si>
  <si>
    <t>7.2 Fora da área de concentração do programa</t>
  </si>
  <si>
    <t>8 Apresentação de trabalho em evento científico</t>
  </si>
  <si>
    <t>8.1 Na área de concentração do programa</t>
  </si>
  <si>
    <t>9 Experiência no exercício profissional (após a graduação)</t>
  </si>
  <si>
    <t>9.1 Na área de concentração do programa</t>
  </si>
  <si>
    <t>Máx. 1,2pt</t>
  </si>
  <si>
    <t>9.2 Fora da área de concentração do programa</t>
  </si>
</sst>
</file>

<file path=xl/styles.xml><?xml version="1.0" encoding="utf-8"?>
<styleSheet xmlns="http://schemas.openxmlformats.org/spreadsheetml/2006/main">
  <numFmts count="7">
    <numFmt numFmtId="176" formatCode="_-&quot;R$&quot;* #,##0.00_-;\-&quot;R$&quot;* #,##0.00_-;_-&quot;R$&quot;* &quot;-&quot;??_-;_-@_-"/>
    <numFmt numFmtId="177" formatCode="0.000"/>
    <numFmt numFmtId="178" formatCode="0.0000"/>
    <numFmt numFmtId="179" formatCode="000"/>
    <numFmt numFmtId="180" formatCode="_-* #,##0_-;\-* #,##0_-;_-* &quot;-&quot;_-;_-@_-"/>
    <numFmt numFmtId="181" formatCode="_-* #,##0.00_-;\-* #,##0.00_-;_-* &quot;-&quot;??_-;_-@_-"/>
    <numFmt numFmtId="182" formatCode="_-&quot;R$&quot;* #,##0_-;\-&quot;R$&quot;* #,##0_-;_-&quot;R$&quot;* &quot;-&quot;_-;_-@_-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BF94E0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rgb="FF6C5200"/>
      </left>
      <right style="thin">
        <color rgb="FF6C5200"/>
      </right>
      <top style="thin">
        <color rgb="FF6C5200"/>
      </top>
      <bottom style="thin">
        <color rgb="FF6C5200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4" tint="-0.249977111117893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81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54" applyNumberFormat="0" applyFill="0" applyAlignment="0" applyProtection="0">
      <alignment vertical="center"/>
    </xf>
    <xf numFmtId="0" fontId="10" fillId="25" borderId="53" applyNumberFormat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9" borderId="5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0" borderId="52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56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44" borderId="51" applyNumberFormat="0" applyAlignment="0" applyProtection="0">
      <alignment vertical="center"/>
    </xf>
    <xf numFmtId="0" fontId="20" fillId="20" borderId="57" applyNumberFormat="0" applyAlignment="0" applyProtection="0">
      <alignment vertical="center"/>
    </xf>
    <xf numFmtId="0" fontId="7" fillId="20" borderId="51" applyNumberFormat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</cellStyleXfs>
  <cellXfs count="144">
    <xf numFmtId="0" fontId="0" fillId="0" borderId="0" xfId="0"/>
    <xf numFmtId="0" fontId="0" fillId="2" borderId="0" xfId="0" applyFill="1" applyProtection="1"/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center" wrapText="1"/>
    </xf>
    <xf numFmtId="0" fontId="0" fillId="3" borderId="2" xfId="0" applyFill="1" applyBorder="1" applyProtection="1"/>
    <xf numFmtId="0" fontId="0" fillId="3" borderId="0" xfId="0" applyFill="1" applyBorder="1" applyProtection="1"/>
    <xf numFmtId="0" fontId="2" fillId="3" borderId="0" xfId="0" applyFont="1" applyFill="1" applyBorder="1" applyProtection="1"/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Protection="1"/>
    <xf numFmtId="0" fontId="2" fillId="3" borderId="4" xfId="0" applyFont="1" applyFill="1" applyBorder="1" applyProtection="1"/>
    <xf numFmtId="0" fontId="3" fillId="3" borderId="4" xfId="0" applyFont="1" applyFill="1" applyBorder="1" applyAlignment="1" applyProtection="1">
      <alignment horizontal="left"/>
    </xf>
    <xf numFmtId="0" fontId="0" fillId="4" borderId="5" xfId="0" applyFill="1" applyBorder="1" applyProtection="1"/>
    <xf numFmtId="0" fontId="0" fillId="4" borderId="6" xfId="0" applyFill="1" applyBorder="1" applyProtection="1"/>
    <xf numFmtId="0" fontId="0" fillId="0" borderId="0" xfId="0" applyFill="1" applyProtection="1"/>
    <xf numFmtId="0" fontId="0" fillId="4" borderId="0" xfId="0" applyFill="1" applyBorder="1" applyProtection="1"/>
    <xf numFmtId="0" fontId="1" fillId="4" borderId="0" xfId="0" applyFont="1" applyFill="1" applyProtection="1"/>
    <xf numFmtId="178" fontId="0" fillId="2" borderId="7" xfId="0" applyNumberFormat="1" applyFill="1" applyBorder="1" applyAlignment="1" applyProtection="1">
      <alignment horizontal="center"/>
    </xf>
    <xf numFmtId="178" fontId="0" fillId="2" borderId="8" xfId="0" applyNumberForma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ill="1" applyProtection="1"/>
    <xf numFmtId="0" fontId="0" fillId="5" borderId="10" xfId="0" applyFill="1" applyBorder="1" applyAlignment="1" applyProtection="1">
      <alignment horizontal="center"/>
    </xf>
    <xf numFmtId="0" fontId="3" fillId="4" borderId="0" xfId="0" applyFont="1" applyFill="1" applyBorder="1" applyProtection="1"/>
    <xf numFmtId="177" fontId="0" fillId="2" borderId="10" xfId="0" applyNumberFormat="1" applyFill="1" applyBorder="1" applyProtection="1"/>
    <xf numFmtId="0" fontId="0" fillId="4" borderId="11" xfId="0" applyFill="1" applyBorder="1" applyProtection="1"/>
    <xf numFmtId="0" fontId="0" fillId="6" borderId="12" xfId="0" applyFill="1" applyBorder="1" applyProtection="1"/>
    <xf numFmtId="0" fontId="1" fillId="6" borderId="13" xfId="0" applyFont="1" applyFill="1" applyBorder="1" applyAlignment="1" applyProtection="1">
      <alignment horizontal="center"/>
    </xf>
    <xf numFmtId="0" fontId="0" fillId="7" borderId="0" xfId="0" applyFill="1" applyBorder="1" applyProtection="1"/>
    <xf numFmtId="0" fontId="3" fillId="7" borderId="0" xfId="0" applyFont="1" applyFill="1" applyBorder="1" applyProtection="1"/>
    <xf numFmtId="0" fontId="3" fillId="7" borderId="0" xfId="0" applyFont="1" applyFill="1" applyBorder="1" applyAlignment="1" applyProtection="1">
      <alignment horizontal="right"/>
    </xf>
    <xf numFmtId="0" fontId="3" fillId="7" borderId="14" xfId="0" applyFont="1" applyFill="1" applyBorder="1" applyAlignment="1" applyProtection="1">
      <alignment horizontal="right"/>
    </xf>
    <xf numFmtId="177" fontId="4" fillId="7" borderId="15" xfId="0" applyNumberFormat="1" applyFont="1" applyFill="1" applyBorder="1" applyProtection="1"/>
    <xf numFmtId="0" fontId="0" fillId="2" borderId="16" xfId="0" applyFill="1" applyBorder="1" applyProtection="1">
      <protection locked="0"/>
    </xf>
    <xf numFmtId="179" fontId="0" fillId="2" borderId="17" xfId="0" applyNumberFormat="1" applyFill="1" applyBorder="1" applyProtection="1">
      <protection locked="0"/>
    </xf>
    <xf numFmtId="0" fontId="0" fillId="7" borderId="18" xfId="0" applyFill="1" applyBorder="1" applyProtection="1"/>
    <xf numFmtId="0" fontId="0" fillId="7" borderId="19" xfId="0" applyFill="1" applyBorder="1" applyProtection="1"/>
    <xf numFmtId="0" fontId="0" fillId="8" borderId="20" xfId="0" applyFill="1" applyBorder="1" applyProtection="1"/>
    <xf numFmtId="0" fontId="1" fillId="8" borderId="20" xfId="0" applyFont="1" applyFill="1" applyBorder="1" applyAlignment="1" applyProtection="1">
      <alignment horizontal="center"/>
    </xf>
    <xf numFmtId="0" fontId="0" fillId="9" borderId="0" xfId="0" applyFill="1" applyBorder="1" applyProtection="1"/>
    <xf numFmtId="0" fontId="3" fillId="9" borderId="0" xfId="0" applyFont="1" applyFill="1" applyBorder="1" applyProtection="1"/>
    <xf numFmtId="0" fontId="3" fillId="9" borderId="0" xfId="0" applyFont="1" applyFill="1" applyBorder="1" applyAlignment="1" applyProtection="1">
      <alignment horizontal="right"/>
    </xf>
    <xf numFmtId="177" fontId="4" fillId="9" borderId="15" xfId="0" applyNumberFormat="1" applyFont="1" applyFill="1" applyBorder="1" applyProtection="1"/>
    <xf numFmtId="0" fontId="0" fillId="2" borderId="21" xfId="0" applyFill="1" applyBorder="1" applyProtection="1">
      <protection locked="0"/>
    </xf>
    <xf numFmtId="179" fontId="0" fillId="2" borderId="21" xfId="0" applyNumberFormat="1" applyFill="1" applyBorder="1" applyProtection="1">
      <protection locked="0"/>
    </xf>
    <xf numFmtId="0" fontId="0" fillId="9" borderId="22" xfId="0" applyFill="1" applyBorder="1" applyProtection="1"/>
    <xf numFmtId="0" fontId="0" fillId="10" borderId="23" xfId="0" applyFill="1" applyBorder="1" applyProtection="1"/>
    <xf numFmtId="0" fontId="1" fillId="10" borderId="23" xfId="0" applyFont="1" applyFill="1" applyBorder="1" applyAlignment="1" applyProtection="1">
      <alignment horizontal="center"/>
    </xf>
    <xf numFmtId="0" fontId="0" fillId="11" borderId="0" xfId="0" applyFill="1" applyBorder="1" applyProtection="1"/>
    <xf numFmtId="0" fontId="3" fillId="11" borderId="0" xfId="0" applyFont="1" applyFill="1" applyBorder="1" applyProtection="1"/>
    <xf numFmtId="0" fontId="3" fillId="11" borderId="0" xfId="0" applyFont="1" applyFill="1" applyBorder="1" applyAlignment="1" applyProtection="1">
      <alignment horizontal="right"/>
    </xf>
    <xf numFmtId="0" fontId="3" fillId="11" borderId="24" xfId="0" applyFont="1" applyFill="1" applyBorder="1" applyAlignment="1" applyProtection="1">
      <alignment horizontal="right"/>
    </xf>
    <xf numFmtId="177" fontId="4" fillId="11" borderId="15" xfId="0" applyNumberFormat="1" applyFont="1" applyFill="1" applyBorder="1" applyProtection="1"/>
    <xf numFmtId="0" fontId="0" fillId="2" borderId="25" xfId="0" applyFill="1" applyBorder="1" applyProtection="1">
      <protection locked="0"/>
    </xf>
    <xf numFmtId="179" fontId="0" fillId="2" borderId="25" xfId="0" applyNumberFormat="1" applyFill="1" applyBorder="1" applyProtection="1">
      <protection locked="0"/>
    </xf>
    <xf numFmtId="0" fontId="0" fillId="11" borderId="26" xfId="0" applyFill="1" applyBorder="1" applyProtection="1"/>
    <xf numFmtId="0" fontId="0" fillId="12" borderId="5" xfId="0" applyFill="1" applyBorder="1" applyProtection="1"/>
    <xf numFmtId="0" fontId="1" fillId="12" borderId="5" xfId="0" applyFont="1" applyFill="1" applyBorder="1" applyAlignment="1" applyProtection="1">
      <alignment horizontal="center"/>
    </xf>
    <xf numFmtId="0" fontId="0" fillId="13" borderId="0" xfId="0" applyFill="1" applyBorder="1" applyProtection="1"/>
    <xf numFmtId="0" fontId="3" fillId="13" borderId="0" xfId="0" applyFont="1" applyFill="1" applyBorder="1" applyProtection="1"/>
    <xf numFmtId="0" fontId="3" fillId="13" borderId="0" xfId="0" applyFont="1" applyFill="1" applyBorder="1" applyAlignment="1" applyProtection="1">
      <alignment horizontal="right"/>
    </xf>
    <xf numFmtId="177" fontId="4" fillId="13" borderId="15" xfId="0" applyNumberFormat="1" applyFont="1" applyFill="1" applyBorder="1" applyProtection="1"/>
    <xf numFmtId="0" fontId="0" fillId="2" borderId="27" xfId="0" applyFill="1" applyBorder="1" applyProtection="1">
      <protection locked="0"/>
    </xf>
    <xf numFmtId="179" fontId="0" fillId="2" borderId="27" xfId="0" applyNumberFormat="1" applyFill="1" applyBorder="1" applyProtection="1">
      <protection locked="0"/>
    </xf>
    <xf numFmtId="0" fontId="0" fillId="13" borderId="11" xfId="0" applyFill="1" applyBorder="1" applyProtection="1"/>
    <xf numFmtId="0" fontId="0" fillId="7" borderId="13" xfId="0" applyFill="1" applyBorder="1" applyProtection="1"/>
    <xf numFmtId="0" fontId="1" fillId="7" borderId="13" xfId="0" applyFont="1" applyFill="1" applyBorder="1" applyAlignment="1" applyProtection="1">
      <alignment horizontal="center"/>
    </xf>
    <xf numFmtId="0" fontId="0" fillId="14" borderId="0" xfId="0" applyFill="1" applyBorder="1" applyProtection="1"/>
    <xf numFmtId="0" fontId="3" fillId="14" borderId="0" xfId="0" applyFont="1" applyFill="1" applyBorder="1" applyProtection="1"/>
    <xf numFmtId="0" fontId="3" fillId="14" borderId="0" xfId="0" applyFont="1" applyFill="1" applyBorder="1" applyAlignment="1" applyProtection="1">
      <alignment horizontal="right"/>
    </xf>
    <xf numFmtId="177" fontId="4" fillId="14" borderId="15" xfId="0" applyNumberFormat="1" applyFont="1" applyFill="1" applyBorder="1" applyProtection="1"/>
    <xf numFmtId="1" fontId="0" fillId="9" borderId="0" xfId="0" applyNumberFormat="1" applyFill="1" applyBorder="1" applyProtection="1"/>
    <xf numFmtId="0" fontId="1" fillId="3" borderId="28" xfId="0" applyFont="1" applyFill="1" applyBorder="1" applyAlignment="1" applyProtection="1">
      <alignment horizontal="center" vertical="center" wrapText="1"/>
    </xf>
    <xf numFmtId="0" fontId="0" fillId="3" borderId="29" xfId="0" applyFill="1" applyBorder="1" applyProtection="1"/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left"/>
    </xf>
    <xf numFmtId="0" fontId="0" fillId="3" borderId="30" xfId="0" applyFill="1" applyBorder="1" applyProtection="1"/>
    <xf numFmtId="0" fontId="0" fillId="3" borderId="31" xfId="0" applyFill="1" applyBorder="1" applyProtection="1"/>
    <xf numFmtId="0" fontId="0" fillId="4" borderId="32" xfId="0" applyFill="1" applyBorder="1" applyProtection="1"/>
    <xf numFmtId="0" fontId="0" fillId="6" borderId="33" xfId="0" applyFill="1" applyBorder="1" applyProtection="1"/>
    <xf numFmtId="0" fontId="0" fillId="7" borderId="0" xfId="0" applyFill="1" applyProtection="1"/>
    <xf numFmtId="0" fontId="0" fillId="7" borderId="34" xfId="0" applyFill="1" applyBorder="1" applyProtection="1"/>
    <xf numFmtId="0" fontId="3" fillId="7" borderId="17" xfId="0" applyFont="1" applyFill="1" applyBorder="1" applyProtection="1"/>
    <xf numFmtId="178" fontId="0" fillId="2" borderId="17" xfId="0" applyNumberFormat="1" applyFill="1" applyBorder="1" applyProtection="1"/>
    <xf numFmtId="0" fontId="0" fillId="7" borderId="35" xfId="0" applyFill="1" applyBorder="1" applyProtection="1"/>
    <xf numFmtId="0" fontId="0" fillId="8" borderId="36" xfId="0" applyFill="1" applyBorder="1" applyProtection="1"/>
    <xf numFmtId="0" fontId="0" fillId="9" borderId="0" xfId="0" applyFill="1" applyProtection="1"/>
    <xf numFmtId="0" fontId="0" fillId="9" borderId="37" xfId="0" applyFill="1" applyBorder="1" applyProtection="1"/>
    <xf numFmtId="0" fontId="3" fillId="9" borderId="21" xfId="0" applyFont="1" applyFill="1" applyBorder="1" applyProtection="1"/>
    <xf numFmtId="0" fontId="0" fillId="9" borderId="38" xfId="0" applyFill="1" applyBorder="1" applyProtection="1"/>
    <xf numFmtId="0" fontId="0" fillId="10" borderId="39" xfId="0" applyFill="1" applyBorder="1" applyProtection="1"/>
    <xf numFmtId="0" fontId="0" fillId="11" borderId="0" xfId="0" applyFill="1" applyProtection="1"/>
    <xf numFmtId="0" fontId="0" fillId="11" borderId="24" xfId="0" applyFill="1" applyBorder="1" applyProtection="1"/>
    <xf numFmtId="0" fontId="3" fillId="11" borderId="25" xfId="0" applyFont="1" applyFill="1" applyBorder="1" applyProtection="1"/>
    <xf numFmtId="0" fontId="0" fillId="11" borderId="40" xfId="0" applyFill="1" applyBorder="1" applyProtection="1"/>
    <xf numFmtId="0" fontId="0" fillId="12" borderId="6" xfId="0" applyFill="1" applyBorder="1" applyProtection="1"/>
    <xf numFmtId="0" fontId="0" fillId="13" borderId="0" xfId="0" applyFill="1" applyProtection="1"/>
    <xf numFmtId="0" fontId="0" fillId="13" borderId="9" xfId="0" applyFill="1" applyBorder="1" applyProtection="1"/>
    <xf numFmtId="0" fontId="3" fillId="13" borderId="27" xfId="0" applyFont="1" applyFill="1" applyBorder="1" applyProtection="1"/>
    <xf numFmtId="0" fontId="0" fillId="13" borderId="32" xfId="0" applyFill="1" applyBorder="1" applyProtection="1"/>
    <xf numFmtId="0" fontId="0" fillId="7" borderId="33" xfId="0" applyFill="1" applyBorder="1" applyProtection="1"/>
    <xf numFmtId="0" fontId="0" fillId="14" borderId="0" xfId="0" applyFill="1" applyProtection="1"/>
    <xf numFmtId="0" fontId="0" fillId="14" borderId="34" xfId="0" applyFill="1" applyBorder="1" applyProtection="1"/>
    <xf numFmtId="0" fontId="3" fillId="14" borderId="17" xfId="0" applyFont="1" applyFill="1" applyBorder="1" applyProtection="1"/>
    <xf numFmtId="0" fontId="0" fillId="2" borderId="17" xfId="0" applyFill="1" applyBorder="1" applyProtection="1">
      <protection locked="0"/>
    </xf>
    <xf numFmtId="0" fontId="0" fillId="2" borderId="41" xfId="0" applyFill="1" applyBorder="1" applyProtection="1">
      <protection locked="0"/>
    </xf>
    <xf numFmtId="179" fontId="0" fillId="2" borderId="41" xfId="0" applyNumberFormat="1" applyFill="1" applyBorder="1" applyProtection="1">
      <protection locked="0"/>
    </xf>
    <xf numFmtId="0" fontId="0" fillId="14" borderId="19" xfId="0" applyFill="1" applyBorder="1" applyProtection="1"/>
    <xf numFmtId="0" fontId="0" fillId="0" borderId="42" xfId="0" applyBorder="1" applyProtection="1"/>
    <xf numFmtId="0" fontId="0" fillId="9" borderId="20" xfId="0" applyFill="1" applyBorder="1" applyProtection="1"/>
    <xf numFmtId="0" fontId="1" fillId="9" borderId="20" xfId="0" applyFont="1" applyFill="1" applyBorder="1" applyAlignment="1" applyProtection="1">
      <alignment horizontal="center"/>
    </xf>
    <xf numFmtId="0" fontId="0" fillId="15" borderId="0" xfId="0" applyFill="1" applyBorder="1" applyProtection="1"/>
    <xf numFmtId="0" fontId="3" fillId="15" borderId="0" xfId="0" applyFont="1" applyFill="1" applyBorder="1" applyProtection="1"/>
    <xf numFmtId="0" fontId="0" fillId="15" borderId="22" xfId="0" applyFill="1" applyBorder="1" applyProtection="1"/>
    <xf numFmtId="0" fontId="0" fillId="0" borderId="23" xfId="0" applyBorder="1" applyProtection="1"/>
    <xf numFmtId="0" fontId="0" fillId="0" borderId="43" xfId="0" applyBorder="1" applyProtection="1"/>
    <xf numFmtId="0" fontId="0" fillId="16" borderId="44" xfId="0" applyFill="1" applyBorder="1" applyProtection="1"/>
    <xf numFmtId="0" fontId="1" fillId="16" borderId="44" xfId="0" applyFont="1" applyFill="1" applyBorder="1" applyAlignment="1" applyProtection="1">
      <alignment horizontal="center"/>
    </xf>
    <xf numFmtId="0" fontId="0" fillId="17" borderId="0" xfId="0" applyFill="1" applyBorder="1" applyProtection="1"/>
    <xf numFmtId="0" fontId="3" fillId="17" borderId="0" xfId="0" applyFont="1" applyFill="1" applyBorder="1" applyProtection="1"/>
    <xf numFmtId="0" fontId="3" fillId="17" borderId="0" xfId="0" applyFont="1" applyFill="1" applyBorder="1" applyAlignment="1" applyProtection="1">
      <alignment horizontal="center"/>
    </xf>
    <xf numFmtId="177" fontId="4" fillId="17" borderId="45" xfId="0" applyNumberFormat="1" applyFont="1" applyFill="1" applyBorder="1" applyProtection="1"/>
    <xf numFmtId="0" fontId="0" fillId="2" borderId="46" xfId="0" applyFill="1" applyBorder="1" applyProtection="1">
      <protection locked="0"/>
    </xf>
    <xf numFmtId="179" fontId="0" fillId="2" borderId="45" xfId="0" applyNumberFormat="1" applyFill="1" applyBorder="1" applyProtection="1">
      <protection locked="0"/>
    </xf>
    <xf numFmtId="0" fontId="3" fillId="17" borderId="0" xfId="0" applyFont="1" applyFill="1" applyBorder="1" applyAlignment="1" applyProtection="1">
      <alignment horizontal="right"/>
    </xf>
    <xf numFmtId="1" fontId="0" fillId="2" borderId="45" xfId="0" applyNumberFormat="1" applyFill="1" applyBorder="1" applyProtection="1">
      <protection locked="0"/>
    </xf>
    <xf numFmtId="0" fontId="0" fillId="17" borderId="47" xfId="0" applyFill="1" applyBorder="1" applyProtection="1"/>
    <xf numFmtId="0" fontId="0" fillId="14" borderId="17" xfId="0" applyFont="1" applyFill="1" applyBorder="1" applyProtection="1"/>
    <xf numFmtId="0" fontId="0" fillId="14" borderId="35" xfId="0" applyFill="1" applyBorder="1" applyProtection="1"/>
    <xf numFmtId="0" fontId="0" fillId="9" borderId="36" xfId="0" applyFill="1" applyBorder="1" applyProtection="1"/>
    <xf numFmtId="0" fontId="3" fillId="15" borderId="21" xfId="0" applyFont="1" applyFill="1" applyBorder="1" applyProtection="1"/>
    <xf numFmtId="0" fontId="0" fillId="15" borderId="37" xfId="0" applyFill="1" applyBorder="1" applyProtection="1"/>
    <xf numFmtId="178" fontId="0" fillId="2" borderId="21" xfId="0" applyNumberFormat="1" applyFill="1" applyBorder="1" applyProtection="1"/>
    <xf numFmtId="0" fontId="0" fillId="15" borderId="38" xfId="0" applyFill="1" applyBorder="1" applyProtection="1"/>
    <xf numFmtId="178" fontId="0" fillId="2" borderId="25" xfId="0" applyNumberFormat="1" applyFill="1" applyBorder="1" applyProtection="1"/>
    <xf numFmtId="178" fontId="0" fillId="2" borderId="27" xfId="0" applyNumberFormat="1" applyFill="1" applyBorder="1" applyProtection="1"/>
    <xf numFmtId="0" fontId="0" fillId="16" borderId="48" xfId="0" applyFill="1" applyBorder="1" applyProtection="1"/>
    <xf numFmtId="0" fontId="0" fillId="17" borderId="0" xfId="0" applyFill="1" applyProtection="1"/>
    <xf numFmtId="0" fontId="0" fillId="17" borderId="49" xfId="0" applyFill="1" applyBorder="1" applyProtection="1"/>
    <xf numFmtId="0" fontId="3" fillId="17" borderId="45" xfId="0" applyFont="1" applyFill="1" applyBorder="1" applyProtection="1"/>
    <xf numFmtId="0" fontId="0" fillId="17" borderId="50" xfId="0" applyFill="1" applyBorder="1" applyProtection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colors>
    <mruColors>
      <color rgb="00D5B8EA"/>
      <color rgb="00BF94E0"/>
      <color rgb="007DDDFF"/>
      <color rgb="006C5200"/>
      <color rgb="00A88000"/>
      <color rgb="00CDF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showGridLines="0" tabSelected="1" zoomScale="90" zoomScaleNormal="90" topLeftCell="A4" workbookViewId="0">
      <selection activeCell="D29" sqref="D29"/>
    </sheetView>
  </sheetViews>
  <sheetFormatPr defaultColWidth="9" defaultRowHeight="15"/>
  <cols>
    <col min="1" max="1" width="2.42857142857143" style="2" customWidth="1"/>
    <col min="2" max="2" width="20.8571428571429" style="3" customWidth="1"/>
    <col min="3" max="3" width="4.14285714285714" style="3" customWidth="1"/>
    <col min="4" max="20" width="6.14285714285714" style="3" customWidth="1"/>
    <col min="21" max="21" width="5.57142857142857" style="3" customWidth="1"/>
    <col min="22" max="22" width="7.42857142857143" style="3" customWidth="1"/>
    <col min="23" max="23" width="4.85714285714286" style="3" customWidth="1"/>
    <col min="24" max="16384" width="9.14285714285714" style="3"/>
  </cols>
  <sheetData>
    <row r="1" ht="45.75" customHeight="1" spans="1:23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75"/>
    </row>
    <row r="2" s="1" customFormat="1" ht="5.25" customHeight="1" spans="1:2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6"/>
    </row>
    <row r="4" ht="15.75" spans="1:23">
      <c r="A4" s="9"/>
      <c r="B4" s="10" t="s">
        <v>1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77"/>
      <c r="U4" s="78"/>
      <c r="V4" s="78"/>
      <c r="W4" s="79"/>
    </row>
    <row r="5" ht="15.75" spans="1:23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80"/>
    </row>
    <row r="6" spans="21:21">
      <c r="U6" s="18"/>
    </row>
    <row r="7" ht="15.75" spans="1:22">
      <c r="A7" s="16"/>
      <c r="B7" s="16"/>
      <c r="C7" s="16"/>
      <c r="D7" s="16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18"/>
      <c r="V7" s="18"/>
    </row>
    <row r="8" ht="19.5" spans="1:22">
      <c r="A8" s="19"/>
      <c r="B8" s="20" t="s">
        <v>2</v>
      </c>
      <c r="C8" s="21">
        <f>SUM(D11:T11)</f>
        <v>0</v>
      </c>
      <c r="D8" s="22"/>
      <c r="E8" s="23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3">
      <c r="A9" s="19"/>
      <c r="B9" s="24"/>
      <c r="C9" s="24"/>
      <c r="D9" s="24"/>
      <c r="E9" s="1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>
      <c r="A10" s="19"/>
      <c r="B10" s="19"/>
      <c r="C10" s="19"/>
      <c r="D10" s="25" t="s">
        <v>3</v>
      </c>
      <c r="E10" s="25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5" t="s">
        <v>9</v>
      </c>
      <c r="K10" s="25" t="s">
        <v>10</v>
      </c>
      <c r="L10" s="25" t="s">
        <v>11</v>
      </c>
      <c r="M10" s="25" t="s">
        <v>12</v>
      </c>
      <c r="N10" s="25" t="s">
        <v>13</v>
      </c>
      <c r="O10" s="25" t="s">
        <v>14</v>
      </c>
      <c r="P10" s="25" t="s">
        <v>15</v>
      </c>
      <c r="Q10" s="25" t="s">
        <v>16</v>
      </c>
      <c r="R10" s="25" t="s">
        <v>17</v>
      </c>
      <c r="S10" s="25" t="s">
        <v>18</v>
      </c>
      <c r="T10" s="25" t="s">
        <v>19</v>
      </c>
      <c r="U10" s="19"/>
      <c r="V10" s="19"/>
      <c r="W10" s="23"/>
    </row>
    <row r="11" spans="1:23">
      <c r="A11" s="19"/>
      <c r="B11" s="26" t="s">
        <v>20</v>
      </c>
      <c r="C11" s="19"/>
      <c r="D11" s="27">
        <f>V17</f>
        <v>0</v>
      </c>
      <c r="E11" s="27">
        <f>V22</f>
        <v>0</v>
      </c>
      <c r="F11" s="27">
        <f>V29</f>
        <v>0</v>
      </c>
      <c r="G11" s="27">
        <f>V34</f>
        <v>0</v>
      </c>
      <c r="H11" s="27">
        <f>V41</f>
        <v>0</v>
      </c>
      <c r="I11" s="27">
        <f>V46</f>
        <v>0</v>
      </c>
      <c r="J11" s="27">
        <f>V53</f>
        <v>0</v>
      </c>
      <c r="K11" s="27">
        <f>V58</f>
        <v>0</v>
      </c>
      <c r="L11" s="27">
        <f>V65</f>
        <v>0</v>
      </c>
      <c r="M11" s="27">
        <f>V70</f>
        <v>0</v>
      </c>
      <c r="N11" s="27">
        <f>V76</f>
        <v>0</v>
      </c>
      <c r="O11" s="27">
        <f>V79</f>
        <v>0</v>
      </c>
      <c r="P11" s="27">
        <f>V84</f>
        <v>0</v>
      </c>
      <c r="Q11" s="27">
        <f>V87</f>
        <v>0</v>
      </c>
      <c r="R11" s="27">
        <f>V92</f>
        <v>0</v>
      </c>
      <c r="S11" s="27">
        <f>V98</f>
        <v>0</v>
      </c>
      <c r="T11" s="27">
        <f>V103</f>
        <v>0</v>
      </c>
      <c r="U11" s="19"/>
      <c r="V11" s="19"/>
      <c r="W11" s="23"/>
    </row>
    <row r="12" spans="1:2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81"/>
    </row>
    <row r="14" ht="21" customHeight="1" spans="1:23">
      <c r="A14" s="29"/>
      <c r="B14" s="30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82"/>
    </row>
    <row r="15" ht="18" customHeight="1" spans="1:23">
      <c r="A15" s="31"/>
      <c r="B15" s="32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83"/>
      <c r="W15" s="84"/>
    </row>
    <row r="16" ht="18" customHeight="1" spans="1:23">
      <c r="A16" s="31"/>
      <c r="B16" s="33" t="s">
        <v>23</v>
      </c>
      <c r="C16" s="34"/>
      <c r="D16" s="35">
        <f>IF(D18&gt;0,D17*0.00375,0)</f>
        <v>0</v>
      </c>
      <c r="E16" s="35">
        <f t="shared" ref="E16:T16" si="0">IF(E18&gt;0,E17*0.00375,0)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1"/>
      <c r="V16" s="85" t="s">
        <v>24</v>
      </c>
      <c r="W16" s="84"/>
    </row>
    <row r="17" spans="1:23">
      <c r="A17" s="31"/>
      <c r="B17" s="31" t="s">
        <v>25</v>
      </c>
      <c r="C17" s="31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1"/>
      <c r="V17" s="86">
        <f>IF(SUM(D16:T16)&gt;2,2,SUM(D16:T16))</f>
        <v>0</v>
      </c>
      <c r="W17" s="84"/>
    </row>
    <row r="18" spans="1:23">
      <c r="A18" s="31"/>
      <c r="B18" s="31" t="s">
        <v>26</v>
      </c>
      <c r="C18" s="31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1"/>
      <c r="V18" s="31" t="s">
        <v>27</v>
      </c>
      <c r="W18" s="84"/>
    </row>
    <row r="19" spans="1:2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84"/>
    </row>
    <row r="20" ht="17.25" customHeight="1" spans="1:23">
      <c r="A20" s="31"/>
      <c r="B20" s="32" t="s">
        <v>28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83"/>
      <c r="W20" s="84"/>
    </row>
    <row r="21" ht="17.25" customHeight="1" spans="1:23">
      <c r="A21" s="31"/>
      <c r="B21" s="33" t="s">
        <v>23</v>
      </c>
      <c r="C21" s="34"/>
      <c r="D21" s="35">
        <f>IF(D23&gt;0,D22*0.00125,0)</f>
        <v>0</v>
      </c>
      <c r="E21" s="35">
        <f t="shared" ref="E21:T21" si="1">IF(E23&gt;0,E22*0.00125,0)</f>
        <v>0</v>
      </c>
      <c r="F21" s="35">
        <f t="shared" si="1"/>
        <v>0</v>
      </c>
      <c r="G21" s="35">
        <f t="shared" si="1"/>
        <v>0</v>
      </c>
      <c r="H21" s="35">
        <f t="shared" si="1"/>
        <v>0</v>
      </c>
      <c r="I21" s="35">
        <f t="shared" si="1"/>
        <v>0</v>
      </c>
      <c r="J21" s="35">
        <f t="shared" si="1"/>
        <v>0</v>
      </c>
      <c r="K21" s="35">
        <f t="shared" si="1"/>
        <v>0</v>
      </c>
      <c r="L21" s="35">
        <f t="shared" si="1"/>
        <v>0</v>
      </c>
      <c r="M21" s="35">
        <f t="shared" si="1"/>
        <v>0</v>
      </c>
      <c r="N21" s="35">
        <f t="shared" si="1"/>
        <v>0</v>
      </c>
      <c r="O21" s="35">
        <f t="shared" si="1"/>
        <v>0</v>
      </c>
      <c r="P21" s="35">
        <f t="shared" si="1"/>
        <v>0</v>
      </c>
      <c r="Q21" s="35">
        <f t="shared" si="1"/>
        <v>0</v>
      </c>
      <c r="R21" s="35">
        <f t="shared" si="1"/>
        <v>0</v>
      </c>
      <c r="S21" s="35">
        <f t="shared" si="1"/>
        <v>0</v>
      </c>
      <c r="T21" s="35">
        <f t="shared" si="1"/>
        <v>0</v>
      </c>
      <c r="U21" s="31"/>
      <c r="V21" s="85" t="s">
        <v>24</v>
      </c>
      <c r="W21" s="84"/>
    </row>
    <row r="22" spans="1:23">
      <c r="A22" s="31"/>
      <c r="B22" s="31" t="s">
        <v>25</v>
      </c>
      <c r="C22" s="31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1"/>
      <c r="V22" s="86">
        <f>IF(SUM(D21:T21)&gt;0.5,0.5,SUM(D21:T21))</f>
        <v>0</v>
      </c>
      <c r="W22" s="84"/>
    </row>
    <row r="23" spans="1:23">
      <c r="A23" s="31"/>
      <c r="B23" s="31" t="s">
        <v>26</v>
      </c>
      <c r="C23" s="31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1"/>
      <c r="V23" s="31" t="s">
        <v>29</v>
      </c>
      <c r="W23" s="84"/>
    </row>
    <row r="24" spans="1:2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7"/>
    </row>
    <row r="26" ht="21" customHeight="1" spans="1:23">
      <c r="A26" s="40"/>
      <c r="B26" s="41" t="s">
        <v>30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8"/>
    </row>
    <row r="27" spans="1:23">
      <c r="A27" s="42"/>
      <c r="B27" s="43" t="s">
        <v>31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89"/>
      <c r="W27" s="90"/>
    </row>
    <row r="28" spans="1:23">
      <c r="A28" s="42"/>
      <c r="B28" s="44" t="s">
        <v>23</v>
      </c>
      <c r="C28" s="42"/>
      <c r="D28" s="45">
        <f>IF(D30&gt;0,D29*0.0075,0)</f>
        <v>0</v>
      </c>
      <c r="E28" s="45">
        <f t="shared" ref="E28:L28" si="2">IF(E30&gt;0,E29*0.0075,0)</f>
        <v>0</v>
      </c>
      <c r="F28" s="45">
        <f t="shared" si="2"/>
        <v>0</v>
      </c>
      <c r="G28" s="45">
        <f t="shared" si="2"/>
        <v>0</v>
      </c>
      <c r="H28" s="45">
        <f t="shared" si="2"/>
        <v>0</v>
      </c>
      <c r="I28" s="45">
        <f t="shared" si="2"/>
        <v>0</v>
      </c>
      <c r="J28" s="45">
        <f t="shared" si="2"/>
        <v>0</v>
      </c>
      <c r="K28" s="45">
        <f t="shared" si="2"/>
        <v>0</v>
      </c>
      <c r="L28" s="45">
        <f t="shared" si="2"/>
        <v>0</v>
      </c>
      <c r="M28" s="42"/>
      <c r="N28" s="42"/>
      <c r="O28" s="42"/>
      <c r="P28" s="42"/>
      <c r="Q28" s="42"/>
      <c r="R28" s="42"/>
      <c r="S28" s="42"/>
      <c r="T28" s="42"/>
      <c r="U28" s="42"/>
      <c r="V28" s="91" t="s">
        <v>24</v>
      </c>
      <c r="W28" s="90"/>
    </row>
    <row r="29" spans="1:23">
      <c r="A29" s="42"/>
      <c r="B29" s="42" t="s">
        <v>25</v>
      </c>
      <c r="C29" s="42"/>
      <c r="D29" s="46"/>
      <c r="E29" s="46"/>
      <c r="F29" s="46"/>
      <c r="G29" s="46"/>
      <c r="H29" s="46"/>
      <c r="I29" s="46"/>
      <c r="J29" s="46"/>
      <c r="K29" s="46"/>
      <c r="L29" s="46"/>
      <c r="M29" s="42"/>
      <c r="N29" s="42"/>
      <c r="O29" s="42"/>
      <c r="P29" s="42"/>
      <c r="Q29" s="42"/>
      <c r="R29" s="42"/>
      <c r="S29" s="42"/>
      <c r="T29" s="42"/>
      <c r="U29" s="42"/>
      <c r="V29" s="86">
        <f>IF(SUM(D28:L28)&gt;1,1,SUM(D28:L28))</f>
        <v>0</v>
      </c>
      <c r="W29" s="90"/>
    </row>
    <row r="30" spans="1:23">
      <c r="A30" s="42"/>
      <c r="B30" s="42" t="s">
        <v>26</v>
      </c>
      <c r="C30" s="42"/>
      <c r="D30" s="47"/>
      <c r="E30" s="47"/>
      <c r="F30" s="47"/>
      <c r="G30" s="47"/>
      <c r="H30" s="47"/>
      <c r="I30" s="47"/>
      <c r="J30" s="47"/>
      <c r="K30" s="47"/>
      <c r="L30" s="47"/>
      <c r="M30" s="74"/>
      <c r="N30" s="74"/>
      <c r="O30" s="74"/>
      <c r="P30" s="74"/>
      <c r="Q30" s="74"/>
      <c r="R30" s="74"/>
      <c r="S30" s="74"/>
      <c r="T30" s="74"/>
      <c r="U30" s="42"/>
      <c r="V30" s="42" t="s">
        <v>32</v>
      </c>
      <c r="W30" s="90"/>
    </row>
    <row r="31" spans="1:2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0"/>
    </row>
    <row r="32" spans="1:23">
      <c r="A32" s="42"/>
      <c r="B32" s="43" t="s">
        <v>33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89"/>
      <c r="W32" s="90"/>
    </row>
    <row r="33" spans="1:23">
      <c r="A33" s="42"/>
      <c r="B33" s="44" t="s">
        <v>23</v>
      </c>
      <c r="C33" s="42"/>
      <c r="D33" s="45">
        <f>IF(D35&gt;0,D34*0.0025,0)</f>
        <v>0</v>
      </c>
      <c r="E33" s="45">
        <f t="shared" ref="E33:L33" si="3">IF(E35&gt;0,E34*0.0025,0)</f>
        <v>0</v>
      </c>
      <c r="F33" s="45">
        <f t="shared" si="3"/>
        <v>0</v>
      </c>
      <c r="G33" s="45">
        <f t="shared" si="3"/>
        <v>0</v>
      </c>
      <c r="H33" s="45">
        <f t="shared" si="3"/>
        <v>0</v>
      </c>
      <c r="I33" s="45">
        <f t="shared" si="3"/>
        <v>0</v>
      </c>
      <c r="J33" s="45">
        <f t="shared" si="3"/>
        <v>0</v>
      </c>
      <c r="K33" s="45">
        <f t="shared" si="3"/>
        <v>0</v>
      </c>
      <c r="L33" s="45">
        <f t="shared" si="3"/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91" t="s">
        <v>24</v>
      </c>
      <c r="W33" s="90"/>
    </row>
    <row r="34" spans="1:23">
      <c r="A34" s="42"/>
      <c r="B34" s="42" t="s">
        <v>25</v>
      </c>
      <c r="C34" s="42"/>
      <c r="D34" s="46"/>
      <c r="E34" s="46"/>
      <c r="F34" s="46"/>
      <c r="G34" s="46"/>
      <c r="H34" s="46"/>
      <c r="I34" s="46"/>
      <c r="J34" s="46"/>
      <c r="K34" s="46"/>
      <c r="L34" s="46"/>
      <c r="M34" s="42"/>
      <c r="N34" s="42"/>
      <c r="O34" s="42"/>
      <c r="P34" s="42"/>
      <c r="Q34" s="42"/>
      <c r="R34" s="42"/>
      <c r="S34" s="42"/>
      <c r="T34" s="42"/>
      <c r="U34" s="42"/>
      <c r="V34" s="86">
        <f>IF(SUM(D33:L33)&gt;0.5,0.5,SUM(D33:L33))</f>
        <v>0</v>
      </c>
      <c r="W34" s="90"/>
    </row>
    <row r="35" spans="1:23">
      <c r="A35" s="42"/>
      <c r="B35" s="42" t="s">
        <v>26</v>
      </c>
      <c r="C35" s="42"/>
      <c r="D35" s="47"/>
      <c r="E35" s="47"/>
      <c r="F35" s="47"/>
      <c r="G35" s="47"/>
      <c r="H35" s="47"/>
      <c r="I35" s="47"/>
      <c r="J35" s="47"/>
      <c r="K35" s="47"/>
      <c r="L35" s="47"/>
      <c r="M35" s="74"/>
      <c r="N35" s="74"/>
      <c r="O35" s="74"/>
      <c r="P35" s="74"/>
      <c r="Q35" s="74"/>
      <c r="R35" s="74"/>
      <c r="S35" s="74"/>
      <c r="T35" s="74"/>
      <c r="U35" s="42"/>
      <c r="V35" s="42" t="s">
        <v>29</v>
      </c>
      <c r="W35" s="90"/>
    </row>
    <row r="36" spans="1:2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92"/>
    </row>
    <row r="37" s="1" customFormat="1" spans="1:1">
      <c r="A37" s="6"/>
    </row>
    <row r="38" ht="20.25" customHeight="1" spans="1:23">
      <c r="A38" s="49"/>
      <c r="B38" s="50" t="s">
        <v>34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93"/>
    </row>
    <row r="39" spans="1:23">
      <c r="A39" s="51"/>
      <c r="B39" s="52" t="s">
        <v>35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94"/>
      <c r="W39" s="95"/>
    </row>
    <row r="40" spans="1:23">
      <c r="A40" s="51"/>
      <c r="B40" s="53" t="s">
        <v>23</v>
      </c>
      <c r="C40" s="54"/>
      <c r="D40" s="55">
        <f>IF(D42&gt;0,D41*0.2,0)</f>
        <v>0</v>
      </c>
      <c r="E40" s="55">
        <f t="shared" ref="E40:G40" si="4">IF(E42&gt;0,E41*0.2,0)</f>
        <v>0</v>
      </c>
      <c r="F40" s="55">
        <f t="shared" si="4"/>
        <v>0</v>
      </c>
      <c r="G40" s="55">
        <f t="shared" si="4"/>
        <v>0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96" t="s">
        <v>24</v>
      </c>
      <c r="W40" s="95"/>
    </row>
    <row r="41" spans="1:23">
      <c r="A41" s="51"/>
      <c r="B41" s="51" t="s">
        <v>36</v>
      </c>
      <c r="C41" s="51"/>
      <c r="D41" s="56"/>
      <c r="E41" s="56"/>
      <c r="F41" s="56"/>
      <c r="G41" s="56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86">
        <f>IF(SUM(D40:G40)&gt;0.4,0.4,SUM(D40:G40))</f>
        <v>0</v>
      </c>
      <c r="W41" s="95"/>
    </row>
    <row r="42" spans="1:23">
      <c r="A42" s="51"/>
      <c r="B42" s="51" t="s">
        <v>26</v>
      </c>
      <c r="C42" s="51"/>
      <c r="D42" s="57"/>
      <c r="E42" s="57"/>
      <c r="F42" s="57"/>
      <c r="G42" s="57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 t="s">
        <v>37</v>
      </c>
      <c r="W42" s="95"/>
    </row>
    <row r="43" spans="1:2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95"/>
    </row>
    <row r="44" spans="1:23">
      <c r="A44" s="51"/>
      <c r="B44" s="52" t="s">
        <v>38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94"/>
      <c r="W44" s="95"/>
    </row>
    <row r="45" spans="1:23">
      <c r="A45" s="51"/>
      <c r="B45" s="53" t="s">
        <v>23</v>
      </c>
      <c r="C45" s="54"/>
      <c r="D45" s="55">
        <f>IF(D47&gt;0,D46*0.1,0)</f>
        <v>0</v>
      </c>
      <c r="E45" s="55">
        <f t="shared" ref="E45:G45" si="5">IF(E47&gt;0,E46*0.1,0)</f>
        <v>0</v>
      </c>
      <c r="F45" s="55">
        <f t="shared" si="5"/>
        <v>0</v>
      </c>
      <c r="G45" s="55">
        <f t="shared" si="5"/>
        <v>0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96" t="s">
        <v>24</v>
      </c>
      <c r="W45" s="95"/>
    </row>
    <row r="46" spans="1:23">
      <c r="A46" s="51"/>
      <c r="B46" s="51" t="s">
        <v>36</v>
      </c>
      <c r="C46" s="51"/>
      <c r="D46" s="56"/>
      <c r="E46" s="56"/>
      <c r="F46" s="56"/>
      <c r="G46" s="56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>
        <f>IF(SUM(D45:G45)&gt;0.2,0.2,SUM(D45:G45))</f>
        <v>0</v>
      </c>
      <c r="W46" s="95"/>
    </row>
    <row r="47" spans="1:23">
      <c r="A47" s="51"/>
      <c r="B47" s="51" t="s">
        <v>26</v>
      </c>
      <c r="C47" s="51"/>
      <c r="D47" s="57"/>
      <c r="E47" s="57"/>
      <c r="F47" s="57"/>
      <c r="G47" s="57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 t="s">
        <v>39</v>
      </c>
      <c r="W47" s="95"/>
    </row>
    <row r="48" spans="1:2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97"/>
    </row>
    <row r="50" ht="21" customHeight="1" spans="1:23">
      <c r="A50" s="59"/>
      <c r="B50" s="60" t="s">
        <v>40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98"/>
    </row>
    <row r="51" spans="1:23">
      <c r="A51" s="61"/>
      <c r="B51" s="62" t="s">
        <v>41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99"/>
      <c r="W51" s="100"/>
    </row>
    <row r="52" spans="1:23">
      <c r="A52" s="61"/>
      <c r="B52" s="63" t="s">
        <v>23</v>
      </c>
      <c r="C52" s="63"/>
      <c r="D52" s="64">
        <f>IF(D54&gt;0,D53*0.1,0)</f>
        <v>0</v>
      </c>
      <c r="E52" s="64">
        <f t="shared" ref="E52:L52" si="6">IF(E54&gt;0,E53*0.1,0)</f>
        <v>0</v>
      </c>
      <c r="F52" s="64">
        <f t="shared" si="6"/>
        <v>0</v>
      </c>
      <c r="G52" s="64">
        <f t="shared" si="6"/>
        <v>0</v>
      </c>
      <c r="H52" s="64">
        <f t="shared" si="6"/>
        <v>0</v>
      </c>
      <c r="I52" s="64">
        <f t="shared" si="6"/>
        <v>0</v>
      </c>
      <c r="J52" s="64">
        <f t="shared" si="6"/>
        <v>0</v>
      </c>
      <c r="K52" s="64">
        <f t="shared" si="6"/>
        <v>0</v>
      </c>
      <c r="L52" s="64">
        <f t="shared" si="6"/>
        <v>0</v>
      </c>
      <c r="M52" s="61"/>
      <c r="N52" s="61"/>
      <c r="O52" s="61"/>
      <c r="P52" s="61"/>
      <c r="Q52" s="61"/>
      <c r="R52" s="61"/>
      <c r="S52" s="61"/>
      <c r="T52" s="61"/>
      <c r="U52" s="61"/>
      <c r="V52" s="101" t="s">
        <v>24</v>
      </c>
      <c r="W52" s="100"/>
    </row>
    <row r="53" spans="1:23">
      <c r="A53" s="61"/>
      <c r="B53" s="61" t="s">
        <v>36</v>
      </c>
      <c r="C53" s="61"/>
      <c r="D53" s="65"/>
      <c r="E53" s="65"/>
      <c r="F53" s="65"/>
      <c r="G53" s="65"/>
      <c r="H53" s="65"/>
      <c r="I53" s="65"/>
      <c r="J53" s="65"/>
      <c r="K53" s="65"/>
      <c r="L53" s="65"/>
      <c r="M53" s="61"/>
      <c r="N53" s="61"/>
      <c r="O53" s="61"/>
      <c r="P53" s="61"/>
      <c r="Q53" s="61"/>
      <c r="R53" s="61"/>
      <c r="S53" s="61"/>
      <c r="T53" s="61"/>
      <c r="U53" s="61"/>
      <c r="V53" s="86">
        <f>IF(SUM(D52:L52)&gt;0.7,0.7,SUM(D52:L52))</f>
        <v>0</v>
      </c>
      <c r="W53" s="100"/>
    </row>
    <row r="54" spans="1:23">
      <c r="A54" s="61"/>
      <c r="B54" s="61" t="s">
        <v>26</v>
      </c>
      <c r="C54" s="61"/>
      <c r="D54" s="66"/>
      <c r="E54" s="66"/>
      <c r="F54" s="66"/>
      <c r="G54" s="66"/>
      <c r="H54" s="66"/>
      <c r="I54" s="66"/>
      <c r="J54" s="66"/>
      <c r="K54" s="66"/>
      <c r="L54" s="66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42</v>
      </c>
      <c r="W54" s="100"/>
    </row>
    <row r="55" spans="1:2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100"/>
    </row>
    <row r="56" spans="1:23">
      <c r="A56" s="61"/>
      <c r="B56" s="62" t="s">
        <v>43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99"/>
      <c r="W56" s="100"/>
    </row>
    <row r="57" spans="1:23">
      <c r="A57" s="61"/>
      <c r="B57" s="63" t="s">
        <v>23</v>
      </c>
      <c r="C57" s="63"/>
      <c r="D57" s="64">
        <f>IF(D59&gt;0,D58*0.05,0)</f>
        <v>0</v>
      </c>
      <c r="E57" s="64">
        <f t="shared" ref="E57:K57" si="7">IF(E59&gt;0,E58*0.05,0)</f>
        <v>0</v>
      </c>
      <c r="F57" s="64">
        <f t="shared" si="7"/>
        <v>0</v>
      </c>
      <c r="G57" s="64">
        <f t="shared" si="7"/>
        <v>0</v>
      </c>
      <c r="H57" s="64">
        <f t="shared" si="7"/>
        <v>0</v>
      </c>
      <c r="I57" s="64">
        <f t="shared" si="7"/>
        <v>0</v>
      </c>
      <c r="J57" s="64">
        <f t="shared" si="7"/>
        <v>0</v>
      </c>
      <c r="K57" s="64">
        <f t="shared" si="7"/>
        <v>0</v>
      </c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101" t="s">
        <v>24</v>
      </c>
      <c r="W57" s="100"/>
    </row>
    <row r="58" spans="1:23">
      <c r="A58" s="61"/>
      <c r="B58" s="61" t="s">
        <v>36</v>
      </c>
      <c r="C58" s="61"/>
      <c r="D58" s="65"/>
      <c r="E58" s="65"/>
      <c r="F58" s="65"/>
      <c r="G58" s="65"/>
      <c r="H58" s="65"/>
      <c r="I58" s="65"/>
      <c r="J58" s="65"/>
      <c r="K58" s="65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86">
        <f>IF(SUM(D57:K57)&gt;0.3,0.3,SUM(D57:K57))</f>
        <v>0</v>
      </c>
      <c r="W58" s="100"/>
    </row>
    <row r="59" spans="1:23">
      <c r="A59" s="61"/>
      <c r="B59" s="61" t="s">
        <v>26</v>
      </c>
      <c r="C59" s="61"/>
      <c r="D59" s="66"/>
      <c r="E59" s="66"/>
      <c r="F59" s="66"/>
      <c r="G59" s="66"/>
      <c r="H59" s="66"/>
      <c r="I59" s="66"/>
      <c r="J59" s="66"/>
      <c r="K59" s="66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 t="s">
        <v>44</v>
      </c>
      <c r="W59" s="100"/>
    </row>
    <row r="60" spans="1:2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102"/>
    </row>
    <row r="62" ht="21" customHeight="1" spans="1:23">
      <c r="A62" s="68"/>
      <c r="B62" s="69" t="s">
        <v>45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103"/>
    </row>
    <row r="63" spans="1:23">
      <c r="A63" s="70"/>
      <c r="B63" s="71" t="s">
        <v>46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104"/>
      <c r="W63" s="105"/>
    </row>
    <row r="64" spans="1:23">
      <c r="A64" s="70"/>
      <c r="B64" s="72" t="s">
        <v>23</v>
      </c>
      <c r="C64" s="72"/>
      <c r="D64" s="73">
        <f>IF(D66&gt;0,D65*0.2,0)</f>
        <v>0</v>
      </c>
      <c r="E64" s="73">
        <f t="shared" ref="E64:J64" si="8">IF(E66&gt;0,E65*0.2,0)</f>
        <v>0</v>
      </c>
      <c r="F64" s="73">
        <f t="shared" si="8"/>
        <v>0</v>
      </c>
      <c r="G64" s="73">
        <f t="shared" si="8"/>
        <v>0</v>
      </c>
      <c r="H64" s="73">
        <f t="shared" si="8"/>
        <v>0</v>
      </c>
      <c r="I64" s="73">
        <f t="shared" si="8"/>
        <v>0</v>
      </c>
      <c r="J64" s="73">
        <f t="shared" si="8"/>
        <v>0</v>
      </c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106" t="s">
        <v>24</v>
      </c>
      <c r="W64" s="105"/>
    </row>
    <row r="65" spans="1:23">
      <c r="A65" s="70"/>
      <c r="B65" s="70" t="s">
        <v>36</v>
      </c>
      <c r="C65" s="70"/>
      <c r="D65" s="107"/>
      <c r="E65" s="107"/>
      <c r="F65" s="107"/>
      <c r="G65" s="108"/>
      <c r="H65" s="107"/>
      <c r="I65" s="107"/>
      <c r="J65" s="107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86">
        <f>IF(SUM(D64:J64)&gt;0.8,0.8,SUM(D64:J64))</f>
        <v>0</v>
      </c>
      <c r="W65" s="105"/>
    </row>
    <row r="66" spans="1:23">
      <c r="A66" s="70"/>
      <c r="B66" s="70" t="s">
        <v>26</v>
      </c>
      <c r="C66" s="70"/>
      <c r="D66" s="37"/>
      <c r="E66" s="37"/>
      <c r="F66" s="37"/>
      <c r="G66" s="109"/>
      <c r="H66" s="37"/>
      <c r="I66" s="37"/>
      <c r="J66" s="37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 t="s">
        <v>47</v>
      </c>
      <c r="W66" s="105"/>
    </row>
    <row r="67" spans="1:23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105"/>
    </row>
    <row r="68" spans="1:23">
      <c r="A68" s="70"/>
      <c r="B68" s="71" t="s">
        <v>48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104"/>
      <c r="W68" s="105"/>
    </row>
    <row r="69" spans="1:23">
      <c r="A69" s="70"/>
      <c r="B69" s="72" t="s">
        <v>23</v>
      </c>
      <c r="C69" s="72"/>
      <c r="D69" s="73">
        <f>IF(D71&gt;0,D70*0.1,0)</f>
        <v>0</v>
      </c>
      <c r="E69" s="73">
        <f t="shared" ref="E69:G69" si="9">IF(E71&gt;0,E70*0.1,0)</f>
        <v>0</v>
      </c>
      <c r="F69" s="73">
        <f t="shared" si="9"/>
        <v>0</v>
      </c>
      <c r="G69" s="73">
        <f t="shared" si="9"/>
        <v>0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130" t="s">
        <v>24</v>
      </c>
      <c r="W69" s="105"/>
    </row>
    <row r="70" spans="1:23">
      <c r="A70" s="70"/>
      <c r="B70" s="70" t="s">
        <v>36</v>
      </c>
      <c r="C70" s="70"/>
      <c r="D70" s="107"/>
      <c r="E70" s="108"/>
      <c r="F70" s="107"/>
      <c r="G70" s="107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86">
        <f>IF(SUM(D69:G69)&gt;0.2,0.2,SUM(D69:G69))</f>
        <v>0</v>
      </c>
      <c r="W70" s="105"/>
    </row>
    <row r="71" spans="1:23">
      <c r="A71" s="70"/>
      <c r="B71" s="70" t="s">
        <v>26</v>
      </c>
      <c r="C71" s="70"/>
      <c r="D71" s="37"/>
      <c r="E71" s="109"/>
      <c r="F71" s="37"/>
      <c r="G71" s="37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 t="s">
        <v>39</v>
      </c>
      <c r="W71" s="105"/>
    </row>
    <row r="72" spans="1:23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31"/>
    </row>
    <row r="73" spans="1:1">
      <c r="A73" s="111"/>
    </row>
    <row r="74" ht="21" customHeight="1" spans="1:23">
      <c r="A74" s="112"/>
      <c r="B74" s="113" t="s">
        <v>49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32"/>
    </row>
    <row r="75" spans="1:23">
      <c r="A75" s="114"/>
      <c r="B75" s="115" t="s">
        <v>50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33" t="s">
        <v>24</v>
      </c>
      <c r="W75" s="134"/>
    </row>
    <row r="76" spans="1:23">
      <c r="A76" s="114"/>
      <c r="B76" s="114" t="s">
        <v>26</v>
      </c>
      <c r="C76" s="114"/>
      <c r="D76" s="47"/>
      <c r="E76" s="47"/>
      <c r="F76" s="47"/>
      <c r="G76" s="47"/>
      <c r="H76" s="47"/>
      <c r="I76" s="47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35">
        <f>COUNT(D76:I76)*0.1</f>
        <v>0</v>
      </c>
      <c r="W76" s="134"/>
    </row>
    <row r="77" spans="1:23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 t="s">
        <v>51</v>
      </c>
      <c r="W77" s="134"/>
    </row>
    <row r="78" spans="1:23">
      <c r="A78" s="114"/>
      <c r="B78" s="115" t="s">
        <v>52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33" t="s">
        <v>24</v>
      </c>
      <c r="W78" s="134"/>
    </row>
    <row r="79" spans="1:23">
      <c r="A79" s="114"/>
      <c r="B79" s="114" t="s">
        <v>26</v>
      </c>
      <c r="C79" s="114"/>
      <c r="D79" s="47"/>
      <c r="E79" s="47"/>
      <c r="F79" s="47"/>
      <c r="G79" s="47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35">
        <f>COUNT(D79:G79)*0.05</f>
        <v>0</v>
      </c>
      <c r="W79" s="134"/>
    </row>
    <row r="80" spans="1:23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 t="s">
        <v>39</v>
      </c>
      <c r="W80" s="136"/>
    </row>
    <row r="82" ht="21" customHeight="1" spans="1:23">
      <c r="A82" s="49"/>
      <c r="B82" s="50" t="s">
        <v>53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93"/>
    </row>
    <row r="83" spans="1:23">
      <c r="A83" s="51"/>
      <c r="B83" s="52" t="s">
        <v>54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96" t="s">
        <v>24</v>
      </c>
      <c r="W83" s="95"/>
    </row>
    <row r="84" spans="1:23">
      <c r="A84" s="51"/>
      <c r="B84" s="51" t="s">
        <v>26</v>
      </c>
      <c r="C84" s="51"/>
      <c r="D84" s="57"/>
      <c r="E84" s="57"/>
      <c r="F84" s="57"/>
      <c r="G84" s="5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137">
        <f>COUNT(D84:G84)*0.1</f>
        <v>0</v>
      </c>
      <c r="W84" s="95"/>
    </row>
    <row r="85" spans="1:2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 t="s">
        <v>37</v>
      </c>
      <c r="W85" s="95"/>
    </row>
    <row r="86" spans="1:23">
      <c r="A86" s="51"/>
      <c r="B86" s="52" t="s">
        <v>55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96" t="s">
        <v>24</v>
      </c>
      <c r="W86" s="95"/>
    </row>
    <row r="87" spans="1:23">
      <c r="A87" s="51"/>
      <c r="B87" s="51" t="s">
        <v>26</v>
      </c>
      <c r="C87" s="51"/>
      <c r="D87" s="57"/>
      <c r="E87" s="57"/>
      <c r="F87" s="57"/>
      <c r="G87" s="5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137">
        <f>COUNT(D87:G87)*0.05</f>
        <v>0</v>
      </c>
      <c r="W87" s="95"/>
    </row>
    <row r="88" spans="1:2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 t="s">
        <v>39</v>
      </c>
      <c r="W88" s="97"/>
    </row>
    <row r="89" spans="1:1">
      <c r="A89" s="117"/>
    </row>
    <row r="90" ht="21" customHeight="1" spans="1:23">
      <c r="A90" s="59"/>
      <c r="B90" s="60" t="s">
        <v>56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98"/>
    </row>
    <row r="91" spans="1:23">
      <c r="A91" s="61"/>
      <c r="B91" s="62" t="s">
        <v>57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101" t="s">
        <v>24</v>
      </c>
      <c r="W91" s="100"/>
    </row>
    <row r="92" spans="1:23">
      <c r="A92" s="61"/>
      <c r="B92" s="61" t="s">
        <v>26</v>
      </c>
      <c r="C92" s="61"/>
      <c r="D92" s="66"/>
      <c r="E92" s="66"/>
      <c r="F92" s="66"/>
      <c r="G92" s="66"/>
      <c r="H92" s="66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138">
        <f>COUNT(D92:H92)*0.1</f>
        <v>0</v>
      </c>
      <c r="W92" s="100"/>
    </row>
    <row r="93" spans="1:23">
      <c r="A93" s="61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 t="s">
        <v>29</v>
      </c>
      <c r="W93" s="102"/>
    </row>
    <row r="94" spans="1:1">
      <c r="A94" s="118"/>
    </row>
    <row r="95" ht="21" customHeight="1" spans="1:23">
      <c r="A95" s="119"/>
      <c r="B95" s="120" t="s">
        <v>58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39"/>
    </row>
    <row r="96" spans="1:23">
      <c r="A96" s="121"/>
      <c r="B96" s="122" t="s">
        <v>59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40"/>
      <c r="W96" s="141"/>
    </row>
    <row r="97" spans="1:23">
      <c r="A97" s="121"/>
      <c r="B97" s="123" t="s">
        <v>23</v>
      </c>
      <c r="C97" s="123"/>
      <c r="D97" s="124">
        <f>IF(D99&gt;0,D98*0.00125,0)</f>
        <v>0</v>
      </c>
      <c r="E97" s="124">
        <f t="shared" ref="E97:I97" si="10">IF(E99&gt;0,E98*0.00125,0)</f>
        <v>0</v>
      </c>
      <c r="F97" s="124">
        <f t="shared" si="10"/>
        <v>0</v>
      </c>
      <c r="G97" s="124">
        <f t="shared" si="10"/>
        <v>0</v>
      </c>
      <c r="H97" s="124">
        <f t="shared" si="10"/>
        <v>0</v>
      </c>
      <c r="I97" s="124">
        <f t="shared" si="10"/>
        <v>0</v>
      </c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42" t="s">
        <v>24</v>
      </c>
      <c r="W97" s="141"/>
    </row>
    <row r="98" spans="1:23">
      <c r="A98" s="121"/>
      <c r="B98" s="121" t="s">
        <v>25</v>
      </c>
      <c r="C98" s="121"/>
      <c r="D98" s="125"/>
      <c r="E98" s="125"/>
      <c r="F98" s="125"/>
      <c r="G98" s="125"/>
      <c r="H98" s="125"/>
      <c r="I98" s="125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86">
        <f>IF(SUM(D97:I97)&gt;1.2,1.2,SUM(D97:I97))</f>
        <v>0</v>
      </c>
      <c r="W98" s="141"/>
    </row>
    <row r="99" spans="1:23">
      <c r="A99" s="121"/>
      <c r="B99" s="121" t="s">
        <v>26</v>
      </c>
      <c r="C99" s="121"/>
      <c r="D99" s="126"/>
      <c r="E99" s="126"/>
      <c r="F99" s="126"/>
      <c r="G99" s="126"/>
      <c r="H99" s="126"/>
      <c r="I99" s="126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 t="s">
        <v>60</v>
      </c>
      <c r="W99" s="141"/>
    </row>
    <row r="100" spans="1:23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41"/>
    </row>
    <row r="101" spans="1:23">
      <c r="A101" s="121"/>
      <c r="B101" s="122" t="s">
        <v>61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40"/>
      <c r="W101" s="141"/>
    </row>
    <row r="102" spans="1:23">
      <c r="A102" s="121"/>
      <c r="B102" s="127" t="s">
        <v>23</v>
      </c>
      <c r="C102" s="127"/>
      <c r="D102" s="124">
        <f>IF(D104&gt;0,D103*0.00025,0)</f>
        <v>0</v>
      </c>
      <c r="E102" s="124">
        <f t="shared" ref="E102:G102" si="11">IF(E104&gt;0,E103*0.00025,0)</f>
        <v>0</v>
      </c>
      <c r="F102" s="124">
        <f t="shared" si="11"/>
        <v>0</v>
      </c>
      <c r="G102" s="124">
        <f t="shared" si="11"/>
        <v>0</v>
      </c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42" t="s">
        <v>24</v>
      </c>
      <c r="W102" s="141"/>
    </row>
    <row r="103" spans="1:23">
      <c r="A103" s="121"/>
      <c r="B103" s="121" t="s">
        <v>25</v>
      </c>
      <c r="C103" s="121"/>
      <c r="D103" s="128"/>
      <c r="E103" s="128"/>
      <c r="F103" s="128"/>
      <c r="G103" s="128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86">
        <f>IF(SUM(D102:G102)&gt;0.3,0.3,SUM(D102:G102))</f>
        <v>0</v>
      </c>
      <c r="W103" s="141"/>
    </row>
    <row r="104" spans="1:23">
      <c r="A104" s="121"/>
      <c r="B104" s="121" t="s">
        <v>26</v>
      </c>
      <c r="C104" s="121"/>
      <c r="D104" s="126"/>
      <c r="E104" s="126"/>
      <c r="F104" s="126"/>
      <c r="G104" s="126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 t="s">
        <v>44</v>
      </c>
      <c r="W104" s="141"/>
    </row>
    <row r="105" spans="1:23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43"/>
    </row>
  </sheetData>
  <sheetProtection algorithmName="SHA-512" hashValue="oHwpn0LNJUFcO0wXf0O25eHVN//lXGwei4Oxuw+RhXI0xxKAR2pezSL9Rqe3v7QdJ5SdYS1rBt59lLZqv3Hd8w==" saltValue="JdQYG5oBQROC8CGMDP2J+w==" spinCount="100000" sheet="1" selectLockedCells="1" objects="1" scenarios="1"/>
  <protectedRanges>
    <protectedRange sqref="D103:G104" name="Experiência fora área"/>
    <protectedRange sqref="D98:I99" name="Experiência na área"/>
    <protectedRange sqref="D92:H92" name="Apresentação trabalhos"/>
    <protectedRange sqref="D87:G87" name="Formação fora área 8 a 40h"/>
    <protectedRange sqref="D84:G84" name="Formação área 8 a 40h"/>
    <protectedRange sqref="D79:G79" name="Formação fora área acima 40h"/>
    <protectedRange sqref="D76:I76" name="Formação na área acima 40h"/>
    <protectedRange sqref="D70:G71" name="Pequisa fora área"/>
    <protectedRange sqref="D65:J66" name="Pesquisa área de concentração"/>
    <protectedRange sqref="D58:K59" name="Monitoria fora área"/>
    <protectedRange sqref="D53:L54" name="Monitoria área cencentração"/>
    <protectedRange sqref="D46:G47" name="Proj ensino fora área"/>
    <protectedRange sqref="D41:G42" name="Proj ensino área de concentração"/>
    <protectedRange sqref="D34:L35" name="Extensão fora da área"/>
    <protectedRange sqref="D29:L30" name="Extensão área de concentração"/>
    <protectedRange sqref="D22:T23" name="Estágio fora área concentração"/>
    <protectedRange sqref="D17:T18" name="Estágios área concentração"/>
    <protectedRange sqref="C4:T4" name="Candidato"/>
    <protectedRange sqref="C4" name="Nome" securityDescriptor="O:WDG:WDD:(A;;CC;;;LA)"/>
  </protectedRanges>
  <mergeCells count="22">
    <mergeCell ref="B1:W1"/>
    <mergeCell ref="C4:T4"/>
    <mergeCell ref="C8:D8"/>
    <mergeCell ref="B14:U14"/>
    <mergeCell ref="B16:C16"/>
    <mergeCell ref="B21:C21"/>
    <mergeCell ref="B26:U26"/>
    <mergeCell ref="B38:U38"/>
    <mergeCell ref="B40:C40"/>
    <mergeCell ref="B45:C45"/>
    <mergeCell ref="B50:U50"/>
    <mergeCell ref="B52:C52"/>
    <mergeCell ref="B57:C57"/>
    <mergeCell ref="B62:U62"/>
    <mergeCell ref="B64:C64"/>
    <mergeCell ref="B69:C69"/>
    <mergeCell ref="B74:U74"/>
    <mergeCell ref="B82:U82"/>
    <mergeCell ref="B90:U90"/>
    <mergeCell ref="B95:U95"/>
    <mergeCell ref="B97:C97"/>
    <mergeCell ref="B102:C102"/>
  </mergeCells>
  <pageMargins left="0.511811023622047" right="0.511811023622047" top="0.590551181102362" bottom="0.590551181102362" header="0.31496062992126" footer="0.31496062992126"/>
  <pageSetup paperSize="9" orientation="landscape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Administrador</cp:lastModifiedBy>
  <dcterms:created xsi:type="dcterms:W3CDTF">2019-09-14T23:25:00Z</dcterms:created>
  <cp:lastPrinted>2019-09-24T17:07:00Z</cp:lastPrinted>
  <dcterms:modified xsi:type="dcterms:W3CDTF">2019-12-06T17:19:57Z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1046-11.2.0.9070</vt:lpwstr>
  </property>
</Properties>
</file>