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ACGs 2014" sheetId="1" r:id="rId1"/>
  </sheets>
  <calcPr calcId="145621"/>
</workbook>
</file>

<file path=xl/calcChain.xml><?xml version="1.0" encoding="utf-8"?>
<calcChain xmlns="http://schemas.openxmlformats.org/spreadsheetml/2006/main">
  <c r="E29" i="1" l="1"/>
  <c r="E30" i="1" s="1"/>
  <c r="E41" i="1"/>
  <c r="E42" i="1" s="1"/>
  <c r="E24" i="1"/>
  <c r="E25" i="1" s="1"/>
  <c r="K25" i="1" s="1"/>
  <c r="J26" i="1" s="1"/>
  <c r="E26" i="1" s="1"/>
  <c r="E19" i="1"/>
  <c r="E20" i="1" s="1"/>
  <c r="K20" i="1" s="1"/>
  <c r="J21" i="1" s="1"/>
  <c r="E8" i="1"/>
  <c r="E9" i="1" s="1"/>
  <c r="E10" i="1" l="1"/>
  <c r="K10" i="1" s="1"/>
  <c r="J11" i="1" s="1"/>
  <c r="E11" i="1" s="1"/>
  <c r="K42" i="1"/>
  <c r="J43" i="1" s="1"/>
  <c r="E43" i="1" s="1"/>
  <c r="E44" i="1" s="1"/>
  <c r="K44" i="1" s="1"/>
  <c r="J45" i="1" s="1"/>
  <c r="E45" i="1" s="1"/>
  <c r="E27" i="1"/>
  <c r="E21" i="1"/>
  <c r="L30" i="1" l="1"/>
  <c r="E46" i="1"/>
  <c r="K46" i="1" s="1"/>
  <c r="J47" i="1" s="1"/>
  <c r="E47" i="1" s="1"/>
  <c r="E48" i="1" s="1"/>
  <c r="K48" i="1" s="1"/>
  <c r="J49" i="1" s="1"/>
  <c r="E49" i="1" s="1"/>
  <c r="E50" i="1" s="1"/>
  <c r="K50" i="1" s="1"/>
  <c r="J51" i="1" s="1"/>
  <c r="E51" i="1" s="1"/>
  <c r="E52" i="1" s="1"/>
  <c r="K52" i="1" s="1"/>
  <c r="K30" i="1"/>
  <c r="K27" i="1"/>
  <c r="J28" i="1" s="1"/>
  <c r="E28" i="1" s="1"/>
  <c r="E22" i="1"/>
  <c r="K22" i="1" s="1"/>
  <c r="J23" i="1" s="1"/>
  <c r="E23" i="1" s="1"/>
  <c r="E12" i="1"/>
  <c r="K12" i="1" s="1"/>
  <c r="J13" i="1" s="1"/>
  <c r="E13" i="1" s="1"/>
  <c r="J31" i="1" l="1"/>
  <c r="E31" i="1" s="1"/>
  <c r="E32" i="1" s="1"/>
  <c r="E14" i="1"/>
  <c r="K14" i="1" s="1"/>
  <c r="J15" i="1" s="1"/>
  <c r="E15" i="1" s="1"/>
  <c r="L32" i="1" l="1"/>
  <c r="E16" i="1"/>
  <c r="K16" i="1" s="1"/>
  <c r="J17" i="1" s="1"/>
  <c r="E17" i="1" s="1"/>
  <c r="K32" i="1" l="1"/>
  <c r="J33" i="1" s="1"/>
  <c r="E33" i="1" s="1"/>
  <c r="E34" i="1" s="1"/>
  <c r="E18" i="1"/>
  <c r="K18" i="1" s="1"/>
  <c r="K34" i="1" l="1"/>
  <c r="L34" i="1" l="1"/>
  <c r="M34" i="1" l="1"/>
  <c r="J35" i="1" s="1"/>
  <c r="E35" i="1" s="1"/>
  <c r="E36" i="1" l="1"/>
  <c r="K36" i="1" s="1"/>
  <c r="L36" i="1" l="1"/>
  <c r="M36" i="1" s="1"/>
  <c r="J37" i="1" s="1"/>
  <c r="E37" i="1" s="1"/>
  <c r="E38" i="1" l="1"/>
  <c r="L38" i="1" s="1"/>
  <c r="M38" i="1" s="1"/>
  <c r="K38" i="1" l="1"/>
  <c r="J39" i="1" s="1"/>
  <c r="E39" i="1" s="1"/>
  <c r="E40" i="1" l="1"/>
  <c r="E4" i="1" s="1"/>
</calcChain>
</file>

<file path=xl/sharedStrings.xml><?xml version="1.0" encoding="utf-8"?>
<sst xmlns="http://schemas.openxmlformats.org/spreadsheetml/2006/main" count="55" uniqueCount="49">
  <si>
    <t>Horas solicitadas</t>
  </si>
  <si>
    <t>Horas aprovadas</t>
  </si>
  <si>
    <t>Ano</t>
  </si>
  <si>
    <t>Semestre</t>
  </si>
  <si>
    <t>Quando a atividade foi realizada?</t>
  </si>
  <si>
    <t>Matrícula:</t>
  </si>
  <si>
    <t>(Máximo de 25 horas)</t>
  </si>
  <si>
    <t>Mínimo: 2 atividades</t>
  </si>
  <si>
    <t>Área</t>
  </si>
  <si>
    <t>Tipo de atividade</t>
  </si>
  <si>
    <t>1.1 Cursos na área de Engenharia Elétrica</t>
  </si>
  <si>
    <t>1.2 Monitoria</t>
  </si>
  <si>
    <t>1.3 Participação em eventos</t>
  </si>
  <si>
    <t>1.4 Participação em projeto de ensino</t>
  </si>
  <si>
    <t>1.5 Viagens de estudo</t>
  </si>
  <si>
    <t>Mínimo: 1 atividade</t>
  </si>
  <si>
    <t>1 Ensino</t>
  </si>
  <si>
    <t>2 Pesquisa</t>
  </si>
  <si>
    <t>3 Extensão</t>
  </si>
  <si>
    <t>2.1 Participação em projeto de pesquisa</t>
  </si>
  <si>
    <t>2.2 Publicação de trabalhos</t>
  </si>
  <si>
    <t>3.1  Organização de eventos</t>
  </si>
  <si>
    <t>3.2 Participação em projeto de extensão</t>
  </si>
  <si>
    <t>4 Sócio-cultural</t>
  </si>
  <si>
    <t>Mínimo: 3 atividades</t>
  </si>
  <si>
    <t>4.1 Atividade artítico-cultural ou esportiva</t>
  </si>
  <si>
    <t>5.  Acadêmido-profissional</t>
  </si>
  <si>
    <t>Aluno:</t>
  </si>
  <si>
    <t>4.2 Curso ou exame de proficiência em língua inglesa (máx 10 h)</t>
  </si>
  <si>
    <t>4.3 Curso ou exame de proficiência em línguas, exceto inglesa (máx 10 h)</t>
  </si>
  <si>
    <t>4.4 Estudo em ética ou cidadania</t>
  </si>
  <si>
    <t>4.5 Estudo em sociedade e ambiente</t>
  </si>
  <si>
    <t>4.6 Atividades voluntárias</t>
  </si>
  <si>
    <t>Total aprovado:</t>
  </si>
  <si>
    <t>5.1 Empreendedorismo</t>
  </si>
  <si>
    <t>5.2 Estudo em planejamento profissional</t>
  </si>
  <si>
    <t>5.3 Estudo em comunicação e expressão</t>
  </si>
  <si>
    <t>5.4 Participação em diretório acadêmico</t>
  </si>
  <si>
    <t>5.5 Participação em órgãos colegiados</t>
  </si>
  <si>
    <t>5.6 Estágio extracurricular</t>
  </si>
  <si>
    <t>Planilha de ACGs - currículo 2014</t>
  </si>
  <si>
    <t>Curso de Engenharia Elétrica - Centro de Tecnologia - UFSM</t>
  </si>
  <si>
    <t>maximo</t>
  </si>
  <si>
    <t>acumulado</t>
  </si>
  <si>
    <t>Certificado         (PDF numerado)</t>
  </si>
  <si>
    <t>aux1</t>
  </si>
  <si>
    <t>aux2</t>
  </si>
  <si>
    <t>Nome do aluno</t>
  </si>
  <si>
    <t>Matrícula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</si>
</sst>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/>
    <xf numFmtId="0" fontId="0" fillId="0" borderId="1" xfId="0" applyBorder="1"/>
    <xf numFmtId="0" fontId="0" fillId="0" borderId="1" xfId="0" applyBorder="1" applyAlignment="1"/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0" xfId="0" applyBorder="1" applyAlignment="1"/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1" fillId="0" borderId="0" xfId="0" applyFont="1" applyBorder="1"/>
    <xf numFmtId="0" fontId="1" fillId="0" borderId="0" xfId="0" applyFont="1" applyAlignment="1">
      <alignment horizontal="right"/>
    </xf>
    <xf numFmtId="0" fontId="0" fillId="2" borderId="0" xfId="0" applyFill="1"/>
    <xf numFmtId="0" fontId="1" fillId="2" borderId="0" xfId="0" applyFont="1" applyFill="1"/>
    <xf numFmtId="0" fontId="0" fillId="2" borderId="1" xfId="0" applyFill="1" applyBorder="1"/>
    <xf numFmtId="0" fontId="0" fillId="2" borderId="2" xfId="0" applyFill="1" applyBorder="1"/>
    <xf numFmtId="0" fontId="0" fillId="2" borderId="0" xfId="0" applyFill="1" applyBorder="1"/>
    <xf numFmtId="0" fontId="1" fillId="2" borderId="0" xfId="0" applyFont="1" applyFill="1" applyBorder="1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2" xfId="0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Border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quotePrefix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tabSelected="1" workbookViewId="0">
      <selection activeCell="G18" sqref="G18"/>
    </sheetView>
  </sheetViews>
  <sheetFormatPr defaultRowHeight="15" x14ac:dyDescent="0.25"/>
  <cols>
    <col min="1" max="1" width="25.28515625" customWidth="1"/>
    <col min="2" max="2" width="39" style="2" customWidth="1"/>
    <col min="3" max="3" width="16" style="2" customWidth="1"/>
    <col min="4" max="4" width="11.42578125" style="2" customWidth="1"/>
    <col min="5" max="5" width="10.85546875" style="2" customWidth="1"/>
    <col min="6" max="6" width="10.28515625" style="2" customWidth="1"/>
    <col min="7" max="7" width="10" style="2" customWidth="1"/>
    <col min="8" max="8" width="4.85546875" customWidth="1"/>
    <col min="9" max="9" width="4.5703125" customWidth="1"/>
    <col min="10" max="10" width="9.42578125" customWidth="1"/>
    <col min="11" max="11" width="11" customWidth="1"/>
    <col min="12" max="12" width="10.5703125" style="2" customWidth="1"/>
  </cols>
  <sheetData>
    <row r="1" spans="1:13" ht="18.75" x14ac:dyDescent="0.3">
      <c r="A1" s="39" t="s">
        <v>40</v>
      </c>
      <c r="B1" s="39"/>
      <c r="C1" s="39"/>
      <c r="D1" s="39"/>
      <c r="E1" s="39"/>
      <c r="F1" s="39"/>
      <c r="G1" s="39"/>
    </row>
    <row r="2" spans="1:13" x14ac:dyDescent="0.25">
      <c r="A2" s="40" t="s">
        <v>41</v>
      </c>
      <c r="B2" s="40"/>
      <c r="C2" s="40"/>
      <c r="D2" s="40"/>
      <c r="E2" s="40"/>
      <c r="F2" s="40"/>
      <c r="G2" s="40"/>
    </row>
    <row r="3" spans="1:13" x14ac:dyDescent="0.25">
      <c r="A3" s="24" t="s">
        <v>27</v>
      </c>
      <c r="B3" s="2" t="s">
        <v>47</v>
      </c>
    </row>
    <row r="4" spans="1:13" x14ac:dyDescent="0.25">
      <c r="A4" s="24" t="s">
        <v>5</v>
      </c>
      <c r="B4" s="2" t="s">
        <v>48</v>
      </c>
      <c r="D4" s="15" t="s">
        <v>33</v>
      </c>
      <c r="E4" s="2">
        <f>SUM(E8:E52)</f>
        <v>0</v>
      </c>
    </row>
    <row r="5" spans="1:13" x14ac:dyDescent="0.25">
      <c r="F5" s="25"/>
      <c r="G5" s="25"/>
    </row>
    <row r="6" spans="1:13" ht="28.5" customHeight="1" x14ac:dyDescent="0.25">
      <c r="A6" s="7"/>
      <c r="B6" s="8"/>
      <c r="C6" s="38" t="s">
        <v>44</v>
      </c>
      <c r="D6" s="38" t="s">
        <v>0</v>
      </c>
      <c r="E6" s="38" t="s">
        <v>1</v>
      </c>
      <c r="F6" s="38" t="s">
        <v>4</v>
      </c>
      <c r="G6" s="38"/>
      <c r="J6" s="35"/>
      <c r="K6" s="35"/>
      <c r="L6" s="36"/>
      <c r="M6" s="35"/>
    </row>
    <row r="7" spans="1:13" s="7" customFormat="1" x14ac:dyDescent="0.25">
      <c r="A7" s="9" t="s">
        <v>8</v>
      </c>
      <c r="B7" s="10" t="s">
        <v>9</v>
      </c>
      <c r="C7" s="41"/>
      <c r="D7" s="41"/>
      <c r="E7" s="41"/>
      <c r="F7" s="10" t="s">
        <v>2</v>
      </c>
      <c r="G7" s="10" t="s">
        <v>3</v>
      </c>
      <c r="H7" s="14"/>
      <c r="J7" s="33" t="s">
        <v>42</v>
      </c>
      <c r="K7" s="33" t="s">
        <v>43</v>
      </c>
      <c r="L7" s="33" t="s">
        <v>45</v>
      </c>
      <c r="M7" s="33" t="s">
        <v>46</v>
      </c>
    </row>
    <row r="8" spans="1:13" x14ac:dyDescent="0.25">
      <c r="A8" s="16"/>
      <c r="B8" s="11" t="s">
        <v>10</v>
      </c>
      <c r="E8" s="30">
        <f>IF($D8&gt;=24,24,$D8)</f>
        <v>0</v>
      </c>
      <c r="J8" s="31"/>
      <c r="K8" s="31"/>
      <c r="L8" s="32"/>
      <c r="M8" s="31"/>
    </row>
    <row r="9" spans="1:13" x14ac:dyDescent="0.25">
      <c r="A9" s="16"/>
      <c r="C9" s="8"/>
      <c r="D9" s="8"/>
      <c r="E9" s="29">
        <f>IF((E8+D9)&gt;24,24-E8,D9)</f>
        <v>0</v>
      </c>
      <c r="F9" s="37"/>
      <c r="G9" s="8"/>
      <c r="J9" s="31"/>
      <c r="K9" s="31"/>
      <c r="L9" s="32"/>
      <c r="M9" s="31"/>
    </row>
    <row r="10" spans="1:13" x14ac:dyDescent="0.25">
      <c r="A10" s="16"/>
      <c r="B10" s="5"/>
      <c r="C10" s="6"/>
      <c r="D10" s="6"/>
      <c r="E10" s="29">
        <f>IF((E8+E9+D10)&gt;24,24-E8-E9,D10)</f>
        <v>0</v>
      </c>
      <c r="F10" s="6"/>
      <c r="G10" s="6"/>
      <c r="J10" s="31"/>
      <c r="K10" s="31">
        <f>SUM(E8:E10)</f>
        <v>0</v>
      </c>
      <c r="L10" s="32"/>
      <c r="M10" s="31"/>
    </row>
    <row r="11" spans="1:13" x14ac:dyDescent="0.25">
      <c r="A11" s="16"/>
      <c r="B11" s="12" t="s">
        <v>11</v>
      </c>
      <c r="C11" s="13"/>
      <c r="D11" s="13"/>
      <c r="E11" s="13">
        <f>IF(D11&gt;J11,J11,D11)</f>
        <v>0</v>
      </c>
      <c r="F11" s="13"/>
      <c r="G11" s="13"/>
      <c r="J11" s="31">
        <f>IF((25-K10)&gt;24,24,25-K10)</f>
        <v>24</v>
      </c>
      <c r="K11" s="31"/>
      <c r="L11" s="32"/>
      <c r="M11" s="31"/>
    </row>
    <row r="12" spans="1:13" x14ac:dyDescent="0.25">
      <c r="A12" s="17" t="s">
        <v>16</v>
      </c>
      <c r="B12" s="5"/>
      <c r="C12" s="6"/>
      <c r="D12" s="6"/>
      <c r="E12" s="8">
        <f>IF((E11+D12)&gt;J11,J11-E11,D12)</f>
        <v>0</v>
      </c>
      <c r="F12" s="6"/>
      <c r="G12" s="6"/>
      <c r="J12" s="31"/>
      <c r="K12" s="31">
        <f>K10+SUM(E11:E12)</f>
        <v>0</v>
      </c>
      <c r="L12" s="32"/>
      <c r="M12" s="31"/>
    </row>
    <row r="13" spans="1:13" x14ac:dyDescent="0.25">
      <c r="A13" s="16" t="s">
        <v>6</v>
      </c>
      <c r="B13" s="12" t="s">
        <v>12</v>
      </c>
      <c r="C13" s="13"/>
      <c r="D13" s="13"/>
      <c r="E13" s="13">
        <f>IF(D13&gt;J13,J13,D13)</f>
        <v>0</v>
      </c>
      <c r="F13" s="13"/>
      <c r="G13" s="13"/>
      <c r="J13" s="31">
        <f>IF((25-K12)&gt;24,24,25-K12)</f>
        <v>24</v>
      </c>
      <c r="K13" s="31"/>
      <c r="L13" s="32"/>
      <c r="M13" s="31"/>
    </row>
    <row r="14" spans="1:13" x14ac:dyDescent="0.25">
      <c r="A14" s="16" t="s">
        <v>7</v>
      </c>
      <c r="B14" s="5"/>
      <c r="C14" s="6"/>
      <c r="D14" s="6"/>
      <c r="E14" s="8">
        <f>IF((E13+D14)&gt;J13,J13-E13,D14)</f>
        <v>0</v>
      </c>
      <c r="F14" s="6"/>
      <c r="G14" s="6"/>
      <c r="J14" s="31"/>
      <c r="K14" s="31">
        <f>K12+SUM(E13:E14)</f>
        <v>0</v>
      </c>
      <c r="L14" s="32"/>
      <c r="M14" s="31"/>
    </row>
    <row r="15" spans="1:13" x14ac:dyDescent="0.25">
      <c r="B15" s="12" t="s">
        <v>13</v>
      </c>
      <c r="C15" s="13"/>
      <c r="D15" s="13"/>
      <c r="E15" s="13">
        <f>IF(D15&gt;J15,J15,D15)</f>
        <v>0</v>
      </c>
      <c r="F15" s="13"/>
      <c r="G15" s="13"/>
      <c r="J15" s="31">
        <f>IF((25-K14)&gt;24,24,25-K14)</f>
        <v>24</v>
      </c>
      <c r="K15" s="31"/>
      <c r="L15" s="32"/>
      <c r="M15" s="31"/>
    </row>
    <row r="16" spans="1:13" x14ac:dyDescent="0.25">
      <c r="A16" s="16"/>
      <c r="B16" s="5"/>
      <c r="C16" s="6"/>
      <c r="D16" s="6"/>
      <c r="E16" s="8">
        <f>IF((E15+D16)&gt;J15,J15-E15,D16)</f>
        <v>0</v>
      </c>
      <c r="F16" s="6"/>
      <c r="G16" s="6"/>
      <c r="J16" s="31"/>
      <c r="K16" s="31">
        <f>K14+SUM(E15:E16)</f>
        <v>0</v>
      </c>
      <c r="L16" s="32"/>
      <c r="M16" s="31"/>
    </row>
    <row r="17" spans="1:13" x14ac:dyDescent="0.25">
      <c r="A17" s="16"/>
      <c r="B17" s="3" t="s">
        <v>14</v>
      </c>
      <c r="E17" s="13">
        <f>IF(D17&gt;J17,J17,D17)</f>
        <v>0</v>
      </c>
      <c r="J17" s="31">
        <f>IF((25-K16)&gt;24,24,25-K16)</f>
        <v>24</v>
      </c>
      <c r="K17" s="31"/>
      <c r="L17" s="32"/>
      <c r="M17" s="31"/>
    </row>
    <row r="18" spans="1:13" s="7" customFormat="1" x14ac:dyDescent="0.25">
      <c r="A18" s="18"/>
      <c r="B18" s="5"/>
      <c r="C18" s="6"/>
      <c r="D18" s="6"/>
      <c r="E18" s="6">
        <f>IF((E17+D18)&gt;J17,J17-E17,D18)</f>
        <v>0</v>
      </c>
      <c r="F18" s="6"/>
      <c r="G18" s="6"/>
      <c r="J18" s="34"/>
      <c r="K18" s="31">
        <f>K16+SUM(E17:E18)</f>
        <v>0</v>
      </c>
      <c r="L18" s="32"/>
      <c r="M18" s="34"/>
    </row>
    <row r="19" spans="1:13" x14ac:dyDescent="0.25">
      <c r="A19" s="16"/>
      <c r="B19" s="11" t="s">
        <v>19</v>
      </c>
      <c r="C19" s="8"/>
      <c r="D19" s="8"/>
      <c r="E19" s="13">
        <f>IF(D19&gt;J19,J19,D19)</f>
        <v>0</v>
      </c>
      <c r="F19" s="8"/>
      <c r="G19" s="8"/>
      <c r="J19" s="31">
        <v>25</v>
      </c>
      <c r="K19" s="31"/>
      <c r="L19" s="32"/>
      <c r="M19" s="31"/>
    </row>
    <row r="20" spans="1:13" x14ac:dyDescent="0.25">
      <c r="A20" s="17" t="s">
        <v>17</v>
      </c>
      <c r="B20" s="5"/>
      <c r="C20" s="6"/>
      <c r="D20" s="6"/>
      <c r="E20" s="6">
        <f>IF((E19+D20)&gt;J19,J19-E19,D20)</f>
        <v>0</v>
      </c>
      <c r="F20" s="6"/>
      <c r="G20" s="6"/>
      <c r="J20" s="31"/>
      <c r="K20" s="31">
        <f>SUM(E19:E20)</f>
        <v>0</v>
      </c>
      <c r="L20" s="32"/>
      <c r="M20" s="31"/>
    </row>
    <row r="21" spans="1:13" x14ac:dyDescent="0.25">
      <c r="A21" s="16" t="s">
        <v>6</v>
      </c>
      <c r="B21" s="3" t="s">
        <v>20</v>
      </c>
      <c r="E21" s="13">
        <f>IF(D21&gt;J21,J21,D21)</f>
        <v>0</v>
      </c>
      <c r="J21" s="31">
        <f>IF((25-K20)&gt;25,25,25-K20)</f>
        <v>25</v>
      </c>
      <c r="K21" s="31"/>
      <c r="L21" s="32"/>
      <c r="M21" s="31"/>
    </row>
    <row r="22" spans="1:13" x14ac:dyDescent="0.25">
      <c r="A22" s="16" t="s">
        <v>15</v>
      </c>
      <c r="B22" s="3"/>
      <c r="E22" s="8">
        <f>IF((E21+D22)&gt;J21,J21-E21,D22)</f>
        <v>0</v>
      </c>
      <c r="J22" s="31"/>
      <c r="K22" s="31">
        <f>K20+SUM(E21:E22)</f>
        <v>0</v>
      </c>
      <c r="L22" s="32"/>
      <c r="M22" s="31"/>
    </row>
    <row r="23" spans="1:13" s="7" customFormat="1" x14ac:dyDescent="0.25">
      <c r="A23" s="18"/>
      <c r="B23" s="5"/>
      <c r="C23" s="6"/>
      <c r="D23" s="6"/>
      <c r="E23" s="6">
        <f>IF(D23&gt;J23,J23,D23)</f>
        <v>0</v>
      </c>
      <c r="F23" s="6"/>
      <c r="G23" s="6"/>
      <c r="J23" s="31">
        <f>IF((25-K22)&gt;25,25,25-K22)</f>
        <v>25</v>
      </c>
      <c r="K23" s="34"/>
      <c r="L23" s="32"/>
      <c r="M23" s="34"/>
    </row>
    <row r="24" spans="1:13" x14ac:dyDescent="0.25">
      <c r="A24" s="16"/>
      <c r="B24" s="3" t="s">
        <v>21</v>
      </c>
      <c r="E24" s="13">
        <f>IF(D24&gt;J24,J24,D24)</f>
        <v>0</v>
      </c>
      <c r="J24" s="31">
        <v>25</v>
      </c>
      <c r="K24" s="31"/>
      <c r="L24" s="32"/>
      <c r="M24" s="31"/>
    </row>
    <row r="25" spans="1:13" x14ac:dyDescent="0.25">
      <c r="A25" s="17" t="s">
        <v>18</v>
      </c>
      <c r="B25" s="5"/>
      <c r="C25" s="6"/>
      <c r="D25" s="6"/>
      <c r="E25" s="6">
        <f>IF((E24+D25)&gt;J24,J24-E24,D25)</f>
        <v>0</v>
      </c>
      <c r="F25" s="6"/>
      <c r="G25" s="6"/>
      <c r="J25" s="31"/>
      <c r="K25" s="31">
        <f>SUM(E24:E25)</f>
        <v>0</v>
      </c>
      <c r="L25" s="32"/>
      <c r="M25" s="31"/>
    </row>
    <row r="26" spans="1:13" x14ac:dyDescent="0.25">
      <c r="A26" s="16" t="s">
        <v>6</v>
      </c>
      <c r="B26" s="3" t="s">
        <v>22</v>
      </c>
      <c r="E26" s="13">
        <f>IF(D26&gt;J26,J26,D26)</f>
        <v>0</v>
      </c>
      <c r="J26" s="31">
        <f>IF((25-K25)&gt;25,25,25-K25)</f>
        <v>25</v>
      </c>
      <c r="K26" s="31"/>
      <c r="L26" s="32"/>
      <c r="M26" s="31"/>
    </row>
    <row r="27" spans="1:13" x14ac:dyDescent="0.25">
      <c r="A27" s="16" t="s">
        <v>15</v>
      </c>
      <c r="B27" s="3"/>
      <c r="E27" s="8">
        <f>IF((E26+D27)&gt;J26,J26-E26,D27)</f>
        <v>0</v>
      </c>
      <c r="J27" s="31"/>
      <c r="K27" s="31">
        <f>K25+SUM(E26:E27)</f>
        <v>0</v>
      </c>
      <c r="L27" s="32"/>
      <c r="M27" s="31"/>
    </row>
    <row r="28" spans="1:13" x14ac:dyDescent="0.25">
      <c r="A28" s="18"/>
      <c r="B28" s="5"/>
      <c r="C28" s="6"/>
      <c r="D28" s="6"/>
      <c r="E28" s="6">
        <f>IF(D28&gt;J28,J28,D28)</f>
        <v>0</v>
      </c>
      <c r="F28" s="6"/>
      <c r="G28" s="6"/>
      <c r="J28" s="31">
        <f>IF((25-K27)&gt;25,25,25-K27)</f>
        <v>25</v>
      </c>
      <c r="K28" s="34"/>
      <c r="L28" s="32"/>
      <c r="M28" s="31"/>
    </row>
    <row r="29" spans="1:13" x14ac:dyDescent="0.25">
      <c r="A29" s="19"/>
      <c r="B29" s="12" t="s">
        <v>25</v>
      </c>
      <c r="C29" s="13"/>
      <c r="D29" s="13"/>
      <c r="E29" s="13">
        <f>IF(D29&gt;J29,J29,D29)</f>
        <v>0</v>
      </c>
      <c r="F29" s="13"/>
      <c r="G29" s="13"/>
      <c r="J29" s="31">
        <v>23</v>
      </c>
      <c r="K29" s="31"/>
      <c r="L29" s="32"/>
      <c r="M29" s="31"/>
    </row>
    <row r="30" spans="1:13" x14ac:dyDescent="0.25">
      <c r="A30" s="20"/>
      <c r="B30" s="5"/>
      <c r="C30" s="6"/>
      <c r="D30" s="6"/>
      <c r="E30" s="8">
        <f>IF((E29+D30)&gt;J29,J29-E29,D30)</f>
        <v>0</v>
      </c>
      <c r="F30" s="6"/>
      <c r="G30" s="6"/>
      <c r="J30" s="31"/>
      <c r="K30" s="31">
        <f>SUM(E29:E30)</f>
        <v>0</v>
      </c>
      <c r="L30" s="32">
        <f>IF(SUM(E29:E30)&gt;0,24,23)</f>
        <v>23</v>
      </c>
      <c r="M30" s="31"/>
    </row>
    <row r="31" spans="1:13" ht="30" x14ac:dyDescent="0.25">
      <c r="A31" s="20"/>
      <c r="B31" s="26" t="s">
        <v>28</v>
      </c>
      <c r="C31" s="13"/>
      <c r="D31" s="13"/>
      <c r="E31" s="13">
        <f>IF(D31&gt;J31,J31,D31)</f>
        <v>0</v>
      </c>
      <c r="F31" s="13"/>
      <c r="G31" s="13"/>
      <c r="J31" s="31">
        <f>IF((L30-K30)&gt;10,10,L30-K30)</f>
        <v>10</v>
      </c>
      <c r="K31" s="31"/>
      <c r="L31" s="32"/>
      <c r="M31" s="31"/>
    </row>
    <row r="32" spans="1:13" x14ac:dyDescent="0.25">
      <c r="A32" s="20"/>
      <c r="B32" s="5"/>
      <c r="C32" s="6"/>
      <c r="D32" s="6"/>
      <c r="E32" s="8">
        <f>IF((E31+D32)&gt;J31,J31-E31,D32)</f>
        <v>0</v>
      </c>
      <c r="F32" s="6"/>
      <c r="G32" s="6"/>
      <c r="J32" s="31"/>
      <c r="K32" s="31">
        <f>K30+SUM(E31:E32)</f>
        <v>0</v>
      </c>
      <c r="L32" s="32">
        <f>IF(SUM(E31:E32)&gt;0,L30+1,L30)</f>
        <v>23</v>
      </c>
      <c r="M32" s="31"/>
    </row>
    <row r="33" spans="1:13" ht="30" x14ac:dyDescent="0.25">
      <c r="A33" s="20"/>
      <c r="B33" s="26" t="s">
        <v>29</v>
      </c>
      <c r="C33" s="13"/>
      <c r="D33" s="13"/>
      <c r="E33" s="13">
        <f>IF(D33&gt;J33,J33,D33)</f>
        <v>0</v>
      </c>
      <c r="F33" s="13"/>
      <c r="G33" s="13"/>
      <c r="J33" s="31">
        <f>IF((24-K32)&gt;10,10,24-K32)</f>
        <v>10</v>
      </c>
      <c r="K33" s="31"/>
      <c r="L33" s="32">
        <v>25</v>
      </c>
      <c r="M33" s="31"/>
    </row>
    <row r="34" spans="1:13" x14ac:dyDescent="0.25">
      <c r="A34" s="21" t="s">
        <v>23</v>
      </c>
      <c r="B34" s="5"/>
      <c r="C34" s="6"/>
      <c r="D34" s="6"/>
      <c r="E34" s="8">
        <f>IF((E33+D34)&gt;J33,J33-E33,D34)</f>
        <v>0</v>
      </c>
      <c r="F34" s="6"/>
      <c r="G34" s="6"/>
      <c r="J34" s="31"/>
      <c r="K34" s="31">
        <f>K32+SUM(E33:E34)</f>
        <v>0</v>
      </c>
      <c r="L34" s="32">
        <f>IF(SUM(E33:E34)&gt;0,L32+1,L32)</f>
        <v>23</v>
      </c>
      <c r="M34" s="31">
        <f>SMALL(L33:L34,1)</f>
        <v>23</v>
      </c>
    </row>
    <row r="35" spans="1:13" x14ac:dyDescent="0.25">
      <c r="A35" s="20" t="s">
        <v>6</v>
      </c>
      <c r="B35" s="12" t="s">
        <v>30</v>
      </c>
      <c r="C35" s="13"/>
      <c r="D35" s="13"/>
      <c r="E35" s="13">
        <f>IF(D35&gt;J35,J35,D35)</f>
        <v>0</v>
      </c>
      <c r="F35" s="13"/>
      <c r="G35" s="13"/>
      <c r="J35" s="31">
        <f>IF((M34-K34)&gt;M34,M34,M34-K34)</f>
        <v>23</v>
      </c>
      <c r="K35" s="31"/>
      <c r="L35" s="32">
        <v>25</v>
      </c>
      <c r="M35" s="31"/>
    </row>
    <row r="36" spans="1:13" x14ac:dyDescent="0.25">
      <c r="A36" s="20" t="s">
        <v>24</v>
      </c>
      <c r="B36" s="5"/>
      <c r="C36" s="6"/>
      <c r="D36" s="6"/>
      <c r="E36" s="8">
        <f>IF((E35+D36)&gt;J35,J35-E35,D36)</f>
        <v>0</v>
      </c>
      <c r="F36" s="6"/>
      <c r="G36" s="6"/>
      <c r="J36" s="31"/>
      <c r="K36" s="31">
        <f>K34+SUM(E35:E36)</f>
        <v>0</v>
      </c>
      <c r="L36" s="32">
        <f>IF(SUM(E35:E36)&gt;0,L34+1,L34)</f>
        <v>23</v>
      </c>
      <c r="M36" s="31">
        <f>SMALL(L35:L36,1)</f>
        <v>23</v>
      </c>
    </row>
    <row r="37" spans="1:13" x14ac:dyDescent="0.25">
      <c r="A37" s="20"/>
      <c r="B37" s="12" t="s">
        <v>31</v>
      </c>
      <c r="C37" s="13"/>
      <c r="D37" s="13"/>
      <c r="E37" s="13">
        <f>IF(D37&gt;J37,J37,D37)</f>
        <v>0</v>
      </c>
      <c r="F37" s="13"/>
      <c r="G37" s="13"/>
      <c r="J37" s="31">
        <f>IF((M36-K36)&gt;M36,M36,M36-K36)</f>
        <v>23</v>
      </c>
      <c r="K37" s="31"/>
      <c r="L37" s="32">
        <v>25</v>
      </c>
      <c r="M37" s="31"/>
    </row>
    <row r="38" spans="1:13" x14ac:dyDescent="0.25">
      <c r="A38" s="20"/>
      <c r="B38" s="5"/>
      <c r="C38" s="6"/>
      <c r="D38" s="6"/>
      <c r="E38" s="8">
        <f>IF((E37+D38)&gt;J37,J37-E37,D38)</f>
        <v>0</v>
      </c>
      <c r="F38" s="6"/>
      <c r="G38" s="6"/>
      <c r="J38" s="31"/>
      <c r="K38" s="31">
        <f>K36+SUM(E37:E38)</f>
        <v>0</v>
      </c>
      <c r="L38" s="32">
        <f>IF(SUM(E37:E38)&gt;0,L36+1,L36)</f>
        <v>23</v>
      </c>
      <c r="M38" s="31">
        <f>SMALL(L37:L38,1)</f>
        <v>23</v>
      </c>
    </row>
    <row r="39" spans="1:13" x14ac:dyDescent="0.25">
      <c r="A39" s="20"/>
      <c r="B39" s="11" t="s">
        <v>32</v>
      </c>
      <c r="C39" s="8"/>
      <c r="D39" s="8"/>
      <c r="E39" s="13">
        <f>IF(D39&gt;J39,J39,D39)</f>
        <v>0</v>
      </c>
      <c r="F39" s="8"/>
      <c r="G39" s="8"/>
      <c r="J39" s="31">
        <f>IF((M38-K38)&gt;M38,M38,M38-K38)</f>
        <v>23</v>
      </c>
      <c r="K39" s="31"/>
      <c r="L39" s="32"/>
      <c r="M39" s="31"/>
    </row>
    <row r="40" spans="1:13" x14ac:dyDescent="0.25">
      <c r="A40" s="18"/>
      <c r="B40" s="6"/>
      <c r="C40" s="6"/>
      <c r="D40" s="6"/>
      <c r="E40" s="8">
        <f>IF((E39+D40)&gt;J39,J39-E39,D40)</f>
        <v>0</v>
      </c>
      <c r="F40" s="6"/>
      <c r="G40" s="6"/>
      <c r="J40" s="31"/>
      <c r="K40" s="31"/>
      <c r="L40" s="32"/>
      <c r="M40" s="31"/>
    </row>
    <row r="41" spans="1:13" x14ac:dyDescent="0.25">
      <c r="B41" s="22" t="s">
        <v>34</v>
      </c>
      <c r="E41" s="27">
        <f>IF(D41&gt;J41,J41,D41)</f>
        <v>0</v>
      </c>
      <c r="J41" s="31">
        <v>24</v>
      </c>
      <c r="K41" s="31"/>
      <c r="L41" s="32"/>
      <c r="M41" s="31"/>
    </row>
    <row r="42" spans="1:13" x14ac:dyDescent="0.25">
      <c r="B42" s="23"/>
      <c r="C42" s="6"/>
      <c r="D42" s="6"/>
      <c r="E42" s="28">
        <f>IF((E41+D42)&gt;J41,J41-E41,D42)</f>
        <v>0</v>
      </c>
      <c r="F42" s="6"/>
      <c r="G42" s="6"/>
      <c r="J42" s="31"/>
      <c r="K42" s="31">
        <f>SUM(E41:E42)</f>
        <v>0</v>
      </c>
      <c r="L42" s="32"/>
      <c r="M42" s="31"/>
    </row>
    <row r="43" spans="1:13" x14ac:dyDescent="0.25">
      <c r="B43" s="22" t="s">
        <v>35</v>
      </c>
      <c r="E43" s="29">
        <f>IF(D43&gt;J43,J43,D43)</f>
        <v>0</v>
      </c>
      <c r="F43" s="8"/>
      <c r="G43" s="8"/>
      <c r="J43" s="31">
        <f>IF((25-K42)&gt;24,24,25-K42)</f>
        <v>24</v>
      </c>
      <c r="K43" s="31"/>
      <c r="L43" s="32"/>
      <c r="M43" s="31"/>
    </row>
    <row r="44" spans="1:13" x14ac:dyDescent="0.25">
      <c r="A44" s="1" t="s">
        <v>26</v>
      </c>
      <c r="B44" s="23"/>
      <c r="C44" s="6"/>
      <c r="D44" s="6"/>
      <c r="E44" s="28">
        <f>IF((E43+D44)&gt;J43,J43-E43,D44)</f>
        <v>0</v>
      </c>
      <c r="F44" s="6"/>
      <c r="G44" s="6"/>
      <c r="J44" s="31"/>
      <c r="K44" s="31">
        <f>K42+SUM(E43:E44)</f>
        <v>0</v>
      </c>
      <c r="L44" s="32"/>
      <c r="M44" s="31"/>
    </row>
    <row r="45" spans="1:13" x14ac:dyDescent="0.25">
      <c r="A45" t="s">
        <v>6</v>
      </c>
      <c r="B45" s="22" t="s">
        <v>36</v>
      </c>
      <c r="E45" s="29">
        <f>IF(D45&gt;J45,J45,D45)</f>
        <v>0</v>
      </c>
      <c r="F45" s="8"/>
      <c r="G45" s="8"/>
      <c r="J45" s="31">
        <f>IF((25-K44)&gt;24,24,25-K44)</f>
        <v>24</v>
      </c>
      <c r="K45" s="31"/>
      <c r="L45" s="32"/>
      <c r="M45" s="31"/>
    </row>
    <row r="46" spans="1:13" x14ac:dyDescent="0.25">
      <c r="A46" t="s">
        <v>7</v>
      </c>
      <c r="B46" s="23"/>
      <c r="C46" s="6"/>
      <c r="D46" s="6"/>
      <c r="E46" s="28">
        <f>IF((E45+D46)&gt;J45,J45-E45,D46)</f>
        <v>0</v>
      </c>
      <c r="F46" s="6"/>
      <c r="G46" s="6"/>
      <c r="J46" s="31"/>
      <c r="K46" s="31">
        <f>K44+SUM(E45:E46)</f>
        <v>0</v>
      </c>
      <c r="L46" s="32"/>
      <c r="M46" s="31"/>
    </row>
    <row r="47" spans="1:13" x14ac:dyDescent="0.25">
      <c r="B47" s="22" t="s">
        <v>37</v>
      </c>
      <c r="E47" s="29">
        <f>IF(D47&gt;J47,J47,D47)</f>
        <v>0</v>
      </c>
      <c r="F47" s="8"/>
      <c r="G47" s="8"/>
      <c r="J47" s="31">
        <f>IF((25-K46)&gt;24,24,25-K46)</f>
        <v>24</v>
      </c>
      <c r="K47" s="31"/>
      <c r="L47" s="32"/>
      <c r="M47" s="31"/>
    </row>
    <row r="48" spans="1:13" x14ac:dyDescent="0.25">
      <c r="B48" s="23"/>
      <c r="C48" s="6"/>
      <c r="D48" s="6"/>
      <c r="E48" s="28">
        <f>IF((E47+D48)&gt;J47,J47-E47,D48)</f>
        <v>0</v>
      </c>
      <c r="F48" s="6"/>
      <c r="G48" s="6"/>
      <c r="J48" s="31"/>
      <c r="K48" s="31">
        <f>K46+SUM(E47:E48)</f>
        <v>0</v>
      </c>
      <c r="L48" s="32"/>
      <c r="M48" s="31"/>
    </row>
    <row r="49" spans="1:13" x14ac:dyDescent="0.25">
      <c r="B49" s="22" t="s">
        <v>38</v>
      </c>
      <c r="E49" s="29">
        <f>IF(D49&gt;J49,J49,D49)</f>
        <v>0</v>
      </c>
      <c r="F49" s="8"/>
      <c r="G49" s="8"/>
      <c r="J49" s="31">
        <f>IF((25-K48)&gt;24,24,25-K48)</f>
        <v>24</v>
      </c>
      <c r="K49" s="31"/>
      <c r="L49" s="32"/>
      <c r="M49" s="31"/>
    </row>
    <row r="50" spans="1:13" x14ac:dyDescent="0.25">
      <c r="B50" s="23"/>
      <c r="C50" s="6"/>
      <c r="D50" s="6"/>
      <c r="E50" s="28">
        <f>IF((E49+D50)&gt;J49,J49-E49,D50)</f>
        <v>0</v>
      </c>
      <c r="F50" s="6"/>
      <c r="G50" s="6"/>
      <c r="J50" s="31"/>
      <c r="K50" s="31">
        <f>K48+SUM(E49:E50)</f>
        <v>0</v>
      </c>
      <c r="L50" s="32"/>
      <c r="M50" s="31"/>
    </row>
    <row r="51" spans="1:13" x14ac:dyDescent="0.25">
      <c r="B51" s="22" t="s">
        <v>39</v>
      </c>
      <c r="E51" s="29">
        <f>IF(D51&gt;J51,J51,D51)</f>
        <v>0</v>
      </c>
      <c r="F51" s="8"/>
      <c r="G51" s="8"/>
      <c r="J51" s="31">
        <f>IF((25-K50)&gt;24,24,25-K50)</f>
        <v>24</v>
      </c>
      <c r="K51" s="31"/>
      <c r="L51" s="32"/>
      <c r="M51" s="31"/>
    </row>
    <row r="52" spans="1:13" x14ac:dyDescent="0.25">
      <c r="A52" s="4"/>
      <c r="B52" s="23"/>
      <c r="C52" s="6"/>
      <c r="D52" s="6"/>
      <c r="E52" s="28">
        <f>IF((E51+D52)&gt;J51,J51-E51,D52)</f>
        <v>0</v>
      </c>
      <c r="F52" s="6"/>
      <c r="G52" s="6"/>
      <c r="J52" s="31"/>
      <c r="K52" s="31">
        <f>K50+SUM(E51:E52)</f>
        <v>0</v>
      </c>
      <c r="L52" s="32"/>
      <c r="M52" s="31"/>
    </row>
    <row r="53" spans="1:13" x14ac:dyDescent="0.25">
      <c r="J53" s="35"/>
      <c r="K53" s="35"/>
      <c r="L53" s="36"/>
      <c r="M53" s="35"/>
    </row>
  </sheetData>
  <sheetProtection password="DF5A" sheet="1" objects="1" scenarios="1"/>
  <protectedRanges>
    <protectedRange sqref="B3:B4" name="aluno"/>
    <protectedRange sqref="F8:G52" name="datas"/>
    <protectedRange sqref="C8:D52" name="Horas certificados"/>
  </protectedRanges>
  <mergeCells count="6">
    <mergeCell ref="F6:G6"/>
    <mergeCell ref="A1:G1"/>
    <mergeCell ref="A2:G2"/>
    <mergeCell ref="C6:C7"/>
    <mergeCell ref="D6:D7"/>
    <mergeCell ref="E6:E7"/>
  </mergeCells>
  <dataValidations count="1">
    <dataValidation type="list" allowBlank="1" showInputMessage="1" showErrorMessage="1" sqref="G8:G52">
      <formula1>"1,2"</formula1>
    </dataValidation>
  </dataValidations>
  <pageMargins left="0.7" right="0.7" top="0.75" bottom="0.75" header="0.3" footer="0.3"/>
  <pageSetup paperSize="9" orientation="portrait" r:id="rId1"/>
  <ignoredErrors>
    <ignoredError sqref="E12:E22 E25 E27" formula="1"/>
    <ignoredError sqref="E41 E48 E50 E52" unlockedFormula="1"/>
    <ignoredError sqref="E42:E47 E49 E51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ACGs 2014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2020-08-10T14:34:28Z</dcterms:modified>
</cp:coreProperties>
</file>