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Cliente\Downloads\"/>
    </mc:Choice>
  </mc:AlternateContent>
  <bookViews>
    <workbookView xWindow="0" yWindow="0" windowWidth="24000" windowHeight="9735"/>
  </bookViews>
  <sheets>
    <sheet name="PPGBTox" sheetId="3" r:id="rId1"/>
  </sheets>
  <calcPr calcId="152511"/>
</workbook>
</file>

<file path=xl/calcChain.xml><?xml version="1.0" encoding="utf-8"?>
<calcChain xmlns="http://schemas.openxmlformats.org/spreadsheetml/2006/main">
  <c r="C228" i="3" l="1"/>
  <c r="D232" i="3" s="1"/>
  <c r="H125" i="3" l="1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24" i="3"/>
  <c r="E42" i="3"/>
  <c r="E33" i="3"/>
  <c r="G81" i="3" l="1"/>
  <c r="H154" i="3" l="1"/>
  <c r="N154" i="3" s="1"/>
  <c r="H155" i="3"/>
  <c r="N155" i="3" s="1"/>
  <c r="H156" i="3"/>
  <c r="N156" i="3" s="1"/>
  <c r="H157" i="3"/>
  <c r="N157" i="3" s="1"/>
  <c r="H153" i="3"/>
  <c r="N153" i="3" s="1"/>
  <c r="H217" i="3"/>
  <c r="H216" i="3"/>
  <c r="H196" i="3"/>
  <c r="H195" i="3"/>
  <c r="H194" i="3"/>
  <c r="H193" i="3"/>
  <c r="H192" i="3"/>
  <c r="H176" i="3"/>
  <c r="H175" i="3"/>
  <c r="E107" i="3"/>
  <c r="G92" i="3"/>
  <c r="E68" i="3"/>
  <c r="E60" i="3"/>
  <c r="A73" i="3" l="1"/>
  <c r="D96" i="3" s="1"/>
  <c r="D220" i="3"/>
  <c r="E24" i="3" l="1"/>
  <c r="D46" i="3" s="1"/>
  <c r="G10" i="3" s="1"/>
</calcChain>
</file>

<file path=xl/comments1.xml><?xml version="1.0" encoding="utf-8"?>
<comments xmlns="http://schemas.openxmlformats.org/spreadsheetml/2006/main">
  <authors>
    <author>Denis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>Digitar o nome do(a) candidato(a).</t>
        </r>
      </text>
    </comment>
    <comment ref="A24" authorId="0" shapeId="0">
      <text>
        <r>
          <rPr>
            <sz val="9"/>
            <color indexed="81"/>
            <rFont val="Tahoma"/>
            <family val="2"/>
          </rPr>
          <t>Digitar o número de meses.</t>
        </r>
      </text>
    </comment>
    <comment ref="C25" authorId="0" shapeId="0">
      <text>
        <r>
          <rPr>
            <sz val="9"/>
            <color indexed="81"/>
            <rFont val="Tahoma"/>
            <family val="2"/>
          </rPr>
          <t>Digitar o(s) número(s) do(s) respectivo(s) comprovante(s).</t>
        </r>
      </text>
    </comment>
    <comment ref="A33" authorId="0" shapeId="0">
      <text>
        <r>
          <rPr>
            <sz val="9"/>
            <color indexed="81"/>
            <rFont val="Tahoma"/>
            <family val="2"/>
          </rPr>
          <t>Digitar a quantidade de oficinas.</t>
        </r>
      </text>
    </comment>
    <comment ref="C34" authorId="0" shapeId="0">
      <text>
        <r>
          <rPr>
            <sz val="9"/>
            <color indexed="81"/>
            <rFont val="Tahoma"/>
            <family val="2"/>
          </rPr>
          <t>Digitar o(s) número(s) do(s) respectivo(s) comprovante(s).</t>
        </r>
      </text>
    </comment>
    <comment ref="A42" authorId="0" shapeId="0">
      <text>
        <r>
          <rPr>
            <sz val="9"/>
            <color indexed="81"/>
            <rFont val="Tahoma"/>
            <family val="2"/>
          </rPr>
          <t>Digitar a quantidade de oficinas.</t>
        </r>
      </text>
    </comment>
    <comment ref="C43" authorId="0" shapeId="0">
      <text>
        <r>
          <rPr>
            <sz val="9"/>
            <color indexed="81"/>
            <rFont val="Tahoma"/>
            <family val="2"/>
          </rPr>
          <t>Digitar o(s) número(s) do(s) respectivo(s) comprovante(s).</t>
        </r>
      </text>
    </comment>
    <comment ref="A60" authorId="0" shapeId="0">
      <text>
        <r>
          <rPr>
            <sz val="9"/>
            <color indexed="81"/>
            <rFont val="Tahoma"/>
            <family val="2"/>
          </rPr>
          <t>Digitar o número de meses.</t>
        </r>
      </text>
    </comment>
    <comment ref="C61" authorId="0" shapeId="0">
      <text>
        <r>
          <rPr>
            <sz val="9"/>
            <color indexed="81"/>
            <rFont val="Tahoma"/>
            <family val="2"/>
          </rPr>
          <t>Digitar o(s) número(s) do(s) respectivo(s) comprovante(s).</t>
        </r>
      </text>
    </comment>
    <comment ref="A68" authorId="0" shapeId="0">
      <text>
        <r>
          <rPr>
            <sz val="9"/>
            <color indexed="81"/>
            <rFont val="Tahoma"/>
            <family val="2"/>
          </rPr>
          <t>Digitar o número de meses.</t>
        </r>
      </text>
    </comment>
    <comment ref="C69" authorId="0" shapeId="0">
      <text>
        <r>
          <rPr>
            <sz val="9"/>
            <color indexed="81"/>
            <rFont val="Tahoma"/>
            <family val="2"/>
          </rPr>
          <t>Digitar o(s) número(s) do(s) respectivo(s) comprovante(s).</t>
        </r>
      </text>
    </comment>
    <comment ref="A81" authorId="0" shapeId="0">
      <text>
        <r>
          <rPr>
            <sz val="9"/>
            <color indexed="81"/>
            <rFont val="Tahoma"/>
            <family val="2"/>
          </rPr>
          <t>Digitar o tipo de mestrado concluído.
Exemplos:
CBII
Outras</t>
        </r>
      </text>
    </comment>
    <comment ref="C82" authorId="0" shapeId="0">
      <text>
        <r>
          <rPr>
            <sz val="9"/>
            <color indexed="81"/>
            <rFont val="Tahoma"/>
            <family val="2"/>
          </rPr>
          <t>Digitar o número do respectivo comprovante.</t>
        </r>
      </text>
    </comment>
    <comment ref="A92" authorId="0" shapeId="0">
      <text>
        <r>
          <rPr>
            <sz val="9"/>
            <color indexed="81"/>
            <rFont val="Tahoma"/>
            <family val="2"/>
          </rPr>
          <t>Digitar o tipo de mestrado em andamento.
Exemplos:
CBII
Outras</t>
        </r>
      </text>
    </comment>
    <comment ref="C93" authorId="0" shapeId="0">
      <text>
        <r>
          <rPr>
            <sz val="9"/>
            <color indexed="81"/>
            <rFont val="Tahoma"/>
            <family val="2"/>
          </rPr>
          <t>Digitar o número do respectivo comprovante.</t>
        </r>
      </text>
    </comment>
    <comment ref="A107" authorId="0" shapeId="0">
      <text>
        <r>
          <rPr>
            <sz val="9"/>
            <color indexed="81"/>
            <rFont val="Tahoma"/>
            <family val="2"/>
          </rPr>
          <t>Digitar o número de resumos.</t>
        </r>
      </text>
    </comment>
    <comment ref="C108" authorId="0" shapeId="0">
      <text>
        <r>
          <rPr>
            <sz val="9"/>
            <color indexed="81"/>
            <rFont val="Tahoma"/>
            <family val="2"/>
          </rPr>
          <t>Digitar o(s) número(s) do(s) respectivo(s) comprovante(s).</t>
        </r>
      </text>
    </comment>
    <comment ref="A124" authorId="0" shapeId="0">
      <text>
        <r>
          <rPr>
            <sz val="9"/>
            <color indexed="81"/>
            <rFont val="Tahoma"/>
            <family val="2"/>
          </rPr>
          <t>Digitar o respectivo Qualis dos periódicos (consultar tabela CBII).
Exemplos:
A1
A2
B1
B2
B3
B4
B5</t>
        </r>
      </text>
    </comment>
    <comment ref="C124" authorId="0" shapeId="0">
      <text>
        <r>
          <rPr>
            <sz val="9"/>
            <color indexed="81"/>
            <rFont val="Tahoma"/>
            <family val="2"/>
          </rPr>
          <t>Digitar o nome do periódico referente ao Qualis CBII ao lado.</t>
        </r>
      </text>
    </comment>
    <comment ref="F124" authorId="0" shapeId="0">
      <text>
        <r>
          <rPr>
            <sz val="9"/>
            <color indexed="81"/>
            <rFont val="Tahoma"/>
            <family val="2"/>
          </rPr>
          <t>Digitar o número do respectivo comprovante.</t>
        </r>
      </text>
    </comment>
    <comment ref="A125" authorId="0" shapeId="0">
      <text>
        <r>
          <rPr>
            <sz val="9"/>
            <color indexed="81"/>
            <rFont val="Tahoma"/>
            <family val="2"/>
          </rPr>
          <t>Digitar o respectivo Qualis dos periódicos (consultar tabela CBII).
Exemplos:
A1
A2
B1
B2</t>
        </r>
      </text>
    </comment>
    <comment ref="C125" authorId="0" shapeId="0">
      <text>
        <r>
          <rPr>
            <sz val="9"/>
            <color indexed="81"/>
            <rFont val="Tahoma"/>
            <family val="2"/>
          </rPr>
          <t>Digitar o nome do periódico referente ao Qualis CBII ao lado.</t>
        </r>
      </text>
    </comment>
    <comment ref="F125" authorId="0" shapeId="0">
      <text>
        <r>
          <rPr>
            <sz val="9"/>
            <color indexed="81"/>
            <rFont val="Tahoma"/>
            <family val="2"/>
          </rPr>
          <t>Digitar o número do respectivo comprovante.</t>
        </r>
      </text>
    </comment>
    <comment ref="A126" authorId="0" shapeId="0">
      <text>
        <r>
          <rPr>
            <sz val="9"/>
            <color indexed="81"/>
            <rFont val="Tahoma"/>
            <family val="2"/>
          </rPr>
          <t>Digitar o respectivo Qualis dos periódicos (consultar tabela CBII).
Exemplos:
A1
A2
B1
B2</t>
        </r>
      </text>
    </comment>
    <comment ref="C126" authorId="0" shapeId="0">
      <text>
        <r>
          <rPr>
            <sz val="9"/>
            <color indexed="81"/>
            <rFont val="Tahoma"/>
            <family val="2"/>
          </rPr>
          <t>Digitar o nome do periódico referente ao Qualis CBII ao lado.</t>
        </r>
      </text>
    </comment>
    <comment ref="F126" authorId="0" shapeId="0">
      <text>
        <r>
          <rPr>
            <sz val="9"/>
            <color indexed="81"/>
            <rFont val="Tahoma"/>
            <family val="2"/>
          </rPr>
          <t>Digitar o número do respectivo comprovante.</t>
        </r>
      </text>
    </comment>
    <comment ref="A127" authorId="0" shapeId="0">
      <text>
        <r>
          <rPr>
            <sz val="9"/>
            <color indexed="81"/>
            <rFont val="Tahoma"/>
            <family val="2"/>
          </rPr>
          <t>Digitar o respectivo Qualis dos periódicos (consultar tabela CBII).
Exemplos:
A1
A2
B1
B2</t>
        </r>
      </text>
    </comment>
    <comment ref="C127" authorId="0" shapeId="0">
      <text>
        <r>
          <rPr>
            <sz val="9"/>
            <color indexed="81"/>
            <rFont val="Tahoma"/>
            <family val="2"/>
          </rPr>
          <t>Digitar o nome do periódico referente ao Qualis CBII ao lado.</t>
        </r>
      </text>
    </comment>
    <comment ref="F127" authorId="0" shapeId="0">
      <text>
        <r>
          <rPr>
            <sz val="9"/>
            <color indexed="81"/>
            <rFont val="Tahoma"/>
            <family val="2"/>
          </rPr>
          <t>Digitar o número do respectivo comprovante.</t>
        </r>
      </text>
    </comment>
    <comment ref="A128" authorId="0" shapeId="0">
      <text>
        <r>
          <rPr>
            <sz val="9"/>
            <color indexed="81"/>
            <rFont val="Tahoma"/>
            <family val="2"/>
          </rPr>
          <t>Digitar o respectivo Qualis dos periódicos (consultar tabela CBII).
Exemplos:
A1
A2
B1
B2</t>
        </r>
      </text>
    </comment>
    <comment ref="C128" authorId="0" shapeId="0">
      <text>
        <r>
          <rPr>
            <sz val="9"/>
            <color indexed="81"/>
            <rFont val="Tahoma"/>
            <family val="2"/>
          </rPr>
          <t>Digitar o nome do periódico referente ao Qualis CBII ao lado.</t>
        </r>
      </text>
    </comment>
    <comment ref="F128" authorId="0" shapeId="0">
      <text>
        <r>
          <rPr>
            <sz val="9"/>
            <color indexed="81"/>
            <rFont val="Tahoma"/>
            <family val="2"/>
          </rPr>
          <t>Digitar o número do respectivo comprovante.</t>
        </r>
      </text>
    </comment>
    <comment ref="A129" authorId="0" shapeId="0">
      <text>
        <r>
          <rPr>
            <sz val="9"/>
            <color indexed="81"/>
            <rFont val="Tahoma"/>
            <family val="2"/>
          </rPr>
          <t>Digitar o respectivo Qualis dos periódicos (consultar tabela CBII).
Exemplos:
A1
A2
B1
B2</t>
        </r>
      </text>
    </comment>
    <comment ref="C129" authorId="0" shapeId="0">
      <text>
        <r>
          <rPr>
            <sz val="9"/>
            <color indexed="81"/>
            <rFont val="Tahoma"/>
            <family val="2"/>
          </rPr>
          <t>Digitar o nome do periódico referente ao Qualis CBII ao lado.</t>
        </r>
      </text>
    </comment>
    <comment ref="F129" authorId="0" shapeId="0">
      <text>
        <r>
          <rPr>
            <sz val="9"/>
            <color indexed="81"/>
            <rFont val="Tahoma"/>
            <family val="2"/>
          </rPr>
          <t>Digitar o número do respectivo comprovante.</t>
        </r>
      </text>
    </comment>
    <comment ref="A130" authorId="0" shapeId="0">
      <text>
        <r>
          <rPr>
            <sz val="9"/>
            <color indexed="81"/>
            <rFont val="Tahoma"/>
            <family val="2"/>
          </rPr>
          <t>Digitar o respectivo Qualis dos periódicos (consultar tabela CBII).
Exemplos:
A1
A2
B1
B2</t>
        </r>
      </text>
    </comment>
    <comment ref="C130" authorId="0" shapeId="0">
      <text>
        <r>
          <rPr>
            <sz val="9"/>
            <color indexed="81"/>
            <rFont val="Tahoma"/>
            <family val="2"/>
          </rPr>
          <t>Digitar o nome do periódico referente ao Qualis CBII ao lado.</t>
        </r>
      </text>
    </comment>
    <comment ref="F130" authorId="0" shapeId="0">
      <text>
        <r>
          <rPr>
            <sz val="9"/>
            <color indexed="81"/>
            <rFont val="Tahoma"/>
            <family val="2"/>
          </rPr>
          <t>Digitar o número do respectivo comprovante.</t>
        </r>
      </text>
    </comment>
    <comment ref="A131" authorId="0" shapeId="0">
      <text>
        <r>
          <rPr>
            <sz val="9"/>
            <color indexed="81"/>
            <rFont val="Tahoma"/>
            <family val="2"/>
          </rPr>
          <t>Digitar o respectivo Qualis dos periódicos (consultar tabela CBII).
Exemplos:
A1
A2
B1
B2</t>
        </r>
      </text>
    </comment>
    <comment ref="C131" authorId="0" shapeId="0">
      <text>
        <r>
          <rPr>
            <sz val="9"/>
            <color indexed="81"/>
            <rFont val="Tahoma"/>
            <family val="2"/>
          </rPr>
          <t>Digitar o nome do periódico referente ao Qualis CBII ao lado.</t>
        </r>
      </text>
    </comment>
    <comment ref="F131" authorId="0" shapeId="0">
      <text>
        <r>
          <rPr>
            <sz val="9"/>
            <color indexed="81"/>
            <rFont val="Tahoma"/>
            <family val="2"/>
          </rPr>
          <t>Digitar o número do respectivo comprovante.</t>
        </r>
      </text>
    </comment>
    <comment ref="A132" authorId="0" shapeId="0">
      <text>
        <r>
          <rPr>
            <sz val="9"/>
            <color indexed="81"/>
            <rFont val="Tahoma"/>
            <family val="2"/>
          </rPr>
          <t>Digitar o respectivo Qualis dos periódicos (consultar tabela CBII).
Exemplos:
A1
A2
B1
B2</t>
        </r>
      </text>
    </comment>
    <comment ref="C132" authorId="0" shapeId="0">
      <text>
        <r>
          <rPr>
            <sz val="9"/>
            <color indexed="81"/>
            <rFont val="Tahoma"/>
            <family val="2"/>
          </rPr>
          <t>Digitar o nome do periódico referente ao Qualis CBII ao lado.</t>
        </r>
      </text>
    </comment>
    <comment ref="F132" authorId="0" shapeId="0">
      <text>
        <r>
          <rPr>
            <sz val="9"/>
            <color indexed="81"/>
            <rFont val="Tahoma"/>
            <family val="2"/>
          </rPr>
          <t>Digitar o número do respectivo comprovante.</t>
        </r>
      </text>
    </comment>
    <comment ref="A133" authorId="0" shapeId="0">
      <text>
        <r>
          <rPr>
            <sz val="9"/>
            <color indexed="81"/>
            <rFont val="Tahoma"/>
            <family val="2"/>
          </rPr>
          <t>Digitar o respectivo Qualis dos periódicos (consultar tabela CBII).
Exemplos:
A1
A2
B1
B2</t>
        </r>
      </text>
    </comment>
    <comment ref="C133" authorId="0" shapeId="0">
      <text>
        <r>
          <rPr>
            <sz val="9"/>
            <color indexed="81"/>
            <rFont val="Tahoma"/>
            <family val="2"/>
          </rPr>
          <t>Digitar o nome do periódico referente ao Qualis CBII ao lado.</t>
        </r>
      </text>
    </comment>
    <comment ref="F133" authorId="0" shapeId="0">
      <text>
        <r>
          <rPr>
            <sz val="9"/>
            <color indexed="81"/>
            <rFont val="Tahoma"/>
            <family val="2"/>
          </rPr>
          <t>Digitar o número do respectivo comprovante.</t>
        </r>
      </text>
    </comment>
    <comment ref="A134" authorId="0" shapeId="0">
      <text>
        <r>
          <rPr>
            <sz val="9"/>
            <color indexed="81"/>
            <rFont val="Tahoma"/>
            <family val="2"/>
          </rPr>
          <t>Digitar o respectivo Qualis dos periódicos (consultar tabela CBII).
Exemplos:
A1
A2
B1
B2</t>
        </r>
      </text>
    </comment>
    <comment ref="C134" authorId="0" shapeId="0">
      <text>
        <r>
          <rPr>
            <sz val="9"/>
            <color indexed="81"/>
            <rFont val="Tahoma"/>
            <family val="2"/>
          </rPr>
          <t>Digitar o nome do periódico referente ao Qualis CBII ao lado.</t>
        </r>
      </text>
    </comment>
    <comment ref="F134" authorId="0" shapeId="0">
      <text>
        <r>
          <rPr>
            <sz val="9"/>
            <color indexed="81"/>
            <rFont val="Tahoma"/>
            <family val="2"/>
          </rPr>
          <t>Digitar o número do respectivo comprovante.</t>
        </r>
      </text>
    </comment>
    <comment ref="A135" authorId="0" shapeId="0">
      <text>
        <r>
          <rPr>
            <sz val="9"/>
            <color indexed="81"/>
            <rFont val="Tahoma"/>
            <family val="2"/>
          </rPr>
          <t>Digitar o respectivo Qualis dos periódicos (consultar tabela CBII).
Exemplos:
A1
A2
B1
B2</t>
        </r>
      </text>
    </comment>
    <comment ref="C135" authorId="0" shapeId="0">
      <text>
        <r>
          <rPr>
            <sz val="9"/>
            <color indexed="81"/>
            <rFont val="Tahoma"/>
            <family val="2"/>
          </rPr>
          <t>Digitar o nome do periódico referente ao Qualis CBII ao lado.</t>
        </r>
      </text>
    </comment>
    <comment ref="F135" authorId="0" shapeId="0">
      <text>
        <r>
          <rPr>
            <sz val="9"/>
            <color indexed="81"/>
            <rFont val="Tahoma"/>
            <family val="2"/>
          </rPr>
          <t>Digitar o número do respectivo comprovante.</t>
        </r>
      </text>
    </comment>
    <comment ref="A136" authorId="0" shapeId="0">
      <text>
        <r>
          <rPr>
            <sz val="9"/>
            <color indexed="81"/>
            <rFont val="Tahoma"/>
            <family val="2"/>
          </rPr>
          <t>Digitar o respectivo Qualis dos periódicos (consultar tabela CBII).
Exemplos:
A1
A2
B1
B2</t>
        </r>
      </text>
    </comment>
    <comment ref="C136" authorId="0" shapeId="0">
      <text>
        <r>
          <rPr>
            <sz val="9"/>
            <color indexed="81"/>
            <rFont val="Tahoma"/>
            <family val="2"/>
          </rPr>
          <t>Digitar o nome do periódico referente ao Qualis CBII ao lado.</t>
        </r>
      </text>
    </comment>
    <comment ref="F136" authorId="0" shapeId="0">
      <text>
        <r>
          <rPr>
            <sz val="9"/>
            <color indexed="81"/>
            <rFont val="Tahoma"/>
            <family val="2"/>
          </rPr>
          <t>Digitar o número do respectivo comprovante.</t>
        </r>
      </text>
    </comment>
    <comment ref="A137" authorId="0" shapeId="0">
      <text>
        <r>
          <rPr>
            <sz val="9"/>
            <color indexed="81"/>
            <rFont val="Tahoma"/>
            <family val="2"/>
          </rPr>
          <t>Digitar o respectivo Qualis dos periódicos (consultar tabela CBII).
Exemplos:
A1
A2
B1
B2</t>
        </r>
      </text>
    </comment>
    <comment ref="C137" authorId="0" shapeId="0">
      <text>
        <r>
          <rPr>
            <sz val="9"/>
            <color indexed="81"/>
            <rFont val="Tahoma"/>
            <family val="2"/>
          </rPr>
          <t>Digitar o nome do periódico referente ao Qualis CBII ao lado.</t>
        </r>
      </text>
    </comment>
    <comment ref="F137" authorId="0" shapeId="0">
      <text>
        <r>
          <rPr>
            <sz val="9"/>
            <color indexed="81"/>
            <rFont val="Tahoma"/>
            <family val="2"/>
          </rPr>
          <t>Digitar o número do respectivo comprovante.</t>
        </r>
      </text>
    </comment>
    <comment ref="A138" authorId="0" shapeId="0">
      <text>
        <r>
          <rPr>
            <sz val="9"/>
            <color indexed="81"/>
            <rFont val="Tahoma"/>
            <family val="2"/>
          </rPr>
          <t>Digitar o respectivo Qualis dos periódicos (consultar tabela CBII).
Exemplos:
A1
A2
B1
B2</t>
        </r>
      </text>
    </comment>
    <comment ref="C138" authorId="0" shapeId="0">
      <text>
        <r>
          <rPr>
            <sz val="9"/>
            <color indexed="81"/>
            <rFont val="Tahoma"/>
            <family val="2"/>
          </rPr>
          <t>Digitar o nome do periódico referente ao Qualis CBII ao lado.</t>
        </r>
      </text>
    </comment>
    <comment ref="F138" authorId="0" shapeId="0">
      <text>
        <r>
          <rPr>
            <sz val="9"/>
            <color indexed="81"/>
            <rFont val="Tahoma"/>
            <family val="2"/>
          </rPr>
          <t>Digitar o número do respectivo comprovante.</t>
        </r>
      </text>
    </comment>
    <comment ref="A153" authorId="0" shapeId="0">
      <text>
        <r>
          <rPr>
            <sz val="9"/>
            <color indexed="81"/>
            <rFont val="Tahoma"/>
            <family val="2"/>
          </rPr>
          <t xml:space="preserve">Digitar o respectivo Qualis dos periódicos (consultar tabela CBII).
Exemplos:
A1
A2
B1
B2
</t>
        </r>
      </text>
    </comment>
    <comment ref="C153" authorId="0" shapeId="0">
      <text>
        <r>
          <rPr>
            <sz val="9"/>
            <color indexed="81"/>
            <rFont val="Tahoma"/>
            <family val="2"/>
          </rPr>
          <t>Digitar o nome do periódico referente ao Qualis CBII ao lado.</t>
        </r>
      </text>
    </comment>
    <comment ref="F153" authorId="0" shapeId="0">
      <text>
        <r>
          <rPr>
            <sz val="9"/>
            <color indexed="81"/>
            <rFont val="Tahoma"/>
            <family val="2"/>
          </rPr>
          <t>Digitar o número do respectivo comprovante.</t>
        </r>
      </text>
    </comment>
    <comment ref="K153" authorId="0" shapeId="0">
      <text>
        <r>
          <rPr>
            <sz val="9"/>
            <color indexed="81"/>
            <rFont val="Tahoma"/>
            <family val="2"/>
          </rPr>
          <t>Digitar o número de autores.</t>
        </r>
      </text>
    </comment>
    <comment ref="A154" authorId="0" shapeId="0">
      <text>
        <r>
          <rPr>
            <sz val="9"/>
            <color indexed="81"/>
            <rFont val="Tahoma"/>
            <family val="2"/>
          </rPr>
          <t xml:space="preserve">Digitar o respectivo Qualis dos periódicos (consultar tabela CBII).
Exemplos:
A1
A2
B1
B2
</t>
        </r>
      </text>
    </comment>
    <comment ref="C154" authorId="0" shapeId="0">
      <text>
        <r>
          <rPr>
            <sz val="9"/>
            <color indexed="81"/>
            <rFont val="Tahoma"/>
            <family val="2"/>
          </rPr>
          <t>Digitar o nome do periódico referente ao Qualis CBII ao lado.</t>
        </r>
      </text>
    </comment>
    <comment ref="F154" authorId="0" shapeId="0">
      <text>
        <r>
          <rPr>
            <sz val="9"/>
            <color indexed="81"/>
            <rFont val="Tahoma"/>
            <family val="2"/>
          </rPr>
          <t>Digitar o número do respectivo comprovante.</t>
        </r>
      </text>
    </comment>
    <comment ref="K154" authorId="0" shapeId="0">
      <text>
        <r>
          <rPr>
            <sz val="9"/>
            <color indexed="81"/>
            <rFont val="Tahoma"/>
            <family val="2"/>
          </rPr>
          <t>Digitar o número de autores.</t>
        </r>
      </text>
    </comment>
    <comment ref="A155" authorId="0" shapeId="0">
      <text>
        <r>
          <rPr>
            <sz val="9"/>
            <color indexed="81"/>
            <rFont val="Tahoma"/>
            <family val="2"/>
          </rPr>
          <t xml:space="preserve">Digitar o respectivo Qualis dos periódicos (consultar tabela CBII).
Exemplos:
A1
A2
B1
B2
</t>
        </r>
      </text>
    </comment>
    <comment ref="C155" authorId="0" shapeId="0">
      <text>
        <r>
          <rPr>
            <sz val="9"/>
            <color indexed="81"/>
            <rFont val="Tahoma"/>
            <family val="2"/>
          </rPr>
          <t>Digitar o nome do periódico referente ao Qualis CBII ao lado.</t>
        </r>
      </text>
    </comment>
    <comment ref="F155" authorId="0" shapeId="0">
      <text>
        <r>
          <rPr>
            <sz val="9"/>
            <color indexed="81"/>
            <rFont val="Tahoma"/>
            <family val="2"/>
          </rPr>
          <t>Digitar o número do respectivo comprovante.</t>
        </r>
      </text>
    </comment>
    <comment ref="K155" authorId="0" shapeId="0">
      <text>
        <r>
          <rPr>
            <sz val="9"/>
            <color indexed="81"/>
            <rFont val="Tahoma"/>
            <family val="2"/>
          </rPr>
          <t>Digitar o número de autores.</t>
        </r>
      </text>
    </comment>
    <comment ref="A156" authorId="0" shapeId="0">
      <text>
        <r>
          <rPr>
            <sz val="9"/>
            <color indexed="81"/>
            <rFont val="Tahoma"/>
            <family val="2"/>
          </rPr>
          <t xml:space="preserve">Digitar o respectivo Qualis dos periódicos (consultar tabela CBII).
Exemplos:
A1
A2
B1
B2
</t>
        </r>
      </text>
    </comment>
    <comment ref="C156" authorId="0" shapeId="0">
      <text>
        <r>
          <rPr>
            <sz val="9"/>
            <color indexed="81"/>
            <rFont val="Tahoma"/>
            <family val="2"/>
          </rPr>
          <t>Digitar o nome do periódico referente ao Qualis CBII ao lado.</t>
        </r>
      </text>
    </comment>
    <comment ref="F156" authorId="0" shapeId="0">
      <text>
        <r>
          <rPr>
            <sz val="9"/>
            <color indexed="81"/>
            <rFont val="Tahoma"/>
            <family val="2"/>
          </rPr>
          <t>Digitar o número do respectivo comprovante.</t>
        </r>
      </text>
    </comment>
    <comment ref="K156" authorId="0" shapeId="0">
      <text>
        <r>
          <rPr>
            <sz val="9"/>
            <color indexed="81"/>
            <rFont val="Tahoma"/>
            <family val="2"/>
          </rPr>
          <t>Digitar o número de autores.</t>
        </r>
      </text>
    </comment>
    <comment ref="A157" authorId="0" shapeId="0">
      <text>
        <r>
          <rPr>
            <sz val="9"/>
            <color indexed="81"/>
            <rFont val="Tahoma"/>
            <family val="2"/>
          </rPr>
          <t xml:space="preserve">Digitar o respectivo Qualis dos periódicos (consultar tabela CBII).
Exemplos:
A1
A2
B1
B2
</t>
        </r>
      </text>
    </comment>
    <comment ref="C157" authorId="0" shapeId="0">
      <text>
        <r>
          <rPr>
            <sz val="9"/>
            <color indexed="81"/>
            <rFont val="Tahoma"/>
            <family val="2"/>
          </rPr>
          <t>Digitar o nome do periódico referente ao Qualis CBII ao lado.</t>
        </r>
      </text>
    </comment>
    <comment ref="F157" authorId="0" shapeId="0">
      <text>
        <r>
          <rPr>
            <sz val="9"/>
            <color indexed="81"/>
            <rFont val="Tahoma"/>
            <family val="2"/>
          </rPr>
          <t>Digitar o número do respectivo comprovante.</t>
        </r>
      </text>
    </comment>
    <comment ref="K157" authorId="0" shapeId="0">
      <text>
        <r>
          <rPr>
            <sz val="9"/>
            <color indexed="81"/>
            <rFont val="Tahoma"/>
            <family val="2"/>
          </rPr>
          <t>Digitar o número de autores.</t>
        </r>
      </text>
    </comment>
    <comment ref="A175" authorId="0" shapeId="0">
      <text>
        <r>
          <rPr>
            <sz val="9"/>
            <color indexed="81"/>
            <rFont val="Tahoma"/>
            <family val="2"/>
          </rPr>
          <t xml:space="preserve">Digitar o respectivo Qualis do periódico (consultar tabela CBII).
Exemplos:
A1
A2
B1
B2
</t>
        </r>
      </text>
    </comment>
    <comment ref="C175" authorId="0" shapeId="0">
      <text>
        <r>
          <rPr>
            <sz val="9"/>
            <color indexed="81"/>
            <rFont val="Tahoma"/>
            <family val="2"/>
          </rPr>
          <t>Digitar o nome do periódico referente ao Qualis CBII ao lado.</t>
        </r>
      </text>
    </comment>
    <comment ref="F175" authorId="0" shapeId="0">
      <text>
        <r>
          <rPr>
            <sz val="9"/>
            <color indexed="81"/>
            <rFont val="Tahoma"/>
            <family val="2"/>
          </rPr>
          <t>Digitar o número do respectivo comprovante.</t>
        </r>
      </text>
    </comment>
    <comment ref="A176" authorId="0" shapeId="0">
      <text>
        <r>
          <rPr>
            <sz val="9"/>
            <color indexed="81"/>
            <rFont val="Tahoma"/>
            <family val="2"/>
          </rPr>
          <t xml:space="preserve">Digitar o respectivo Qualis do periódico (consultar tabela CBII).
Exemplos:
A1
A2
B1
B2
</t>
        </r>
      </text>
    </comment>
    <comment ref="C176" authorId="0" shapeId="0">
      <text>
        <r>
          <rPr>
            <sz val="9"/>
            <color indexed="81"/>
            <rFont val="Tahoma"/>
            <family val="2"/>
          </rPr>
          <t>Digitar o nome do periódico referente ao Qualis CBII ao lado.</t>
        </r>
      </text>
    </comment>
    <comment ref="F176" authorId="0" shapeId="0">
      <text>
        <r>
          <rPr>
            <sz val="9"/>
            <color indexed="81"/>
            <rFont val="Tahoma"/>
            <family val="2"/>
          </rPr>
          <t>Digitar o número do respectivo comprovante.</t>
        </r>
      </text>
    </comment>
    <comment ref="A192" authorId="0" shapeId="0">
      <text>
        <r>
          <rPr>
            <sz val="9"/>
            <color indexed="81"/>
            <rFont val="Tahoma"/>
            <family val="2"/>
          </rPr>
          <t xml:space="preserve">Digitar o respectivo Qualis do periódico (consultar tabela CBII).
Exemplos:
A1
A2
B1
B2
</t>
        </r>
      </text>
    </comment>
    <comment ref="C192" authorId="0" shapeId="0">
      <text>
        <r>
          <rPr>
            <sz val="9"/>
            <color indexed="81"/>
            <rFont val="Tahoma"/>
            <family val="2"/>
          </rPr>
          <t>Digitar o nome do periódico referente ao Qualis CBII ao lado.</t>
        </r>
      </text>
    </comment>
    <comment ref="F192" authorId="0" shapeId="0">
      <text>
        <r>
          <rPr>
            <sz val="9"/>
            <color indexed="81"/>
            <rFont val="Tahoma"/>
            <family val="2"/>
          </rPr>
          <t>Digitar o número do respectivo comprovante.</t>
        </r>
      </text>
    </comment>
    <comment ref="A193" authorId="0" shapeId="0">
      <text>
        <r>
          <rPr>
            <sz val="9"/>
            <color indexed="81"/>
            <rFont val="Tahoma"/>
            <family val="2"/>
          </rPr>
          <t xml:space="preserve">Digitar o respectivo Qualis do periódico (consultar tabela CBII).
Exemplos:
A1
A2
B1
B2
</t>
        </r>
      </text>
    </comment>
    <comment ref="C193" authorId="0" shapeId="0">
      <text>
        <r>
          <rPr>
            <sz val="9"/>
            <color indexed="81"/>
            <rFont val="Tahoma"/>
            <family val="2"/>
          </rPr>
          <t>Digitar o nome do periódico referente ao Qualis CBII ao lado.</t>
        </r>
      </text>
    </comment>
    <comment ref="F193" authorId="0" shapeId="0">
      <text>
        <r>
          <rPr>
            <sz val="9"/>
            <color indexed="81"/>
            <rFont val="Tahoma"/>
            <family val="2"/>
          </rPr>
          <t>Digitar o número do respectivo comprovante.</t>
        </r>
      </text>
    </comment>
    <comment ref="A194" authorId="0" shapeId="0">
      <text>
        <r>
          <rPr>
            <sz val="9"/>
            <color indexed="81"/>
            <rFont val="Tahoma"/>
            <family val="2"/>
          </rPr>
          <t xml:space="preserve">Digitar o respectivo Qualis do periódico (consultar tabela CBII).
Exemplos:
A1
A2
B1
B2
</t>
        </r>
      </text>
    </comment>
    <comment ref="C194" authorId="0" shapeId="0">
      <text>
        <r>
          <rPr>
            <sz val="9"/>
            <color indexed="81"/>
            <rFont val="Tahoma"/>
            <family val="2"/>
          </rPr>
          <t>Digitar o nome do periódico referente ao Qualis CBII ao lado.</t>
        </r>
      </text>
    </comment>
    <comment ref="F194" authorId="0" shapeId="0">
      <text>
        <r>
          <rPr>
            <sz val="9"/>
            <color indexed="81"/>
            <rFont val="Tahoma"/>
            <family val="2"/>
          </rPr>
          <t>Digitar o número do respectivo comprovante.</t>
        </r>
      </text>
    </comment>
    <comment ref="A195" authorId="0" shapeId="0">
      <text>
        <r>
          <rPr>
            <sz val="9"/>
            <color indexed="81"/>
            <rFont val="Tahoma"/>
            <family val="2"/>
          </rPr>
          <t xml:space="preserve">Digitar o respectivo Qualis do periódico (consultar tabela CBII).
Exemplos:
A1
A2
B1
B2
</t>
        </r>
      </text>
    </comment>
    <comment ref="C195" authorId="0" shapeId="0">
      <text>
        <r>
          <rPr>
            <sz val="9"/>
            <color indexed="81"/>
            <rFont val="Tahoma"/>
            <family val="2"/>
          </rPr>
          <t>Digitar o nome do periódico referente ao Qualis CBII ao lado.</t>
        </r>
      </text>
    </comment>
    <comment ref="F195" authorId="0" shapeId="0">
      <text>
        <r>
          <rPr>
            <sz val="9"/>
            <color indexed="81"/>
            <rFont val="Tahoma"/>
            <family val="2"/>
          </rPr>
          <t>Digitar o número do respectivo comprovante.</t>
        </r>
      </text>
    </comment>
    <comment ref="A196" authorId="0" shapeId="0">
      <text>
        <r>
          <rPr>
            <sz val="9"/>
            <color indexed="81"/>
            <rFont val="Tahoma"/>
            <family val="2"/>
          </rPr>
          <t xml:space="preserve">Digitar o respectivo Qualis do periódico (consultar tabela CBII).
Exemplos:
A1
A2
B1
B2
</t>
        </r>
      </text>
    </comment>
    <comment ref="C196" authorId="0" shapeId="0">
      <text>
        <r>
          <rPr>
            <sz val="9"/>
            <color indexed="81"/>
            <rFont val="Tahoma"/>
            <family val="2"/>
          </rPr>
          <t>Digitar o nome do periódico referente ao Qualis CBII ao lado.</t>
        </r>
      </text>
    </comment>
    <comment ref="F196" authorId="0" shapeId="0">
      <text>
        <r>
          <rPr>
            <sz val="9"/>
            <color indexed="81"/>
            <rFont val="Tahoma"/>
            <family val="2"/>
          </rPr>
          <t>Digitar o número do respectivo comprovante.</t>
        </r>
      </text>
    </comment>
    <comment ref="A216" authorId="0" shapeId="0">
      <text>
        <r>
          <rPr>
            <sz val="9"/>
            <color indexed="81"/>
            <rFont val="Tahoma"/>
            <family val="2"/>
          </rPr>
          <t xml:space="preserve">Digitar o respectivo Qualis do periódico (consultar tabela CBII).
Exemplos:
A1
A2
B1
B2
</t>
        </r>
      </text>
    </comment>
    <comment ref="C216" authorId="0" shapeId="0">
      <text>
        <r>
          <rPr>
            <sz val="9"/>
            <color indexed="81"/>
            <rFont val="Tahoma"/>
            <family val="2"/>
          </rPr>
          <t>Digitar o nome do periódico referente ao Qualis CBII ao lado.</t>
        </r>
      </text>
    </comment>
    <comment ref="F216" authorId="0" shapeId="0">
      <text>
        <r>
          <rPr>
            <sz val="9"/>
            <color indexed="81"/>
            <rFont val="Tahoma"/>
            <family val="2"/>
          </rPr>
          <t>Digitar o número do respectivo comprovante.</t>
        </r>
      </text>
    </comment>
    <comment ref="A217" authorId="0" shapeId="0">
      <text>
        <r>
          <rPr>
            <sz val="9"/>
            <color indexed="81"/>
            <rFont val="Tahoma"/>
            <family val="2"/>
          </rPr>
          <t xml:space="preserve">Digitar o respectivo Qualis do periódico (consultar tabela CBII).
Exemplos:
A1
A2
B1
B2
</t>
        </r>
      </text>
    </comment>
    <comment ref="C217" authorId="0" shapeId="0">
      <text>
        <r>
          <rPr>
            <sz val="9"/>
            <color indexed="81"/>
            <rFont val="Tahoma"/>
            <family val="2"/>
          </rPr>
          <t>Digitar o nome do periódico referente ao Qualis CBII ao lado.</t>
        </r>
      </text>
    </comment>
    <comment ref="F217" authorId="0" shapeId="0">
      <text>
        <r>
          <rPr>
            <sz val="9"/>
            <color indexed="81"/>
            <rFont val="Tahoma"/>
            <family val="2"/>
          </rPr>
          <t>Digitar o número do respectivo comprovante.</t>
        </r>
      </text>
    </comment>
    <comment ref="A228" authorId="0" shapeId="0">
      <text>
        <r>
          <rPr>
            <sz val="9"/>
            <color indexed="81"/>
            <rFont val="Tahoma"/>
            <family val="2"/>
          </rPr>
          <t>Digitar:
Sim ou Não</t>
        </r>
      </text>
    </comment>
    <comment ref="C229" authorId="0" shapeId="0">
      <text>
        <r>
          <rPr>
            <sz val="9"/>
            <color indexed="81"/>
            <rFont val="Tahoma"/>
            <family val="2"/>
          </rPr>
          <t>Digitar o número do SIAPE somente se for servidor do HUSM ou HVU-UFSM.</t>
        </r>
      </text>
    </comment>
  </commentList>
</comments>
</file>

<file path=xl/sharedStrings.xml><?xml version="1.0" encoding="utf-8"?>
<sst xmlns="http://schemas.openxmlformats.org/spreadsheetml/2006/main" count="153" uniqueCount="80">
  <si>
    <t>Pontos/ano</t>
  </si>
  <si>
    <t>Pontos</t>
  </si>
  <si>
    <t>Pontos/oficina</t>
  </si>
  <si>
    <t>Qtd. Oficinas</t>
  </si>
  <si>
    <t>Laboratório do PPGBtox</t>
  </si>
  <si>
    <t>Outro PPG em Bioquímica</t>
  </si>
  <si>
    <t>Qtd. Resumos</t>
  </si>
  <si>
    <t>Pontos/resumo</t>
  </si>
  <si>
    <t>Número de autores</t>
  </si>
  <si>
    <t>3.3. Artigos publicados e/ou aceitos nos últimos 5 anos</t>
  </si>
  <si>
    <t>Outro PPG em área afim</t>
  </si>
  <si>
    <t>3.6. Artigos submetidos à publicação</t>
  </si>
  <si>
    <t>TOTAL DE PONTOS</t>
  </si>
  <si>
    <t>Nome do periódico</t>
  </si>
  <si>
    <t>Pontuação do periódico</t>
  </si>
  <si>
    <t>Qualis CBII</t>
  </si>
  <si>
    <t>A1</t>
  </si>
  <si>
    <t>A2</t>
  </si>
  <si>
    <t>B1</t>
  </si>
  <si>
    <t>B2</t>
  </si>
  <si>
    <t>Pontuação por Qualis CBII</t>
  </si>
  <si>
    <t>Meses</t>
  </si>
  <si>
    <t>ASSINATURA DO ALUNO(A)</t>
  </si>
  <si>
    <t>ALUNO(A)</t>
  </si>
  <si>
    <t>Soma de pontos do item 1:</t>
  </si>
  <si>
    <t>1. GRADUAÇÃO</t>
  </si>
  <si>
    <t>1.1. Iniciação científica (Máximo: 36 meses)</t>
  </si>
  <si>
    <t>Soma de pontos do item 2:</t>
  </si>
  <si>
    <t>* Resumos apresentados em eventos diferentes que contenham os mesmos resultados NÃO serão aceitos.</t>
  </si>
  <si>
    <t>Co-autoria (Máximo: 5 artigos)</t>
  </si>
  <si>
    <t>* Os pontos de co-autoria serão obtidos pela pontuação do periódico dividida pelo número de autores de cada artigo científico.</t>
  </si>
  <si>
    <t>Primeira autoria (Máximo: 5 artigos)</t>
  </si>
  <si>
    <r>
      <t xml:space="preserve">* Serão aceitos somente artigos em processo de avaliação com parecer </t>
    </r>
    <r>
      <rPr>
        <b/>
        <i/>
        <sz val="11"/>
        <color rgb="FF0070C0"/>
        <rFont val="Calibri"/>
        <family val="2"/>
        <scheme val="minor"/>
      </rPr>
      <t>ad hoc</t>
    </r>
    <r>
      <rPr>
        <b/>
        <sz val="11"/>
        <color rgb="FF0070C0"/>
        <rFont val="Calibri"/>
        <family val="2"/>
        <scheme val="minor"/>
      </rPr>
      <t>;</t>
    </r>
  </si>
  <si>
    <r>
      <t xml:space="preserve">* O artigo que não apresentar o parecer </t>
    </r>
    <r>
      <rPr>
        <b/>
        <i/>
        <sz val="11"/>
        <color rgb="FF0070C0"/>
        <rFont val="Calibri"/>
        <family val="2"/>
        <scheme val="minor"/>
      </rPr>
      <t>ad hoc</t>
    </r>
    <r>
      <rPr>
        <b/>
        <sz val="11"/>
        <color rgb="FF0070C0"/>
        <rFont val="Calibri"/>
        <family val="2"/>
        <scheme val="minor"/>
      </rPr>
      <t xml:space="preserve"> terá a nota zero (0).</t>
    </r>
  </si>
  <si>
    <r>
      <t xml:space="preserve">* O artigo que não apresentar o parecer </t>
    </r>
    <r>
      <rPr>
        <b/>
        <i/>
        <sz val="11"/>
        <color rgb="FF0070C0"/>
        <rFont val="Calibri"/>
        <family val="2"/>
        <scheme val="minor"/>
      </rPr>
      <t>ad hoc</t>
    </r>
    <r>
      <rPr>
        <b/>
        <sz val="11"/>
        <color rgb="FF0070C0"/>
        <rFont val="Calibri"/>
        <family val="2"/>
        <scheme val="minor"/>
      </rPr>
      <t xml:space="preserve"> terá a nota zero (0);</t>
    </r>
  </si>
  <si>
    <t>Soma de pontos do item 3:</t>
  </si>
  <si>
    <t>* Artigos paginados serão contados somente se o ano de paginação for correspondente ao ano de matrícula no PPGBtox.</t>
  </si>
  <si>
    <t>1.2. Oficinas como aluno (Máximo: 2 oficinas)</t>
  </si>
  <si>
    <t>Mínimo de 40 h</t>
  </si>
  <si>
    <t xml:space="preserve">2. PÓS-GRADUAÇÃO </t>
  </si>
  <si>
    <t>2.1. Estágios</t>
  </si>
  <si>
    <t>* A pontuação máxima para os estágios é de um (0,75) ponto.</t>
  </si>
  <si>
    <t>2.1.1. Estágio em Bioquímica vinculado a PPG (Máximo: 12 meses)</t>
  </si>
  <si>
    <t>2.1.2. Estágio em áreas afins vinculado a PPG (Máximo: 12 meses)</t>
  </si>
  <si>
    <t>Soma Pontos</t>
  </si>
  <si>
    <t>2.2. Mestrado concluído</t>
  </si>
  <si>
    <t>Bioquímica ou áreas afins (CBII)</t>
  </si>
  <si>
    <t>Outras Ciências da Vida e Exatas (Outras)</t>
  </si>
  <si>
    <t>Curso</t>
  </si>
  <si>
    <t>Pontos CBII</t>
  </si>
  <si>
    <t>Pontos Outras</t>
  </si>
  <si>
    <t>2.3. Mestrado em andamento</t>
  </si>
  <si>
    <t>3.1. Resumos em congressos nacionais e internacionais (Máximo: 5 resumos)</t>
  </si>
  <si>
    <t>3.2. Artigos publicados e/ou aceitos nos últimos 5 anos</t>
  </si>
  <si>
    <t>Primeira autoria (Máximo: 15 artigos)</t>
  </si>
  <si>
    <t>3.4. Artigos vinculados à tese</t>
  </si>
  <si>
    <t>Primeira autoria (Máximo: 2 artigos)</t>
  </si>
  <si>
    <t>* O(A) aluno(a) deverá apresentar carta do orientador salientando que o(s) respectivo(s) artigo(s) será(ão) utilizado(s) na sua tese;</t>
  </si>
  <si>
    <t>* O(s) artigo(s) vinculado(s) deverá(ão) ter correspondência com o projeto apresentado pelo(a) aluno(a), caso contrário, a nota será zero (0);</t>
  </si>
  <si>
    <t>* O(s) artigo(s) vinculado(s) NÃO poderá(ão) ser o mesmo apresentado por outro(a) aluno(a), caso contrário, a nota será zero (0);</t>
  </si>
  <si>
    <t>3.5. Artigos submetidos à publicação</t>
  </si>
  <si>
    <t>Primeira autoria vinculada à tese (Máximo: 2 artigos)</t>
  </si>
  <si>
    <t>* O(s) artigo(s) vinculado(s) NÃO pode(m) estar paginado(s), caso contrário, a nota será zero (0).</t>
  </si>
  <si>
    <t>* A pontuação final será o resultado da divisão da pontuação do periódico pelo respectivo número de autores de cada um dos artigos.</t>
  </si>
  <si>
    <t>Número do anexo</t>
  </si>
  <si>
    <t>Oficinas de Bioquímica/Biologia Molecular</t>
  </si>
  <si>
    <t>Mínimo de 40 h (como aluno/monitor)</t>
  </si>
  <si>
    <t>1.3. Oficinas como organizador (Máximo: 1 oficina)</t>
  </si>
  <si>
    <t>B3</t>
  </si>
  <si>
    <t>B4</t>
  </si>
  <si>
    <t>B5</t>
  </si>
  <si>
    <t>4. ATUAÇÃO COMO SERVIDOR DO HUSM OU HVU-UFSM</t>
  </si>
  <si>
    <t>4.1. Possui vínculo empregatício como servidor do HUSM ou HVU-UFSM?</t>
  </si>
  <si>
    <t>Vínculo</t>
  </si>
  <si>
    <t>Número do SIAPE</t>
  </si>
  <si>
    <t>Soma de pontos do item 4:</t>
  </si>
  <si>
    <t>Primeira autoria (FESBE, SBBQ,  SBQ, SBPC, SBTox, etc)</t>
  </si>
  <si>
    <t>PLANILHA DE AVALIAÇÃO DO DOUTORADO - PPGBtox</t>
  </si>
  <si>
    <t>3. PRODUÇÃO CIENTÍFICA DURANTE OS ÚLTIMOS 5 ANOS</t>
  </si>
  <si>
    <t xml:space="preserve">* O(A) aluno(a) deve apresentar comprovante de data de defesa prevista, assinada pelo orientador, que possibilite a matrícula correspondente a esta seleção.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</si>
</sst>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2" fontId="9" fillId="0" borderId="1" xfId="0" applyNumberFormat="1" applyFont="1" applyBorder="1" applyAlignment="1">
      <alignment horizontal="center"/>
    </xf>
    <xf numFmtId="0" fontId="11" fillId="0" borderId="0" xfId="0" applyFont="1"/>
    <xf numFmtId="0" fontId="8" fillId="0" borderId="0" xfId="0" applyFont="1"/>
    <xf numFmtId="0" fontId="0" fillId="0" borderId="0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2" fontId="1" fillId="5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6" xfId="0" applyFont="1" applyFill="1" applyBorder="1" applyAlignment="1"/>
    <xf numFmtId="2" fontId="9" fillId="0" borderId="1" xfId="0" applyNumberFormat="1" applyFont="1" applyFill="1" applyBorder="1" applyAlignment="1">
      <alignment horizontal="center"/>
    </xf>
    <xf numFmtId="0" fontId="6" fillId="0" borderId="0" xfId="0" applyFont="1"/>
    <xf numFmtId="0" fontId="10" fillId="6" borderId="1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10" fillId="6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0" fontId="13" fillId="0" borderId="0" xfId="0" applyFont="1"/>
    <xf numFmtId="0" fontId="14" fillId="0" borderId="0" xfId="0" applyFont="1"/>
    <xf numFmtId="2" fontId="0" fillId="0" borderId="0" xfId="0" applyNumberFormat="1" applyFont="1" applyFill="1" applyBorder="1" applyAlignment="1"/>
    <xf numFmtId="0" fontId="10" fillId="0" borderId="6" xfId="0" applyFont="1" applyFill="1" applyBorder="1" applyAlignment="1"/>
    <xf numFmtId="0" fontId="10" fillId="0" borderId="0" xfId="0" applyFont="1" applyFill="1" applyBorder="1" applyAlignment="1"/>
    <xf numFmtId="0" fontId="0" fillId="0" borderId="6" xfId="0" applyFont="1" applyFill="1" applyBorder="1" applyAlignment="1"/>
    <xf numFmtId="0" fontId="0" fillId="0" borderId="0" xfId="0" applyFont="1" applyFill="1" applyBorder="1" applyAlignment="1"/>
    <xf numFmtId="0" fontId="3" fillId="0" borderId="6" xfId="0" applyFont="1" applyFill="1" applyBorder="1" applyAlignment="1"/>
    <xf numFmtId="0" fontId="3" fillId="0" borderId="0" xfId="0" applyFont="1" applyFill="1" applyBorder="1" applyAlignment="1"/>
    <xf numFmtId="0" fontId="10" fillId="6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2" fontId="1" fillId="6" borderId="2" xfId="0" applyNumberFormat="1" applyFont="1" applyFill="1" applyBorder="1" applyAlignment="1">
      <alignment horizontal="center"/>
    </xf>
    <xf numFmtId="2" fontId="1" fillId="6" borderId="5" xfId="0" applyNumberFormat="1" applyFont="1" applyFill="1" applyBorder="1" applyAlignment="1">
      <alignment horizontal="center"/>
    </xf>
    <xf numFmtId="2" fontId="1" fillId="6" borderId="3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9</xdr:col>
      <xdr:colOff>19050</xdr:colOff>
      <xdr:row>5</xdr:row>
      <xdr:rowOff>180975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547687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264"/>
  <sheetViews>
    <sheetView tabSelected="1" zoomScaleNormal="100" workbookViewId="0">
      <selection activeCell="H42" sqref="H42"/>
    </sheetView>
  </sheetViews>
  <sheetFormatPr defaultRowHeight="15" x14ac:dyDescent="0.25"/>
  <sheetData>
    <row r="2" spans="1:9" x14ac:dyDescent="0.25">
      <c r="A2" s="1"/>
    </row>
    <row r="3" spans="1:9" x14ac:dyDescent="0.25">
      <c r="A3" s="1"/>
    </row>
    <row r="4" spans="1:9" x14ac:dyDescent="0.25">
      <c r="A4" s="1"/>
    </row>
    <row r="5" spans="1:9" x14ac:dyDescent="0.25">
      <c r="A5" s="1"/>
    </row>
    <row r="7" spans="1:9" x14ac:dyDescent="0.25">
      <c r="A7" s="3" t="s">
        <v>77</v>
      </c>
    </row>
    <row r="8" spans="1:9" x14ac:dyDescent="0.25">
      <c r="A8" s="3"/>
    </row>
    <row r="9" spans="1:9" x14ac:dyDescent="0.25">
      <c r="A9" s="65" t="s">
        <v>23</v>
      </c>
      <c r="B9" s="65"/>
      <c r="C9" s="65"/>
      <c r="D9" s="65"/>
      <c r="E9" s="65"/>
      <c r="F9" s="65"/>
      <c r="G9" s="66" t="s">
        <v>12</v>
      </c>
      <c r="H9" s="66"/>
      <c r="I9" s="66"/>
    </row>
    <row r="10" spans="1:9" x14ac:dyDescent="0.25">
      <c r="A10" s="59"/>
      <c r="B10" s="59"/>
      <c r="C10" s="59"/>
      <c r="D10" s="59"/>
      <c r="E10" s="59"/>
      <c r="F10" s="59"/>
      <c r="G10" s="67">
        <f>SUM(D46,D96,D220,D232)</f>
        <v>0</v>
      </c>
      <c r="H10" s="67"/>
      <c r="I10" s="67"/>
    </row>
    <row r="11" spans="1:9" x14ac:dyDescent="0.25">
      <c r="A11" s="9"/>
      <c r="B11" s="7"/>
      <c r="C11" s="7"/>
      <c r="D11" s="7"/>
      <c r="E11" s="7"/>
      <c r="F11" s="7"/>
      <c r="G11" s="7"/>
      <c r="H11" s="7"/>
      <c r="I11" s="10"/>
    </row>
    <row r="12" spans="1:9" x14ac:dyDescent="0.25">
      <c r="A12" s="68" t="s">
        <v>22</v>
      </c>
      <c r="B12" s="69"/>
      <c r="C12" s="69"/>
      <c r="D12" s="69"/>
      <c r="E12" s="69"/>
      <c r="F12" s="69"/>
      <c r="G12" s="69"/>
      <c r="H12" s="69"/>
      <c r="I12" s="70"/>
    </row>
    <row r="13" spans="1:9" x14ac:dyDescent="0.25">
      <c r="A13" s="9"/>
      <c r="B13" s="7"/>
      <c r="C13" s="7"/>
      <c r="D13" s="7"/>
      <c r="E13" s="7"/>
      <c r="F13" s="7"/>
      <c r="G13" s="7"/>
      <c r="H13" s="7"/>
      <c r="I13" s="10"/>
    </row>
    <row r="14" spans="1:9" x14ac:dyDescent="0.25">
      <c r="A14" s="9"/>
      <c r="B14" s="7"/>
      <c r="C14" s="7"/>
      <c r="D14" s="7"/>
      <c r="E14" s="7"/>
      <c r="F14" s="7"/>
      <c r="G14" s="7"/>
      <c r="H14" s="7"/>
      <c r="I14" s="10"/>
    </row>
    <row r="15" spans="1:9" x14ac:dyDescent="0.25">
      <c r="A15" s="9"/>
      <c r="B15" s="8"/>
      <c r="C15" s="8"/>
      <c r="D15" s="8"/>
      <c r="E15" s="8"/>
      <c r="F15" s="8"/>
      <c r="G15" s="8"/>
      <c r="H15" s="8"/>
      <c r="I15" s="10"/>
    </row>
    <row r="16" spans="1:9" x14ac:dyDescent="0.25">
      <c r="A16" s="11"/>
      <c r="B16" s="8"/>
      <c r="C16" s="8"/>
      <c r="D16" s="8"/>
      <c r="E16" s="8"/>
      <c r="F16" s="8"/>
      <c r="G16" s="8"/>
      <c r="H16" s="8"/>
      <c r="I16" s="12"/>
    </row>
    <row r="19" spans="1:7" x14ac:dyDescent="0.25">
      <c r="A19" s="2" t="s">
        <v>25</v>
      </c>
    </row>
    <row r="21" spans="1:7" x14ac:dyDescent="0.25">
      <c r="A21" s="1" t="s">
        <v>26</v>
      </c>
    </row>
    <row r="23" spans="1:7" x14ac:dyDescent="0.25">
      <c r="A23" s="37" t="s">
        <v>21</v>
      </c>
      <c r="B23" s="37"/>
      <c r="C23" s="37" t="s">
        <v>0</v>
      </c>
      <c r="D23" s="37"/>
      <c r="E23" s="18" t="s">
        <v>1</v>
      </c>
      <c r="F23" s="35"/>
      <c r="G23" s="36"/>
    </row>
    <row r="24" spans="1:7" x14ac:dyDescent="0.25">
      <c r="A24" s="57"/>
      <c r="B24" s="57"/>
      <c r="C24" s="58">
        <v>0.3</v>
      </c>
      <c r="D24" s="58"/>
      <c r="E24" s="16">
        <f>IF(A24&gt;36,0.9,(A24*C24/12))</f>
        <v>0</v>
      </c>
      <c r="F24" s="35"/>
      <c r="G24" s="36"/>
    </row>
    <row r="25" spans="1:7" x14ac:dyDescent="0.25">
      <c r="A25" s="38" t="s">
        <v>64</v>
      </c>
      <c r="B25" s="38"/>
      <c r="C25" s="62"/>
      <c r="D25" s="63"/>
      <c r="E25" s="63"/>
      <c r="F25" s="15"/>
      <c r="G25" s="14"/>
    </row>
    <row r="28" spans="1:7" x14ac:dyDescent="0.25">
      <c r="A28" s="1" t="s">
        <v>37</v>
      </c>
    </row>
    <row r="29" spans="1:7" x14ac:dyDescent="0.25">
      <c r="A29" s="5" t="s">
        <v>65</v>
      </c>
    </row>
    <row r="30" spans="1:7" x14ac:dyDescent="0.25">
      <c r="A30" s="29" t="s">
        <v>66</v>
      </c>
      <c r="B30" s="28"/>
      <c r="C30" s="28"/>
      <c r="D30" s="28"/>
    </row>
    <row r="32" spans="1:7" x14ac:dyDescent="0.25">
      <c r="A32" s="37" t="s">
        <v>3</v>
      </c>
      <c r="B32" s="37"/>
      <c r="C32" s="37" t="s">
        <v>2</v>
      </c>
      <c r="D32" s="37"/>
      <c r="E32" s="18" t="s">
        <v>1</v>
      </c>
      <c r="F32" s="35"/>
      <c r="G32" s="36"/>
    </row>
    <row r="33" spans="1:7" x14ac:dyDescent="0.25">
      <c r="A33" s="57"/>
      <c r="B33" s="57"/>
      <c r="C33" s="58">
        <v>0.1</v>
      </c>
      <c r="D33" s="58"/>
      <c r="E33" s="16">
        <f>IF(A33&gt;2,0.2,(A33*C33))</f>
        <v>0</v>
      </c>
      <c r="F33" s="35"/>
      <c r="G33" s="36"/>
    </row>
    <row r="34" spans="1:7" x14ac:dyDescent="0.25">
      <c r="A34" s="38" t="s">
        <v>64</v>
      </c>
      <c r="B34" s="38"/>
      <c r="C34" s="62"/>
      <c r="D34" s="63"/>
      <c r="E34" s="64"/>
      <c r="F34" s="14"/>
      <c r="G34" s="14"/>
    </row>
    <row r="37" spans="1:7" x14ac:dyDescent="0.25">
      <c r="A37" s="1" t="s">
        <v>67</v>
      </c>
    </row>
    <row r="38" spans="1:7" x14ac:dyDescent="0.25">
      <c r="A38" s="5" t="s">
        <v>65</v>
      </c>
    </row>
    <row r="39" spans="1:7" x14ac:dyDescent="0.25">
      <c r="A39" s="29" t="s">
        <v>38</v>
      </c>
    </row>
    <row r="41" spans="1:7" x14ac:dyDescent="0.25">
      <c r="A41" s="37" t="s">
        <v>3</v>
      </c>
      <c r="B41" s="37"/>
      <c r="C41" s="37" t="s">
        <v>2</v>
      </c>
      <c r="D41" s="37"/>
      <c r="E41" s="23" t="s">
        <v>1</v>
      </c>
    </row>
    <row r="42" spans="1:7" x14ac:dyDescent="0.25">
      <c r="A42" s="57"/>
      <c r="B42" s="57"/>
      <c r="C42" s="58">
        <v>0.5</v>
      </c>
      <c r="D42" s="58"/>
      <c r="E42" s="16">
        <f>IF(A42&gt;1,0.5,(A42*C42))</f>
        <v>0</v>
      </c>
    </row>
    <row r="43" spans="1:7" x14ac:dyDescent="0.25">
      <c r="A43" s="38" t="s">
        <v>64</v>
      </c>
      <c r="B43" s="38"/>
      <c r="C43" s="62"/>
      <c r="D43" s="63"/>
      <c r="E43" s="64"/>
    </row>
    <row r="44" spans="1:7" s="22" customFormat="1" x14ac:dyDescent="0.25">
      <c r="A44" s="25"/>
      <c r="B44" s="25"/>
      <c r="C44" s="26"/>
      <c r="D44" s="26"/>
      <c r="E44" s="26"/>
    </row>
    <row r="46" spans="1:7" x14ac:dyDescent="0.25">
      <c r="A46" s="66" t="s">
        <v>24</v>
      </c>
      <c r="B46" s="66"/>
      <c r="C46" s="66"/>
      <c r="D46" s="13">
        <f>SUM(E24,E33,E42)</f>
        <v>0</v>
      </c>
    </row>
    <row r="48" spans="1:7" s="27" customFormat="1" x14ac:dyDescent="0.25"/>
    <row r="49" spans="1:6" x14ac:dyDescent="0.25">
      <c r="A49" s="2" t="s">
        <v>39</v>
      </c>
    </row>
    <row r="50" spans="1:6" x14ac:dyDescent="0.25">
      <c r="A50" s="2"/>
    </row>
    <row r="51" spans="1:6" x14ac:dyDescent="0.25">
      <c r="A51" s="6" t="s">
        <v>40</v>
      </c>
    </row>
    <row r="52" spans="1:6" x14ac:dyDescent="0.25">
      <c r="A52" s="6"/>
    </row>
    <row r="53" spans="1:6" x14ac:dyDescent="0.25">
      <c r="A53" s="3" t="s">
        <v>41</v>
      </c>
    </row>
    <row r="55" spans="1:6" x14ac:dyDescent="0.25">
      <c r="A55" s="1" t="s">
        <v>42</v>
      </c>
    </row>
    <row r="56" spans="1:6" x14ac:dyDescent="0.25">
      <c r="A56" s="5" t="s">
        <v>4</v>
      </c>
    </row>
    <row r="57" spans="1:6" x14ac:dyDescent="0.25">
      <c r="A57" s="5" t="s">
        <v>5</v>
      </c>
    </row>
    <row r="59" spans="1:6" x14ac:dyDescent="0.25">
      <c r="A59" s="37" t="s">
        <v>21</v>
      </c>
      <c r="B59" s="37"/>
      <c r="C59" s="37" t="s">
        <v>0</v>
      </c>
      <c r="D59" s="37"/>
      <c r="E59" s="23" t="s">
        <v>1</v>
      </c>
    </row>
    <row r="60" spans="1:6" x14ac:dyDescent="0.25">
      <c r="A60" s="57"/>
      <c r="B60" s="57"/>
      <c r="C60" s="58">
        <v>0.5</v>
      </c>
      <c r="D60" s="58"/>
      <c r="E60" s="4">
        <f>IF((A60*C60/12)&gt;0.5,0.5,(A60*C60/12))</f>
        <v>0</v>
      </c>
    </row>
    <row r="61" spans="1:6" x14ac:dyDescent="0.25">
      <c r="A61" s="38" t="s">
        <v>64</v>
      </c>
      <c r="B61" s="38"/>
      <c r="C61" s="59"/>
      <c r="D61" s="59"/>
      <c r="E61" s="59"/>
      <c r="F61" s="14"/>
    </row>
    <row r="64" spans="1:6" x14ac:dyDescent="0.25">
      <c r="A64" s="1" t="s">
        <v>43</v>
      </c>
    </row>
    <row r="65" spans="1:13" x14ac:dyDescent="0.25">
      <c r="A65" s="5" t="s">
        <v>10</v>
      </c>
    </row>
    <row r="67" spans="1:13" x14ac:dyDescent="0.25">
      <c r="A67" s="37" t="s">
        <v>21</v>
      </c>
      <c r="B67" s="37"/>
      <c r="C67" s="37" t="s">
        <v>0</v>
      </c>
      <c r="D67" s="37"/>
      <c r="E67" s="23" t="s">
        <v>1</v>
      </c>
    </row>
    <row r="68" spans="1:13" x14ac:dyDescent="0.25">
      <c r="A68" s="57"/>
      <c r="B68" s="57"/>
      <c r="C68" s="58">
        <v>0.25</v>
      </c>
      <c r="D68" s="58"/>
      <c r="E68" s="4">
        <f>IF((A68*C68/12)&gt;0.25,0.25,(A68*C68/12))</f>
        <v>0</v>
      </c>
    </row>
    <row r="69" spans="1:13" x14ac:dyDescent="0.25">
      <c r="A69" s="38" t="s">
        <v>64</v>
      </c>
      <c r="B69" s="38"/>
      <c r="C69" s="59"/>
      <c r="D69" s="59"/>
      <c r="E69" s="59"/>
    </row>
    <row r="72" spans="1:13" x14ac:dyDescent="0.25">
      <c r="A72" s="39" t="s">
        <v>44</v>
      </c>
      <c r="B72" s="41"/>
    </row>
    <row r="73" spans="1:13" x14ac:dyDescent="0.25">
      <c r="A73" s="60">
        <f>IF(E60+E68&gt;0.75,0.75,(E60+E68))</f>
        <v>0</v>
      </c>
      <c r="B73" s="61"/>
    </row>
    <row r="76" spans="1:13" x14ac:dyDescent="0.25">
      <c r="A76" s="1" t="s">
        <v>45</v>
      </c>
    </row>
    <row r="77" spans="1:13" x14ac:dyDescent="0.25">
      <c r="A77" s="5" t="s">
        <v>46</v>
      </c>
    </row>
    <row r="78" spans="1:13" x14ac:dyDescent="0.25">
      <c r="A78" s="5" t="s">
        <v>47</v>
      </c>
      <c r="I78" s="7"/>
      <c r="J78" s="7"/>
      <c r="K78" s="7"/>
      <c r="L78" s="7"/>
      <c r="M78" s="7"/>
    </row>
    <row r="79" spans="1:13" x14ac:dyDescent="0.25">
      <c r="I79" s="7"/>
      <c r="J79" s="7"/>
      <c r="K79" s="7"/>
      <c r="L79" s="7"/>
      <c r="M79" s="7"/>
    </row>
    <row r="80" spans="1:13" x14ac:dyDescent="0.25">
      <c r="A80" s="37" t="s">
        <v>48</v>
      </c>
      <c r="B80" s="37"/>
      <c r="C80" s="37" t="s">
        <v>49</v>
      </c>
      <c r="D80" s="37"/>
      <c r="E80" s="37" t="s">
        <v>50</v>
      </c>
      <c r="F80" s="37"/>
      <c r="G80" s="23" t="s">
        <v>1</v>
      </c>
      <c r="I80" s="7"/>
      <c r="J80" s="7"/>
      <c r="K80" s="7"/>
      <c r="L80" s="7"/>
      <c r="M80" s="7"/>
    </row>
    <row r="81" spans="1:13" x14ac:dyDescent="0.25">
      <c r="A81" s="57"/>
      <c r="B81" s="57"/>
      <c r="C81" s="58">
        <v>2</v>
      </c>
      <c r="D81" s="58"/>
      <c r="E81" s="58">
        <v>1.5</v>
      </c>
      <c r="F81" s="58"/>
      <c r="G81" s="4" t="b">
        <f>IF(A92="CBII",0,IF(A92="Outras",0,IF(A81="CBII",2,IF(A81="Outras",1.5))))</f>
        <v>0</v>
      </c>
      <c r="I81" s="7"/>
      <c r="J81" s="7"/>
      <c r="K81" s="7"/>
      <c r="L81" s="7"/>
      <c r="M81" s="7"/>
    </row>
    <row r="82" spans="1:13" x14ac:dyDescent="0.25">
      <c r="A82" s="38" t="s">
        <v>64</v>
      </c>
      <c r="B82" s="38"/>
      <c r="C82" s="59"/>
      <c r="D82" s="59"/>
      <c r="E82" s="59"/>
      <c r="F82" s="59"/>
      <c r="G82" s="59"/>
      <c r="I82" s="7"/>
      <c r="J82" s="7"/>
      <c r="K82" s="7"/>
      <c r="L82" s="7"/>
      <c r="M82" s="7"/>
    </row>
    <row r="83" spans="1:13" x14ac:dyDescent="0.25">
      <c r="I83" s="7"/>
      <c r="J83" s="7"/>
      <c r="K83" s="7"/>
      <c r="L83" s="7"/>
      <c r="M83" s="7"/>
    </row>
    <row r="84" spans="1:13" x14ac:dyDescent="0.25">
      <c r="I84" s="7"/>
      <c r="J84" s="30"/>
      <c r="K84" s="30"/>
      <c r="L84" s="30"/>
      <c r="M84" s="7"/>
    </row>
    <row r="85" spans="1:13" x14ac:dyDescent="0.25">
      <c r="A85" s="1" t="s">
        <v>51</v>
      </c>
      <c r="I85" s="7"/>
      <c r="J85" s="7"/>
      <c r="K85" s="7"/>
      <c r="L85" s="7"/>
      <c r="M85" s="7"/>
    </row>
    <row r="86" spans="1:13" x14ac:dyDescent="0.25">
      <c r="A86" s="5" t="s">
        <v>46</v>
      </c>
    </row>
    <row r="87" spans="1:13" x14ac:dyDescent="0.25">
      <c r="A87" s="5" t="s">
        <v>47</v>
      </c>
    </row>
    <row r="89" spans="1:13" x14ac:dyDescent="0.25">
      <c r="A89" s="3" t="s">
        <v>79</v>
      </c>
    </row>
    <row r="91" spans="1:13" x14ac:dyDescent="0.25">
      <c r="A91" s="37" t="s">
        <v>48</v>
      </c>
      <c r="B91" s="37"/>
      <c r="C91" s="37" t="s">
        <v>49</v>
      </c>
      <c r="D91" s="37"/>
      <c r="E91" s="37" t="s">
        <v>50</v>
      </c>
      <c r="F91" s="37"/>
      <c r="G91" s="23" t="s">
        <v>1</v>
      </c>
    </row>
    <row r="92" spans="1:13" x14ac:dyDescent="0.25">
      <c r="A92" s="57"/>
      <c r="B92" s="57"/>
      <c r="C92" s="58">
        <v>1</v>
      </c>
      <c r="D92" s="58"/>
      <c r="E92" s="58">
        <v>0.75</v>
      </c>
      <c r="F92" s="58"/>
      <c r="G92" s="4" t="b">
        <f>IF(A81="CBII",0,IF(A81="Outras",0,IF(A92="CBII",1,IF(A92="Outras",0.75))))</f>
        <v>0</v>
      </c>
    </row>
    <row r="93" spans="1:13" x14ac:dyDescent="0.25">
      <c r="A93" s="38" t="s">
        <v>64</v>
      </c>
      <c r="B93" s="38"/>
      <c r="C93" s="59"/>
      <c r="D93" s="59"/>
      <c r="E93" s="59"/>
      <c r="F93" s="59"/>
      <c r="G93" s="59"/>
    </row>
    <row r="96" spans="1:13" x14ac:dyDescent="0.25">
      <c r="A96" s="66" t="s">
        <v>27</v>
      </c>
      <c r="B96" s="66"/>
      <c r="C96" s="66"/>
      <c r="D96" s="13">
        <f>SUM(A73,G81,G92)</f>
        <v>0</v>
      </c>
    </row>
    <row r="99" spans="1:11" x14ac:dyDescent="0.25">
      <c r="A99" s="2" t="s">
        <v>78</v>
      </c>
    </row>
    <row r="100" spans="1:11" x14ac:dyDescent="0.25">
      <c r="A100" s="2"/>
    </row>
    <row r="101" spans="1:11" x14ac:dyDescent="0.25">
      <c r="A101" s="1" t="s">
        <v>52</v>
      </c>
    </row>
    <row r="102" spans="1:11" x14ac:dyDescent="0.25">
      <c r="A102" s="5" t="s">
        <v>76</v>
      </c>
    </row>
    <row r="104" spans="1:11" x14ac:dyDescent="0.25">
      <c r="A104" s="3" t="s">
        <v>28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</row>
    <row r="106" spans="1:11" x14ac:dyDescent="0.25">
      <c r="A106" s="37" t="s">
        <v>6</v>
      </c>
      <c r="B106" s="37"/>
      <c r="C106" s="37" t="s">
        <v>7</v>
      </c>
      <c r="D106" s="37"/>
      <c r="E106" s="23" t="s">
        <v>1</v>
      </c>
    </row>
    <row r="107" spans="1:11" x14ac:dyDescent="0.25">
      <c r="A107" s="57"/>
      <c r="B107" s="57"/>
      <c r="C107" s="58">
        <v>0.1</v>
      </c>
      <c r="D107" s="58"/>
      <c r="E107" s="16">
        <f>IF(A107&gt;5,0.5,(A107*C107))</f>
        <v>0</v>
      </c>
    </row>
    <row r="108" spans="1:11" x14ac:dyDescent="0.25">
      <c r="A108" s="38" t="s">
        <v>64</v>
      </c>
      <c r="B108" s="38"/>
      <c r="C108" s="59"/>
      <c r="D108" s="59"/>
      <c r="E108" s="59"/>
    </row>
    <row r="111" spans="1:11" x14ac:dyDescent="0.25">
      <c r="A111" s="1" t="s">
        <v>53</v>
      </c>
    </row>
    <row r="112" spans="1:11" x14ac:dyDescent="0.25">
      <c r="A112" s="5" t="s">
        <v>54</v>
      </c>
    </row>
    <row r="113" spans="1:14" x14ac:dyDescent="0.25">
      <c r="A113" s="5"/>
    </row>
    <row r="114" spans="1:14" x14ac:dyDescent="0.25">
      <c r="A114" s="37" t="s">
        <v>15</v>
      </c>
      <c r="B114" s="37"/>
      <c r="C114" s="37" t="s">
        <v>20</v>
      </c>
      <c r="D114" s="37"/>
      <c r="E114" s="37"/>
    </row>
    <row r="115" spans="1:14" x14ac:dyDescent="0.25">
      <c r="A115" s="50" t="s">
        <v>16</v>
      </c>
      <c r="B115" s="50"/>
      <c r="C115" s="51">
        <v>50</v>
      </c>
      <c r="D115" s="51"/>
      <c r="E115" s="51"/>
      <c r="G115" s="28"/>
      <c r="H115" s="28"/>
      <c r="I115" s="28"/>
    </row>
    <row r="116" spans="1:14" x14ac:dyDescent="0.25">
      <c r="A116" s="50" t="s">
        <v>17</v>
      </c>
      <c r="B116" s="50"/>
      <c r="C116" s="51">
        <v>25</v>
      </c>
      <c r="D116" s="51"/>
      <c r="E116" s="51"/>
      <c r="G116" s="28"/>
      <c r="H116" s="28"/>
      <c r="I116" s="28"/>
    </row>
    <row r="117" spans="1:14" x14ac:dyDescent="0.25">
      <c r="A117" s="50" t="s">
        <v>18</v>
      </c>
      <c r="B117" s="50"/>
      <c r="C117" s="51">
        <v>12.5</v>
      </c>
      <c r="D117" s="51"/>
      <c r="E117" s="51"/>
      <c r="G117" s="28"/>
      <c r="H117" s="28"/>
      <c r="I117" s="28"/>
    </row>
    <row r="118" spans="1:14" x14ac:dyDescent="0.25">
      <c r="A118" s="50" t="s">
        <v>19</v>
      </c>
      <c r="B118" s="50"/>
      <c r="C118" s="51">
        <v>5</v>
      </c>
      <c r="D118" s="51"/>
      <c r="E118" s="51"/>
      <c r="G118" s="28"/>
      <c r="H118" s="28"/>
      <c r="I118" s="28"/>
    </row>
    <row r="119" spans="1:14" x14ac:dyDescent="0.25">
      <c r="A119" s="45" t="s">
        <v>68</v>
      </c>
      <c r="B119" s="46"/>
      <c r="C119" s="47">
        <v>2.5</v>
      </c>
      <c r="D119" s="48"/>
      <c r="E119" s="49"/>
      <c r="G119" s="28"/>
      <c r="H119" s="28"/>
      <c r="I119" s="28"/>
    </row>
    <row r="120" spans="1:14" x14ac:dyDescent="0.25">
      <c r="A120" s="45" t="s">
        <v>69</v>
      </c>
      <c r="B120" s="46"/>
      <c r="C120" s="47">
        <v>1.25</v>
      </c>
      <c r="D120" s="48"/>
      <c r="E120" s="49"/>
      <c r="G120" s="28"/>
      <c r="H120" s="28"/>
      <c r="I120" s="28"/>
    </row>
    <row r="121" spans="1:14" x14ac:dyDescent="0.25">
      <c r="A121" s="45" t="s">
        <v>70</v>
      </c>
      <c r="B121" s="46"/>
      <c r="C121" s="47">
        <v>1</v>
      </c>
      <c r="D121" s="48"/>
      <c r="E121" s="49"/>
      <c r="G121" s="28"/>
      <c r="H121" s="28"/>
      <c r="I121" s="28"/>
    </row>
    <row r="123" spans="1:14" x14ac:dyDescent="0.25">
      <c r="A123" s="37" t="s">
        <v>15</v>
      </c>
      <c r="B123" s="37"/>
      <c r="C123" s="37" t="s">
        <v>13</v>
      </c>
      <c r="D123" s="37"/>
      <c r="E123" s="37"/>
      <c r="F123" s="38" t="s">
        <v>64</v>
      </c>
      <c r="G123" s="38"/>
      <c r="H123" s="39" t="s">
        <v>1</v>
      </c>
      <c r="I123" s="40"/>
      <c r="J123" s="41"/>
      <c r="K123" s="31"/>
      <c r="L123" s="32"/>
      <c r="M123" s="32"/>
      <c r="N123" s="24"/>
    </row>
    <row r="124" spans="1:14" x14ac:dyDescent="0.25">
      <c r="A124" s="42"/>
      <c r="B124" s="42"/>
      <c r="C124" s="42"/>
      <c r="D124" s="42"/>
      <c r="E124" s="42"/>
      <c r="F124" s="52"/>
      <c r="G124" s="53"/>
      <c r="H124" s="54" t="b">
        <f>IF(A124="a1",50,IF(A124="a2",25,IF(A124="b1",12.5,IF(A124="b2",5,IF(A124="b3",2.5,IF(A124="b4",1.25,IF(A124="b5",1)))))))</f>
        <v>0</v>
      </c>
      <c r="I124" s="55"/>
      <c r="J124" s="56"/>
      <c r="K124" s="33"/>
      <c r="L124" s="34"/>
      <c r="M124" s="34"/>
      <c r="N124" s="21"/>
    </row>
    <row r="125" spans="1:14" x14ac:dyDescent="0.25">
      <c r="A125" s="42"/>
      <c r="B125" s="42"/>
      <c r="C125" s="42"/>
      <c r="D125" s="42"/>
      <c r="E125" s="42"/>
      <c r="F125" s="52"/>
      <c r="G125" s="53"/>
      <c r="H125" s="54" t="b">
        <f t="shared" ref="H125:H138" si="0">IF(A125="a1",50,IF(A125="a2",25,IF(A125="b1",12.5,IF(A125="b2",5,IF(A125="b3",2.5,IF(A125="b4",1.25,IF(A125="b5",1)))))))</f>
        <v>0</v>
      </c>
      <c r="I125" s="55"/>
      <c r="J125" s="56"/>
      <c r="K125" s="33"/>
      <c r="L125" s="34"/>
      <c r="M125" s="34"/>
      <c r="N125" s="21"/>
    </row>
    <row r="126" spans="1:14" x14ac:dyDescent="0.25">
      <c r="A126" s="42"/>
      <c r="B126" s="42"/>
      <c r="C126" s="42"/>
      <c r="D126" s="42"/>
      <c r="E126" s="42"/>
      <c r="F126" s="52"/>
      <c r="G126" s="53"/>
      <c r="H126" s="54" t="b">
        <f t="shared" si="0"/>
        <v>0</v>
      </c>
      <c r="I126" s="55"/>
      <c r="J126" s="56"/>
      <c r="K126" s="33"/>
      <c r="L126" s="34"/>
      <c r="M126" s="34"/>
      <c r="N126" s="21"/>
    </row>
    <row r="127" spans="1:14" x14ac:dyDescent="0.25">
      <c r="A127" s="42"/>
      <c r="B127" s="42"/>
      <c r="C127" s="42"/>
      <c r="D127" s="42"/>
      <c r="E127" s="42"/>
      <c r="F127" s="52"/>
      <c r="G127" s="53"/>
      <c r="H127" s="54" t="b">
        <f t="shared" si="0"/>
        <v>0</v>
      </c>
      <c r="I127" s="55"/>
      <c r="J127" s="56"/>
      <c r="K127" s="33"/>
      <c r="L127" s="34"/>
      <c r="M127" s="34"/>
      <c r="N127" s="21"/>
    </row>
    <row r="128" spans="1:14" x14ac:dyDescent="0.25">
      <c r="A128" s="42"/>
      <c r="B128" s="42"/>
      <c r="C128" s="42"/>
      <c r="D128" s="42"/>
      <c r="E128" s="42"/>
      <c r="F128" s="52"/>
      <c r="G128" s="53"/>
      <c r="H128" s="54" t="b">
        <f t="shared" si="0"/>
        <v>0</v>
      </c>
      <c r="I128" s="55"/>
      <c r="J128" s="56"/>
      <c r="K128" s="33"/>
      <c r="L128" s="34"/>
      <c r="M128" s="34"/>
      <c r="N128" s="21"/>
    </row>
    <row r="129" spans="1:14" x14ac:dyDescent="0.25">
      <c r="A129" s="42"/>
      <c r="B129" s="42"/>
      <c r="C129" s="42"/>
      <c r="D129" s="42"/>
      <c r="E129" s="42"/>
      <c r="F129" s="52"/>
      <c r="G129" s="53"/>
      <c r="H129" s="54" t="b">
        <f t="shared" si="0"/>
        <v>0</v>
      </c>
      <c r="I129" s="55"/>
      <c r="J129" s="56"/>
      <c r="K129" s="33"/>
      <c r="L129" s="34"/>
      <c r="M129" s="34"/>
      <c r="N129" s="21"/>
    </row>
    <row r="130" spans="1:14" x14ac:dyDescent="0.25">
      <c r="A130" s="42"/>
      <c r="B130" s="42"/>
      <c r="C130" s="42"/>
      <c r="D130" s="42"/>
      <c r="E130" s="42"/>
      <c r="F130" s="52"/>
      <c r="G130" s="53"/>
      <c r="H130" s="54" t="b">
        <f t="shared" si="0"/>
        <v>0</v>
      </c>
      <c r="I130" s="55"/>
      <c r="J130" s="56"/>
      <c r="K130" s="33"/>
      <c r="L130" s="34"/>
      <c r="M130" s="34"/>
      <c r="N130" s="21"/>
    </row>
    <row r="131" spans="1:14" x14ac:dyDescent="0.25">
      <c r="A131" s="42"/>
      <c r="B131" s="42"/>
      <c r="C131" s="42"/>
      <c r="D131" s="42"/>
      <c r="E131" s="42"/>
      <c r="F131" s="52"/>
      <c r="G131" s="53"/>
      <c r="H131" s="54" t="b">
        <f t="shared" si="0"/>
        <v>0</v>
      </c>
      <c r="I131" s="55"/>
      <c r="J131" s="56"/>
      <c r="K131" s="33"/>
      <c r="L131" s="34"/>
      <c r="M131" s="34"/>
      <c r="N131" s="21"/>
    </row>
    <row r="132" spans="1:14" x14ac:dyDescent="0.25">
      <c r="A132" s="42"/>
      <c r="B132" s="42"/>
      <c r="C132" s="42"/>
      <c r="D132" s="42"/>
      <c r="E132" s="42"/>
      <c r="F132" s="52"/>
      <c r="G132" s="53"/>
      <c r="H132" s="54" t="b">
        <f t="shared" si="0"/>
        <v>0</v>
      </c>
      <c r="I132" s="55"/>
      <c r="J132" s="56"/>
      <c r="K132" s="33"/>
      <c r="L132" s="34"/>
      <c r="M132" s="34"/>
      <c r="N132" s="21"/>
    </row>
    <row r="133" spans="1:14" x14ac:dyDescent="0.25">
      <c r="A133" s="42"/>
      <c r="B133" s="42"/>
      <c r="C133" s="42"/>
      <c r="D133" s="42"/>
      <c r="E133" s="42"/>
      <c r="F133" s="52"/>
      <c r="G133" s="53"/>
      <c r="H133" s="54" t="b">
        <f t="shared" si="0"/>
        <v>0</v>
      </c>
      <c r="I133" s="55"/>
      <c r="J133" s="56"/>
      <c r="K133" s="33"/>
      <c r="L133" s="34"/>
      <c r="M133" s="34"/>
      <c r="N133" s="21"/>
    </row>
    <row r="134" spans="1:14" x14ac:dyDescent="0.25">
      <c r="A134" s="42"/>
      <c r="B134" s="42"/>
      <c r="C134" s="42"/>
      <c r="D134" s="42"/>
      <c r="E134" s="42"/>
      <c r="F134" s="52"/>
      <c r="G134" s="53"/>
      <c r="H134" s="54" t="b">
        <f t="shared" si="0"/>
        <v>0</v>
      </c>
      <c r="I134" s="55"/>
      <c r="J134" s="56"/>
      <c r="K134" s="33"/>
      <c r="L134" s="34"/>
      <c r="M134" s="34"/>
      <c r="N134" s="21"/>
    </row>
    <row r="135" spans="1:14" x14ac:dyDescent="0.25">
      <c r="A135" s="42"/>
      <c r="B135" s="42"/>
      <c r="C135" s="42"/>
      <c r="D135" s="42"/>
      <c r="E135" s="42"/>
      <c r="F135" s="52"/>
      <c r="G135" s="53"/>
      <c r="H135" s="54" t="b">
        <f t="shared" si="0"/>
        <v>0</v>
      </c>
      <c r="I135" s="55"/>
      <c r="J135" s="56"/>
      <c r="K135" s="33"/>
      <c r="L135" s="34"/>
      <c r="M135" s="34"/>
      <c r="N135" s="21"/>
    </row>
    <row r="136" spans="1:14" x14ac:dyDescent="0.25">
      <c r="A136" s="42"/>
      <c r="B136" s="42"/>
      <c r="C136" s="42"/>
      <c r="D136" s="42"/>
      <c r="E136" s="42"/>
      <c r="F136" s="52"/>
      <c r="G136" s="53"/>
      <c r="H136" s="54" t="b">
        <f t="shared" si="0"/>
        <v>0</v>
      </c>
      <c r="I136" s="55"/>
      <c r="J136" s="56"/>
      <c r="K136" s="33"/>
      <c r="L136" s="34"/>
      <c r="M136" s="34"/>
      <c r="N136" s="21"/>
    </row>
    <row r="137" spans="1:14" x14ac:dyDescent="0.25">
      <c r="A137" s="42"/>
      <c r="B137" s="42"/>
      <c r="C137" s="42"/>
      <c r="D137" s="42"/>
      <c r="E137" s="42"/>
      <c r="F137" s="52"/>
      <c r="G137" s="53"/>
      <c r="H137" s="54" t="b">
        <f t="shared" si="0"/>
        <v>0</v>
      </c>
      <c r="I137" s="55"/>
      <c r="J137" s="56"/>
      <c r="K137" s="33"/>
      <c r="L137" s="34"/>
      <c r="M137" s="34"/>
      <c r="N137" s="21"/>
    </row>
    <row r="138" spans="1:14" x14ac:dyDescent="0.25">
      <c r="A138" s="42"/>
      <c r="B138" s="42"/>
      <c r="C138" s="42"/>
      <c r="D138" s="42"/>
      <c r="E138" s="42"/>
      <c r="F138" s="52"/>
      <c r="G138" s="53"/>
      <c r="H138" s="54" t="b">
        <f t="shared" si="0"/>
        <v>0</v>
      </c>
      <c r="I138" s="55"/>
      <c r="J138" s="56"/>
      <c r="K138" s="33"/>
      <c r="L138" s="34"/>
      <c r="M138" s="34"/>
      <c r="N138" s="21"/>
    </row>
    <row r="141" spans="1:14" x14ac:dyDescent="0.25">
      <c r="A141" s="1" t="s">
        <v>9</v>
      </c>
    </row>
    <row r="142" spans="1:14" x14ac:dyDescent="0.25">
      <c r="A142" s="5" t="s">
        <v>29</v>
      </c>
    </row>
    <row r="143" spans="1:14" x14ac:dyDescent="0.25">
      <c r="A143" s="5"/>
    </row>
    <row r="144" spans="1:14" x14ac:dyDescent="0.25">
      <c r="A144" s="19" t="s">
        <v>30</v>
      </c>
    </row>
    <row r="146" spans="1:14" x14ac:dyDescent="0.25">
      <c r="A146" s="37" t="s">
        <v>15</v>
      </c>
      <c r="B146" s="37"/>
      <c r="C146" s="37" t="s">
        <v>20</v>
      </c>
      <c r="D146" s="37"/>
      <c r="E146" s="37"/>
      <c r="G146" s="28"/>
      <c r="H146" s="28"/>
      <c r="I146" s="28"/>
    </row>
    <row r="147" spans="1:14" x14ac:dyDescent="0.25">
      <c r="A147" s="50" t="s">
        <v>16</v>
      </c>
      <c r="B147" s="50"/>
      <c r="C147" s="51">
        <v>50</v>
      </c>
      <c r="D147" s="51"/>
      <c r="E147" s="51"/>
      <c r="G147" s="28"/>
      <c r="H147" s="28"/>
      <c r="I147" s="28"/>
    </row>
    <row r="148" spans="1:14" x14ac:dyDescent="0.25">
      <c r="A148" s="50" t="s">
        <v>17</v>
      </c>
      <c r="B148" s="50"/>
      <c r="C148" s="51">
        <v>25</v>
      </c>
      <c r="D148" s="51"/>
      <c r="E148" s="51"/>
      <c r="G148" s="28"/>
      <c r="H148" s="28"/>
      <c r="I148" s="28"/>
    </row>
    <row r="149" spans="1:14" x14ac:dyDescent="0.25">
      <c r="A149" s="50" t="s">
        <v>18</v>
      </c>
      <c r="B149" s="50"/>
      <c r="C149" s="51">
        <v>12.5</v>
      </c>
      <c r="D149" s="51"/>
      <c r="E149" s="51"/>
      <c r="G149" s="28"/>
      <c r="H149" s="28"/>
      <c r="I149" s="28"/>
    </row>
    <row r="150" spans="1:14" x14ac:dyDescent="0.25">
      <c r="A150" s="50" t="s">
        <v>19</v>
      </c>
      <c r="B150" s="50"/>
      <c r="C150" s="51">
        <v>5</v>
      </c>
      <c r="D150" s="51"/>
      <c r="E150" s="51"/>
    </row>
    <row r="152" spans="1:14" x14ac:dyDescent="0.25">
      <c r="A152" s="37" t="s">
        <v>15</v>
      </c>
      <c r="B152" s="37"/>
      <c r="C152" s="37" t="s">
        <v>13</v>
      </c>
      <c r="D152" s="37"/>
      <c r="E152" s="37"/>
      <c r="F152" s="38" t="s">
        <v>64</v>
      </c>
      <c r="G152" s="38"/>
      <c r="H152" s="39" t="s">
        <v>14</v>
      </c>
      <c r="I152" s="40"/>
      <c r="J152" s="41"/>
      <c r="K152" s="37" t="s">
        <v>8</v>
      </c>
      <c r="L152" s="37"/>
      <c r="M152" s="37"/>
      <c r="N152" s="23" t="s">
        <v>1</v>
      </c>
    </row>
    <row r="153" spans="1:14" x14ac:dyDescent="0.25">
      <c r="A153" s="42"/>
      <c r="B153" s="42"/>
      <c r="C153" s="42"/>
      <c r="D153" s="42"/>
      <c r="E153" s="42"/>
      <c r="F153" s="52"/>
      <c r="G153" s="53"/>
      <c r="H153" s="54" t="b">
        <f>IF(A153="a1",50,IF(A153="a2",25,IF(A153="b1",12.5,IF(A153="b2",5))))</f>
        <v>0</v>
      </c>
      <c r="I153" s="55"/>
      <c r="J153" s="56"/>
      <c r="K153" s="42"/>
      <c r="L153" s="42"/>
      <c r="M153" s="42"/>
      <c r="N153" s="16">
        <f>IF(A153=0,0,H153/K153)</f>
        <v>0</v>
      </c>
    </row>
    <row r="154" spans="1:14" x14ac:dyDescent="0.25">
      <c r="A154" s="42"/>
      <c r="B154" s="42"/>
      <c r="C154" s="42"/>
      <c r="D154" s="42"/>
      <c r="E154" s="42"/>
      <c r="F154" s="52"/>
      <c r="G154" s="53"/>
      <c r="H154" s="54" t="b">
        <f t="shared" ref="H154:H157" si="1">IF(A154="a1",50,IF(A154="a2",25,IF(A154="b1",12.5,IF(A154="b2",5))))</f>
        <v>0</v>
      </c>
      <c r="I154" s="55"/>
      <c r="J154" s="56"/>
      <c r="K154" s="42"/>
      <c r="L154" s="42"/>
      <c r="M154" s="42"/>
      <c r="N154" s="16">
        <f>IF(A154=0,0,H154/K154)</f>
        <v>0</v>
      </c>
    </row>
    <row r="155" spans="1:14" x14ac:dyDescent="0.25">
      <c r="A155" s="42"/>
      <c r="B155" s="42"/>
      <c r="C155" s="42"/>
      <c r="D155" s="42"/>
      <c r="E155" s="42"/>
      <c r="F155" s="52"/>
      <c r="G155" s="53"/>
      <c r="H155" s="54" t="b">
        <f t="shared" si="1"/>
        <v>0</v>
      </c>
      <c r="I155" s="55"/>
      <c r="J155" s="56"/>
      <c r="K155" s="42"/>
      <c r="L155" s="42"/>
      <c r="M155" s="42"/>
      <c r="N155" s="16">
        <f>IF(A155=0,0,H155/K155)</f>
        <v>0</v>
      </c>
    </row>
    <row r="156" spans="1:14" x14ac:dyDescent="0.25">
      <c r="A156" s="42"/>
      <c r="B156" s="42"/>
      <c r="C156" s="42"/>
      <c r="D156" s="42"/>
      <c r="E156" s="42"/>
      <c r="F156" s="52"/>
      <c r="G156" s="53"/>
      <c r="H156" s="54" t="b">
        <f t="shared" si="1"/>
        <v>0</v>
      </c>
      <c r="I156" s="55"/>
      <c r="J156" s="56"/>
      <c r="K156" s="42"/>
      <c r="L156" s="42"/>
      <c r="M156" s="42"/>
      <c r="N156" s="16">
        <f>IF(A156=0,0,H156/K156)</f>
        <v>0</v>
      </c>
    </row>
    <row r="157" spans="1:14" x14ac:dyDescent="0.25">
      <c r="A157" s="42"/>
      <c r="B157" s="42"/>
      <c r="C157" s="42"/>
      <c r="D157" s="42"/>
      <c r="E157" s="42"/>
      <c r="F157" s="52"/>
      <c r="G157" s="53"/>
      <c r="H157" s="54" t="b">
        <f t="shared" si="1"/>
        <v>0</v>
      </c>
      <c r="I157" s="55"/>
      <c r="J157" s="56"/>
      <c r="K157" s="42"/>
      <c r="L157" s="42"/>
      <c r="M157" s="42"/>
      <c r="N157" s="16">
        <f>IF(A157=0,0,H157/K157)</f>
        <v>0</v>
      </c>
    </row>
    <row r="160" spans="1:14" x14ac:dyDescent="0.25">
      <c r="A160" s="1" t="s">
        <v>55</v>
      </c>
    </row>
    <row r="161" spans="1:14" x14ac:dyDescent="0.25">
      <c r="A161" s="5" t="s">
        <v>56</v>
      </c>
    </row>
    <row r="163" spans="1:14" x14ac:dyDescent="0.25">
      <c r="A163" s="20" t="s">
        <v>57</v>
      </c>
    </row>
    <row r="164" spans="1:14" x14ac:dyDescent="0.25">
      <c r="A164" s="20" t="s">
        <v>58</v>
      </c>
    </row>
    <row r="165" spans="1:14" x14ac:dyDescent="0.25">
      <c r="A165" s="20" t="s">
        <v>59</v>
      </c>
    </row>
    <row r="166" spans="1:14" x14ac:dyDescent="0.25">
      <c r="A166" s="20" t="s">
        <v>36</v>
      </c>
    </row>
    <row r="168" spans="1:14" x14ac:dyDescent="0.25">
      <c r="A168" s="37" t="s">
        <v>15</v>
      </c>
      <c r="B168" s="37"/>
      <c r="C168" s="37" t="s">
        <v>20</v>
      </c>
      <c r="D168" s="37"/>
      <c r="E168" s="37"/>
    </row>
    <row r="169" spans="1:14" x14ac:dyDescent="0.25">
      <c r="A169" s="50" t="s">
        <v>16</v>
      </c>
      <c r="B169" s="50"/>
      <c r="C169" s="51">
        <v>100</v>
      </c>
      <c r="D169" s="51"/>
      <c r="E169" s="51"/>
    </row>
    <row r="170" spans="1:14" x14ac:dyDescent="0.25">
      <c r="A170" s="50" t="s">
        <v>17</v>
      </c>
      <c r="B170" s="50"/>
      <c r="C170" s="51">
        <v>50</v>
      </c>
      <c r="D170" s="51"/>
      <c r="E170" s="51"/>
    </row>
    <row r="171" spans="1:14" x14ac:dyDescent="0.25">
      <c r="A171" s="50" t="s">
        <v>18</v>
      </c>
      <c r="B171" s="50"/>
      <c r="C171" s="51">
        <v>25</v>
      </c>
      <c r="D171" s="51"/>
      <c r="E171" s="51"/>
    </row>
    <row r="172" spans="1:14" x14ac:dyDescent="0.25">
      <c r="A172" s="50" t="s">
        <v>19</v>
      </c>
      <c r="B172" s="50"/>
      <c r="C172" s="51">
        <v>10</v>
      </c>
      <c r="D172" s="51"/>
      <c r="E172" s="51"/>
    </row>
    <row r="174" spans="1:14" x14ac:dyDescent="0.25">
      <c r="A174" s="37" t="s">
        <v>15</v>
      </c>
      <c r="B174" s="37"/>
      <c r="C174" s="37" t="s">
        <v>13</v>
      </c>
      <c r="D174" s="37"/>
      <c r="E174" s="37"/>
      <c r="F174" s="38" t="s">
        <v>64</v>
      </c>
      <c r="G174" s="38"/>
      <c r="H174" s="39" t="s">
        <v>1</v>
      </c>
      <c r="I174" s="40"/>
      <c r="J174" s="41"/>
      <c r="K174" s="31"/>
      <c r="L174" s="32"/>
      <c r="M174" s="32"/>
      <c r="N174" s="24"/>
    </row>
    <row r="175" spans="1:14" x14ac:dyDescent="0.25">
      <c r="A175" s="42"/>
      <c r="B175" s="42"/>
      <c r="C175" s="42"/>
      <c r="D175" s="42"/>
      <c r="E175" s="42"/>
      <c r="F175" s="52"/>
      <c r="G175" s="53"/>
      <c r="H175" s="54" t="b">
        <f>IF(A175="a1",100,IF(A175="a2",50,IF(A175="b1",25,IF(A175="b2",10))))</f>
        <v>0</v>
      </c>
      <c r="I175" s="55"/>
      <c r="J175" s="56"/>
      <c r="K175" s="33"/>
      <c r="L175" s="34"/>
      <c r="M175" s="34"/>
      <c r="N175" s="21"/>
    </row>
    <row r="176" spans="1:14" x14ac:dyDescent="0.25">
      <c r="A176" s="42"/>
      <c r="B176" s="42"/>
      <c r="C176" s="42"/>
      <c r="D176" s="42"/>
      <c r="E176" s="42"/>
      <c r="F176" s="52"/>
      <c r="G176" s="53"/>
      <c r="H176" s="54" t="b">
        <f>IF(A176="a1",100,IF(A176="a2",50,IF(A176="b1",25,IF(A176="b2",10))))</f>
        <v>0</v>
      </c>
      <c r="I176" s="55"/>
      <c r="J176" s="56"/>
      <c r="K176" s="33"/>
      <c r="L176" s="34"/>
      <c r="M176" s="34"/>
      <c r="N176" s="21"/>
    </row>
    <row r="179" spans="1:14" x14ac:dyDescent="0.25">
      <c r="A179" s="1" t="s">
        <v>60</v>
      </c>
    </row>
    <row r="180" spans="1:14" x14ac:dyDescent="0.25">
      <c r="A180" s="5" t="s">
        <v>31</v>
      </c>
    </row>
    <row r="182" spans="1:14" x14ac:dyDescent="0.25">
      <c r="A182" s="3" t="s">
        <v>32</v>
      </c>
    </row>
    <row r="183" spans="1:14" x14ac:dyDescent="0.25">
      <c r="A183" s="20" t="s">
        <v>33</v>
      </c>
    </row>
    <row r="185" spans="1:14" x14ac:dyDescent="0.25">
      <c r="A185" s="37" t="s">
        <v>15</v>
      </c>
      <c r="B185" s="37"/>
      <c r="C185" s="37" t="s">
        <v>20</v>
      </c>
      <c r="D185" s="37"/>
      <c r="E185" s="37"/>
    </row>
    <row r="186" spans="1:14" x14ac:dyDescent="0.25">
      <c r="A186" s="50" t="s">
        <v>16</v>
      </c>
      <c r="B186" s="50"/>
      <c r="C186" s="51">
        <v>10</v>
      </c>
      <c r="D186" s="51"/>
      <c r="E186" s="51"/>
    </row>
    <row r="187" spans="1:14" x14ac:dyDescent="0.25">
      <c r="A187" s="50" t="s">
        <v>17</v>
      </c>
      <c r="B187" s="50"/>
      <c r="C187" s="51">
        <v>5</v>
      </c>
      <c r="D187" s="51"/>
      <c r="E187" s="51"/>
    </row>
    <row r="188" spans="1:14" x14ac:dyDescent="0.25">
      <c r="A188" s="50" t="s">
        <v>18</v>
      </c>
      <c r="B188" s="50"/>
      <c r="C188" s="51">
        <v>2.5</v>
      </c>
      <c r="D188" s="51"/>
      <c r="E188" s="51"/>
    </row>
    <row r="189" spans="1:14" x14ac:dyDescent="0.25">
      <c r="A189" s="50" t="s">
        <v>19</v>
      </c>
      <c r="B189" s="50"/>
      <c r="C189" s="51">
        <v>1</v>
      </c>
      <c r="D189" s="51"/>
      <c r="E189" s="51"/>
    </row>
    <row r="191" spans="1:14" x14ac:dyDescent="0.25">
      <c r="A191" s="37" t="s">
        <v>15</v>
      </c>
      <c r="B191" s="37"/>
      <c r="C191" s="37" t="s">
        <v>13</v>
      </c>
      <c r="D191" s="37"/>
      <c r="E191" s="37"/>
      <c r="F191" s="38" t="s">
        <v>64</v>
      </c>
      <c r="G191" s="38"/>
      <c r="H191" s="39" t="s">
        <v>1</v>
      </c>
      <c r="I191" s="40"/>
      <c r="J191" s="41"/>
      <c r="K191" s="31"/>
      <c r="L191" s="32"/>
      <c r="M191" s="32"/>
      <c r="N191" s="24"/>
    </row>
    <row r="192" spans="1:14" x14ac:dyDescent="0.25">
      <c r="A192" s="42"/>
      <c r="B192" s="42"/>
      <c r="C192" s="42"/>
      <c r="D192" s="42"/>
      <c r="E192" s="42"/>
      <c r="F192" s="43"/>
      <c r="G192" s="43"/>
      <c r="H192" s="44" t="b">
        <f>IF(A192="a1",10,IF(A192="a2",5,IF(A192="b1",2.5,IF(A192="b2",1))))</f>
        <v>0</v>
      </c>
      <c r="I192" s="44"/>
      <c r="J192" s="44"/>
      <c r="K192" s="33"/>
      <c r="L192" s="34"/>
      <c r="M192" s="34"/>
      <c r="N192" s="21"/>
    </row>
    <row r="193" spans="1:14" x14ac:dyDescent="0.25">
      <c r="A193" s="42"/>
      <c r="B193" s="42"/>
      <c r="C193" s="42"/>
      <c r="D193" s="42"/>
      <c r="E193" s="42"/>
      <c r="F193" s="43"/>
      <c r="G193" s="43"/>
      <c r="H193" s="44" t="b">
        <f t="shared" ref="H193:H196" si="2">IF(A193="a1",10,IF(A193="a2",5,IF(A193="b1",2.5,IF(A193="b2",1))))</f>
        <v>0</v>
      </c>
      <c r="I193" s="44"/>
      <c r="J193" s="44"/>
      <c r="K193" s="33"/>
      <c r="L193" s="34"/>
      <c r="M193" s="34"/>
      <c r="N193" s="21"/>
    </row>
    <row r="194" spans="1:14" x14ac:dyDescent="0.25">
      <c r="A194" s="42"/>
      <c r="B194" s="42"/>
      <c r="C194" s="42"/>
      <c r="D194" s="42"/>
      <c r="E194" s="42"/>
      <c r="F194" s="43"/>
      <c r="G194" s="43"/>
      <c r="H194" s="44" t="b">
        <f t="shared" si="2"/>
        <v>0</v>
      </c>
      <c r="I194" s="44"/>
      <c r="J194" s="44"/>
      <c r="K194" s="33"/>
      <c r="L194" s="34"/>
      <c r="M194" s="34"/>
      <c r="N194" s="21"/>
    </row>
    <row r="195" spans="1:14" x14ac:dyDescent="0.25">
      <c r="A195" s="42"/>
      <c r="B195" s="42"/>
      <c r="C195" s="42"/>
      <c r="D195" s="42"/>
      <c r="E195" s="42"/>
      <c r="F195" s="43"/>
      <c r="G195" s="43"/>
      <c r="H195" s="44" t="b">
        <f t="shared" si="2"/>
        <v>0</v>
      </c>
      <c r="I195" s="44"/>
      <c r="J195" s="44"/>
      <c r="K195" s="33"/>
      <c r="L195" s="34"/>
      <c r="M195" s="34"/>
      <c r="N195" s="21"/>
    </row>
    <row r="196" spans="1:14" x14ac:dyDescent="0.25">
      <c r="A196" s="42"/>
      <c r="B196" s="42"/>
      <c r="C196" s="42"/>
      <c r="D196" s="42"/>
      <c r="E196" s="42"/>
      <c r="F196" s="43"/>
      <c r="G196" s="43"/>
      <c r="H196" s="44" t="b">
        <f t="shared" si="2"/>
        <v>0</v>
      </c>
      <c r="I196" s="44"/>
      <c r="J196" s="44"/>
      <c r="K196" s="33"/>
      <c r="L196" s="34"/>
      <c r="M196" s="34"/>
      <c r="N196" s="21"/>
    </row>
    <row r="199" spans="1:14" x14ac:dyDescent="0.25">
      <c r="A199" s="1" t="s">
        <v>11</v>
      </c>
    </row>
    <row r="200" spans="1:14" x14ac:dyDescent="0.25">
      <c r="A200" s="5" t="s">
        <v>61</v>
      </c>
    </row>
    <row r="202" spans="1:14" x14ac:dyDescent="0.25">
      <c r="A202" s="20" t="s">
        <v>57</v>
      </c>
    </row>
    <row r="203" spans="1:14" x14ac:dyDescent="0.25">
      <c r="A203" s="20" t="s">
        <v>58</v>
      </c>
    </row>
    <row r="204" spans="1:14" x14ac:dyDescent="0.25">
      <c r="A204" s="20" t="s">
        <v>59</v>
      </c>
    </row>
    <row r="205" spans="1:14" x14ac:dyDescent="0.25">
      <c r="A205" s="20" t="s">
        <v>62</v>
      </c>
    </row>
    <row r="206" spans="1:14" x14ac:dyDescent="0.25">
      <c r="A206" s="20" t="s">
        <v>34</v>
      </c>
    </row>
    <row r="207" spans="1:14" x14ac:dyDescent="0.25">
      <c r="A207" s="20" t="s">
        <v>63</v>
      </c>
    </row>
    <row r="209" spans="1:14" x14ac:dyDescent="0.25">
      <c r="A209" s="37" t="s">
        <v>15</v>
      </c>
      <c r="B209" s="37"/>
      <c r="C209" s="37" t="s">
        <v>20</v>
      </c>
      <c r="D209" s="37"/>
      <c r="E209" s="37"/>
    </row>
    <row r="210" spans="1:14" x14ac:dyDescent="0.25">
      <c r="A210" s="50" t="s">
        <v>16</v>
      </c>
      <c r="B210" s="50"/>
      <c r="C210" s="51">
        <v>20</v>
      </c>
      <c r="D210" s="51"/>
      <c r="E210" s="51"/>
    </row>
    <row r="211" spans="1:14" x14ac:dyDescent="0.25">
      <c r="A211" s="50" t="s">
        <v>17</v>
      </c>
      <c r="B211" s="50"/>
      <c r="C211" s="51">
        <v>10</v>
      </c>
      <c r="D211" s="51"/>
      <c r="E211" s="51"/>
    </row>
    <row r="212" spans="1:14" x14ac:dyDescent="0.25">
      <c r="A212" s="50" t="s">
        <v>18</v>
      </c>
      <c r="B212" s="50"/>
      <c r="C212" s="51">
        <v>5</v>
      </c>
      <c r="D212" s="51"/>
      <c r="E212" s="51"/>
    </row>
    <row r="213" spans="1:14" x14ac:dyDescent="0.25">
      <c r="A213" s="50" t="s">
        <v>19</v>
      </c>
      <c r="B213" s="50"/>
      <c r="C213" s="51">
        <v>2</v>
      </c>
      <c r="D213" s="51"/>
      <c r="E213" s="51"/>
    </row>
    <row r="215" spans="1:14" x14ac:dyDescent="0.25">
      <c r="A215" s="37" t="s">
        <v>15</v>
      </c>
      <c r="B215" s="37"/>
      <c r="C215" s="37" t="s">
        <v>13</v>
      </c>
      <c r="D215" s="37"/>
      <c r="E215" s="37"/>
      <c r="F215" s="38" t="s">
        <v>64</v>
      </c>
      <c r="G215" s="38"/>
      <c r="H215" s="39" t="s">
        <v>1</v>
      </c>
      <c r="I215" s="40"/>
      <c r="J215" s="41"/>
      <c r="K215" s="31"/>
      <c r="L215" s="32"/>
      <c r="M215" s="32"/>
      <c r="N215" s="24"/>
    </row>
    <row r="216" spans="1:14" x14ac:dyDescent="0.25">
      <c r="A216" s="42"/>
      <c r="B216" s="42"/>
      <c r="C216" s="42"/>
      <c r="D216" s="42"/>
      <c r="E216" s="42"/>
      <c r="F216" s="52"/>
      <c r="G216" s="53"/>
      <c r="H216" s="44" t="b">
        <f>IF(A216="a1",20,IF(A216="a2",10,IF(A216="b1",5,IF(A216="b2",2))))</f>
        <v>0</v>
      </c>
      <c r="I216" s="44"/>
      <c r="J216" s="44"/>
      <c r="K216" s="33"/>
      <c r="L216" s="34"/>
      <c r="M216" s="34"/>
      <c r="N216" s="21"/>
    </row>
    <row r="217" spans="1:14" x14ac:dyDescent="0.25">
      <c r="A217" s="42"/>
      <c r="B217" s="42"/>
      <c r="C217" s="42"/>
      <c r="D217" s="42"/>
      <c r="E217" s="42"/>
      <c r="F217" s="52"/>
      <c r="G217" s="53"/>
      <c r="H217" s="44" t="b">
        <f>IF(A217="a1",20,IF(A217="a2",10,IF(A217="b1",5,IF(A217="b2",2))))</f>
        <v>0</v>
      </c>
      <c r="I217" s="44"/>
      <c r="J217" s="44"/>
      <c r="K217" s="33"/>
      <c r="L217" s="34"/>
      <c r="M217" s="34"/>
      <c r="N217" s="21"/>
    </row>
    <row r="220" spans="1:14" x14ac:dyDescent="0.25">
      <c r="A220" s="66" t="s">
        <v>35</v>
      </c>
      <c r="B220" s="66"/>
      <c r="C220" s="66"/>
      <c r="D220" s="13">
        <f>SUM(E107,H124:J138,N153:N157,H175:J176,H192:J196,H216:J217)</f>
        <v>0</v>
      </c>
    </row>
    <row r="221" spans="1:14" s="27" customFormat="1" x14ac:dyDescent="0.25"/>
    <row r="222" spans="1:14" s="27" customFormat="1" x14ac:dyDescent="0.25"/>
    <row r="223" spans="1:14" s="27" customFormat="1" x14ac:dyDescent="0.25">
      <c r="A223" s="2" t="s">
        <v>71</v>
      </c>
      <c r="B223"/>
      <c r="C223"/>
      <c r="D223"/>
      <c r="E223"/>
      <c r="F223"/>
      <c r="G223"/>
    </row>
    <row r="224" spans="1:14" s="27" customFormat="1" x14ac:dyDescent="0.25">
      <c r="A224" s="2"/>
      <c r="B224"/>
      <c r="C224"/>
      <c r="D224"/>
      <c r="E224"/>
      <c r="F224"/>
      <c r="G224"/>
    </row>
    <row r="225" spans="1:7" s="27" customFormat="1" x14ac:dyDescent="0.25">
      <c r="A225" s="6" t="s">
        <v>72</v>
      </c>
      <c r="B225"/>
      <c r="C225"/>
      <c r="D225"/>
      <c r="E225"/>
      <c r="F225"/>
      <c r="G225"/>
    </row>
    <row r="226" spans="1:7" s="27" customFormat="1" x14ac:dyDescent="0.25">
      <c r="A226" s="5"/>
      <c r="B226"/>
      <c r="C226"/>
      <c r="D226"/>
      <c r="E226"/>
      <c r="F226"/>
      <c r="G226"/>
    </row>
    <row r="227" spans="1:7" s="27" customFormat="1" x14ac:dyDescent="0.25">
      <c r="A227" s="37" t="s">
        <v>73</v>
      </c>
      <c r="B227" s="37"/>
      <c r="C227" s="39" t="s">
        <v>1</v>
      </c>
      <c r="D227" s="40"/>
      <c r="E227" s="41"/>
      <c r="F227"/>
      <c r="G227"/>
    </row>
    <row r="228" spans="1:7" s="27" customFormat="1" x14ac:dyDescent="0.25">
      <c r="A228" s="42"/>
      <c r="B228" s="42"/>
      <c r="C228" s="44" t="b">
        <f>IF(A228="Sim",3,IF(A228="Não",0))</f>
        <v>0</v>
      </c>
      <c r="D228" s="44"/>
      <c r="E228" s="44"/>
      <c r="F228"/>
      <c r="G228"/>
    </row>
    <row r="229" spans="1:7" s="27" customFormat="1" x14ac:dyDescent="0.25">
      <c r="A229" s="38" t="s">
        <v>74</v>
      </c>
      <c r="B229" s="38"/>
      <c r="C229" s="59"/>
      <c r="D229" s="59"/>
      <c r="E229" s="59"/>
      <c r="F229"/>
      <c r="G229"/>
    </row>
    <row r="230" spans="1:7" s="27" customFormat="1" x14ac:dyDescent="0.25">
      <c r="A230"/>
      <c r="B230"/>
      <c r="C230"/>
      <c r="D230"/>
      <c r="E230"/>
      <c r="F230"/>
      <c r="G230"/>
    </row>
    <row r="231" spans="1:7" s="27" customFormat="1" x14ac:dyDescent="0.25">
      <c r="A231"/>
      <c r="B231"/>
      <c r="C231"/>
      <c r="D231"/>
      <c r="E231"/>
      <c r="F231"/>
      <c r="G231"/>
    </row>
    <row r="232" spans="1:7" s="27" customFormat="1" x14ac:dyDescent="0.25">
      <c r="A232" s="66" t="s">
        <v>75</v>
      </c>
      <c r="B232" s="66"/>
      <c r="C232" s="66"/>
      <c r="D232" s="13" t="b">
        <f>C228</f>
        <v>0</v>
      </c>
      <c r="E232"/>
      <c r="F232"/>
      <c r="G232"/>
    </row>
    <row r="233" spans="1:7" s="27" customFormat="1" x14ac:dyDescent="0.25"/>
    <row r="234" spans="1:7" s="27" customFormat="1" x14ac:dyDescent="0.25"/>
    <row r="235" spans="1:7" s="27" customFormat="1" x14ac:dyDescent="0.25"/>
    <row r="236" spans="1:7" s="27" customFormat="1" x14ac:dyDescent="0.25"/>
    <row r="237" spans="1:7" s="27" customFormat="1" x14ac:dyDescent="0.25"/>
    <row r="238" spans="1:7" s="27" customFormat="1" x14ac:dyDescent="0.25"/>
    <row r="239" spans="1:7" s="27" customFormat="1" x14ac:dyDescent="0.25"/>
    <row r="240" spans="1:7" s="27" customFormat="1" x14ac:dyDescent="0.25"/>
    <row r="241" s="27" customFormat="1" x14ac:dyDescent="0.25"/>
    <row r="242" s="27" customFormat="1" x14ac:dyDescent="0.25"/>
    <row r="243" s="27" customFormat="1" x14ac:dyDescent="0.25"/>
    <row r="244" s="27" customFormat="1" x14ac:dyDescent="0.25"/>
    <row r="245" s="27" customFormat="1" x14ac:dyDescent="0.25"/>
    <row r="246" s="27" customFormat="1" x14ac:dyDescent="0.25"/>
    <row r="247" s="27" customFormat="1" x14ac:dyDescent="0.25"/>
    <row r="248" s="27" customFormat="1" x14ac:dyDescent="0.25"/>
    <row r="249" s="27" customFormat="1" x14ac:dyDescent="0.25"/>
    <row r="250" s="27" customFormat="1" x14ac:dyDescent="0.25"/>
    <row r="251" s="27" customFormat="1" x14ac:dyDescent="0.25"/>
    <row r="252" s="27" customFormat="1" x14ac:dyDescent="0.25"/>
    <row r="253" s="27" customFormat="1" x14ac:dyDescent="0.25"/>
    <row r="254" s="27" customFormat="1" x14ac:dyDescent="0.25"/>
    <row r="255" s="27" customFormat="1" x14ac:dyDescent="0.25"/>
    <row r="256" s="27" customFormat="1" x14ac:dyDescent="0.25"/>
    <row r="257" s="27" customFormat="1" x14ac:dyDescent="0.25"/>
    <row r="258" s="27" customFormat="1" x14ac:dyDescent="0.25"/>
    <row r="259" s="27" customFormat="1" x14ac:dyDescent="0.25"/>
    <row r="260" s="27" customFormat="1" x14ac:dyDescent="0.25"/>
    <row r="261" s="27" customFormat="1" x14ac:dyDescent="0.25"/>
    <row r="262" s="27" customFormat="1" x14ac:dyDescent="0.25"/>
    <row r="263" s="27" customFormat="1" x14ac:dyDescent="0.25"/>
    <row r="264" s="27" customFormat="1" x14ac:dyDescent="0.25"/>
  </sheetData>
  <sheetProtection algorithmName="SHA-512" hashValue="ThihJN8ueOa3xoc0mVbNKczRjZBYK6bh7M0sThiy+SUoqGnd4XrtvZjs0EDHYH/jtSqVoMGLEYkfgOX8/vfRGg==" saltValue="zUuEg2fKCoY0RQKKcsKqdw==" spinCount="100000" sheet="1" objects="1" scenarios="1"/>
  <protectedRanges>
    <protectedRange sqref="A10 A24 C25 A33 C34 A42 C43 A60 C61 A68 C69 A81 C82 C93 A92 A107 C108 A124:G138 A153:G157 K153:M157 A175:G176 A192:G196 A216:G217 A228 C229" name="Intervalo1"/>
  </protectedRanges>
  <mergeCells count="267">
    <mergeCell ref="A227:B227"/>
    <mergeCell ref="C227:E227"/>
    <mergeCell ref="A228:B228"/>
    <mergeCell ref="C228:E228"/>
    <mergeCell ref="A229:B229"/>
    <mergeCell ref="C229:E229"/>
    <mergeCell ref="A232:C232"/>
    <mergeCell ref="A217:B217"/>
    <mergeCell ref="C217:E217"/>
    <mergeCell ref="F217:G217"/>
    <mergeCell ref="H217:J217"/>
    <mergeCell ref="A220:C220"/>
    <mergeCell ref="A215:B215"/>
    <mergeCell ref="C215:E215"/>
    <mergeCell ref="F215:G215"/>
    <mergeCell ref="H215:J215"/>
    <mergeCell ref="A216:B216"/>
    <mergeCell ref="C216:E216"/>
    <mergeCell ref="F216:G216"/>
    <mergeCell ref="H216:J216"/>
    <mergeCell ref="A209:B209"/>
    <mergeCell ref="C209:E209"/>
    <mergeCell ref="A210:B210"/>
    <mergeCell ref="C210:E210"/>
    <mergeCell ref="A211:B211"/>
    <mergeCell ref="C211:E211"/>
    <mergeCell ref="A212:B212"/>
    <mergeCell ref="C212:E212"/>
    <mergeCell ref="A213:B213"/>
    <mergeCell ref="C213:E213"/>
    <mergeCell ref="A195:B195"/>
    <mergeCell ref="C195:E195"/>
    <mergeCell ref="F195:G195"/>
    <mergeCell ref="H195:J195"/>
    <mergeCell ref="A196:B196"/>
    <mergeCell ref="C196:E196"/>
    <mergeCell ref="F196:G196"/>
    <mergeCell ref="H196:J196"/>
    <mergeCell ref="A193:B193"/>
    <mergeCell ref="C193:E193"/>
    <mergeCell ref="F193:G193"/>
    <mergeCell ref="H193:J193"/>
    <mergeCell ref="A194:B194"/>
    <mergeCell ref="C194:E194"/>
    <mergeCell ref="F194:G194"/>
    <mergeCell ref="H194:J194"/>
    <mergeCell ref="A175:B175"/>
    <mergeCell ref="C175:E175"/>
    <mergeCell ref="F175:G175"/>
    <mergeCell ref="H175:J175"/>
    <mergeCell ref="A176:B176"/>
    <mergeCell ref="C176:E176"/>
    <mergeCell ref="F176:G176"/>
    <mergeCell ref="H176:J176"/>
    <mergeCell ref="A171:B171"/>
    <mergeCell ref="C171:E171"/>
    <mergeCell ref="A172:B172"/>
    <mergeCell ref="C172:E172"/>
    <mergeCell ref="A174:B174"/>
    <mergeCell ref="C174:E174"/>
    <mergeCell ref="F174:G174"/>
    <mergeCell ref="H174:J174"/>
    <mergeCell ref="A156:B156"/>
    <mergeCell ref="C156:E156"/>
    <mergeCell ref="F156:G156"/>
    <mergeCell ref="H156:J156"/>
    <mergeCell ref="K156:M156"/>
    <mergeCell ref="A157:B157"/>
    <mergeCell ref="C157:E157"/>
    <mergeCell ref="F157:G157"/>
    <mergeCell ref="H157:J157"/>
    <mergeCell ref="K157:M157"/>
    <mergeCell ref="F126:G126"/>
    <mergeCell ref="H126:J126"/>
    <mergeCell ref="A133:B133"/>
    <mergeCell ref="C133:E133"/>
    <mergeCell ref="F133:G133"/>
    <mergeCell ref="H133:J133"/>
    <mergeCell ref="F127:G127"/>
    <mergeCell ref="H127:J127"/>
    <mergeCell ref="A128:B128"/>
    <mergeCell ref="C128:E128"/>
    <mergeCell ref="F128:G128"/>
    <mergeCell ref="H128:J128"/>
    <mergeCell ref="A129:B129"/>
    <mergeCell ref="C129:E129"/>
    <mergeCell ref="F129:G129"/>
    <mergeCell ref="H129:J129"/>
    <mergeCell ref="A130:B130"/>
    <mergeCell ref="C130:E130"/>
    <mergeCell ref="F130:G130"/>
    <mergeCell ref="A127:B127"/>
    <mergeCell ref="C127:E127"/>
    <mergeCell ref="A126:B126"/>
    <mergeCell ref="C126:E126"/>
    <mergeCell ref="H130:J130"/>
    <mergeCell ref="F123:G123"/>
    <mergeCell ref="H123:J123"/>
    <mergeCell ref="F124:G124"/>
    <mergeCell ref="H124:J124"/>
    <mergeCell ref="F125:G125"/>
    <mergeCell ref="H125:J125"/>
    <mergeCell ref="A116:B116"/>
    <mergeCell ref="C116:E116"/>
    <mergeCell ref="A117:B117"/>
    <mergeCell ref="C117:E117"/>
    <mergeCell ref="A118:B118"/>
    <mergeCell ref="C118:E118"/>
    <mergeCell ref="A123:B123"/>
    <mergeCell ref="C123:E123"/>
    <mergeCell ref="A124:B124"/>
    <mergeCell ref="C124:E124"/>
    <mergeCell ref="A125:B125"/>
    <mergeCell ref="C125:E125"/>
    <mergeCell ref="A93:B93"/>
    <mergeCell ref="C93:G93"/>
    <mergeCell ref="A96:C96"/>
    <mergeCell ref="C106:D106"/>
    <mergeCell ref="C107:D107"/>
    <mergeCell ref="A114:B114"/>
    <mergeCell ref="C114:E114"/>
    <mergeCell ref="A115:B115"/>
    <mergeCell ref="C115:E115"/>
    <mergeCell ref="C108:E108"/>
    <mergeCell ref="A106:B106"/>
    <mergeCell ref="A107:B107"/>
    <mergeCell ref="A108:B108"/>
    <mergeCell ref="E81:F81"/>
    <mergeCell ref="A82:B82"/>
    <mergeCell ref="C82:G82"/>
    <mergeCell ref="A91:B91"/>
    <mergeCell ref="C91:D91"/>
    <mergeCell ref="E91:F91"/>
    <mergeCell ref="A92:B92"/>
    <mergeCell ref="C92:D92"/>
    <mergeCell ref="E92:F92"/>
    <mergeCell ref="A81:B81"/>
    <mergeCell ref="C81:D81"/>
    <mergeCell ref="A43:B43"/>
    <mergeCell ref="C43:E43"/>
    <mergeCell ref="A59:B59"/>
    <mergeCell ref="C59:D59"/>
    <mergeCell ref="A60:B60"/>
    <mergeCell ref="C60:D60"/>
    <mergeCell ref="A61:B61"/>
    <mergeCell ref="C61:E61"/>
    <mergeCell ref="A67:B67"/>
    <mergeCell ref="C67:D67"/>
    <mergeCell ref="A46:C46"/>
    <mergeCell ref="A9:F9"/>
    <mergeCell ref="A10:F10"/>
    <mergeCell ref="G9:I9"/>
    <mergeCell ref="G10:I10"/>
    <mergeCell ref="A12:I12"/>
    <mergeCell ref="A23:B23"/>
    <mergeCell ref="A24:B24"/>
    <mergeCell ref="A25:B25"/>
    <mergeCell ref="C23:D23"/>
    <mergeCell ref="C24:D24"/>
    <mergeCell ref="C25:E25"/>
    <mergeCell ref="C34:E34"/>
    <mergeCell ref="A32:B32"/>
    <mergeCell ref="A33:B33"/>
    <mergeCell ref="A34:B34"/>
    <mergeCell ref="C32:D32"/>
    <mergeCell ref="C33:D33"/>
    <mergeCell ref="A41:B41"/>
    <mergeCell ref="C41:D41"/>
    <mergeCell ref="A42:B42"/>
    <mergeCell ref="C42:D42"/>
    <mergeCell ref="A68:B68"/>
    <mergeCell ref="C68:D68"/>
    <mergeCell ref="A69:B69"/>
    <mergeCell ref="C69:E69"/>
    <mergeCell ref="A72:B72"/>
    <mergeCell ref="A73:B73"/>
    <mergeCell ref="A80:B80"/>
    <mergeCell ref="C80:D80"/>
    <mergeCell ref="E80:F80"/>
    <mergeCell ref="A131:B131"/>
    <mergeCell ref="C131:E131"/>
    <mergeCell ref="F131:G131"/>
    <mergeCell ref="H131:J131"/>
    <mergeCell ref="A132:B132"/>
    <mergeCell ref="C132:E132"/>
    <mergeCell ref="F132:G132"/>
    <mergeCell ref="H132:J132"/>
    <mergeCell ref="A134:B134"/>
    <mergeCell ref="C134:E134"/>
    <mergeCell ref="F134:G134"/>
    <mergeCell ref="H134:J134"/>
    <mergeCell ref="A135:B135"/>
    <mergeCell ref="C135:E135"/>
    <mergeCell ref="F135:G135"/>
    <mergeCell ref="H135:J135"/>
    <mergeCell ref="A136:B136"/>
    <mergeCell ref="C136:E136"/>
    <mergeCell ref="A146:B146"/>
    <mergeCell ref="C146:E146"/>
    <mergeCell ref="F136:G136"/>
    <mergeCell ref="H136:J136"/>
    <mergeCell ref="A137:B137"/>
    <mergeCell ref="C137:E137"/>
    <mergeCell ref="F137:G137"/>
    <mergeCell ref="H137:J137"/>
    <mergeCell ref="A138:B138"/>
    <mergeCell ref="C138:E138"/>
    <mergeCell ref="F138:G138"/>
    <mergeCell ref="H138:J138"/>
    <mergeCell ref="A147:B147"/>
    <mergeCell ref="C147:E147"/>
    <mergeCell ref="A149:B149"/>
    <mergeCell ref="C149:E149"/>
    <mergeCell ref="A148:B148"/>
    <mergeCell ref="C148:E148"/>
    <mergeCell ref="A150:B150"/>
    <mergeCell ref="C150:E150"/>
    <mergeCell ref="A152:B152"/>
    <mergeCell ref="C152:E152"/>
    <mergeCell ref="F152:G152"/>
    <mergeCell ref="H152:J152"/>
    <mergeCell ref="K152:M152"/>
    <mergeCell ref="A153:B153"/>
    <mergeCell ref="C153:E153"/>
    <mergeCell ref="F153:G153"/>
    <mergeCell ref="H153:J153"/>
    <mergeCell ref="K153:M153"/>
    <mergeCell ref="A170:B170"/>
    <mergeCell ref="C170:E170"/>
    <mergeCell ref="A168:B168"/>
    <mergeCell ref="C168:E168"/>
    <mergeCell ref="A169:B169"/>
    <mergeCell ref="C169:E169"/>
    <mergeCell ref="A154:B154"/>
    <mergeCell ref="C154:E154"/>
    <mergeCell ref="F154:G154"/>
    <mergeCell ref="H154:J154"/>
    <mergeCell ref="K154:M154"/>
    <mergeCell ref="A155:B155"/>
    <mergeCell ref="C155:E155"/>
    <mergeCell ref="F155:G155"/>
    <mergeCell ref="H155:J155"/>
    <mergeCell ref="K155:M155"/>
    <mergeCell ref="A191:B191"/>
    <mergeCell ref="C191:E191"/>
    <mergeCell ref="F191:G191"/>
    <mergeCell ref="H191:J191"/>
    <mergeCell ref="A192:B192"/>
    <mergeCell ref="C192:E192"/>
    <mergeCell ref="F192:G192"/>
    <mergeCell ref="H192:J192"/>
    <mergeCell ref="A119:B119"/>
    <mergeCell ref="A120:B120"/>
    <mergeCell ref="C119:E119"/>
    <mergeCell ref="C120:E120"/>
    <mergeCell ref="A121:B121"/>
    <mergeCell ref="C121:E121"/>
    <mergeCell ref="A185:B185"/>
    <mergeCell ref="C185:E185"/>
    <mergeCell ref="A186:B186"/>
    <mergeCell ref="C186:E186"/>
    <mergeCell ref="A188:B188"/>
    <mergeCell ref="C188:E188"/>
    <mergeCell ref="A187:B187"/>
    <mergeCell ref="C187:E187"/>
    <mergeCell ref="A189:B189"/>
    <mergeCell ref="C189:E189"/>
  </mergeCells>
  <pageMargins left="0.511811024" right="0.511811024" top="0.78740157499999996" bottom="0.78740157499999996" header="0.31496062000000002" footer="0.31496062000000002"/>
  <pageSetup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PPGBTox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Cliente</cp:lastModifiedBy>
  <dcterms:created xsi:type="dcterms:W3CDTF">2014-04-29T03:36:40Z</dcterms:created>
  <dcterms:modified xsi:type="dcterms:W3CDTF">2018-05-30T13:24:17Z</dcterms:modified>
</cp:coreProperties>
</file>