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LaNE - Denis\"/>
    </mc:Choice>
  </mc:AlternateContent>
  <bookViews>
    <workbookView xWindow="10305" yWindow="165" windowWidth="10200" windowHeight="7995"/>
  </bookViews>
  <sheets>
    <sheet name="PPGBTox" sheetId="3" r:id="rId1"/>
  </sheets>
  <calcPr calcId="152511"/>
</workbook>
</file>

<file path=xl/calcChain.xml><?xml version="1.0" encoding="utf-8"?>
<calcChain xmlns="http://schemas.openxmlformats.org/spreadsheetml/2006/main">
  <c r="C191" i="3" l="1"/>
  <c r="D195" i="3" s="1"/>
  <c r="H96" i="3" l="1"/>
  <c r="H97" i="3"/>
  <c r="H98" i="3"/>
  <c r="H99" i="3"/>
  <c r="H100" i="3"/>
  <c r="H101" i="3"/>
  <c r="H102" i="3"/>
  <c r="H103" i="3"/>
  <c r="H104" i="3"/>
  <c r="H95" i="3"/>
  <c r="H120" i="3" l="1"/>
  <c r="H121" i="3"/>
  <c r="H122" i="3"/>
  <c r="H123" i="3"/>
  <c r="H119" i="3"/>
  <c r="H180" i="3" l="1"/>
  <c r="H158" i="3"/>
  <c r="H159" i="3"/>
  <c r="H160" i="3"/>
  <c r="H161" i="3"/>
  <c r="H157" i="3"/>
  <c r="H141" i="3"/>
  <c r="E55" i="3"/>
  <c r="E47" i="3"/>
  <c r="E33" i="3"/>
  <c r="N123" i="3" l="1"/>
  <c r="N122" i="3"/>
  <c r="N121" i="3"/>
  <c r="N120" i="3"/>
  <c r="N119" i="3"/>
  <c r="E78" i="3"/>
  <c r="E68" i="3"/>
  <c r="E24" i="3"/>
  <c r="D183" i="3" l="1"/>
  <c r="D59" i="3"/>
  <c r="D37" i="3"/>
  <c r="G10" i="3" l="1"/>
</calcChain>
</file>

<file path=xl/comments1.xml><?xml version="1.0" encoding="utf-8"?>
<comments xmlns="http://schemas.openxmlformats.org/spreadsheetml/2006/main">
  <authors>
    <author>Denis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Digitar o nome do(a) candidato(a).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Digitar a quantidade de oficinas.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55" authorId="0" shapeId="0">
      <text>
        <r>
          <rPr>
            <sz val="9"/>
            <color indexed="81"/>
            <rFont val="Tahoma"/>
            <family val="2"/>
          </rPr>
          <t>Digitar o número de meses.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68" authorId="0" shapeId="0">
      <text>
        <r>
          <rPr>
            <sz val="9"/>
            <color indexed="81"/>
            <rFont val="Tahoma"/>
            <family val="2"/>
          </rPr>
          <t>Digitar o número de resumos.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78" authorId="0" shapeId="0">
      <text>
        <r>
          <rPr>
            <sz val="9"/>
            <color indexed="81"/>
            <rFont val="Tahoma"/>
            <family val="2"/>
          </rPr>
          <t>Digitar o número de resumos.</t>
        </r>
      </text>
    </comment>
    <comment ref="C79" authorId="0" shapeId="0">
      <text>
        <r>
          <rPr>
            <sz val="9"/>
            <color indexed="81"/>
            <rFont val="Tahoma"/>
            <family val="2"/>
          </rPr>
          <t>Digitar o(s) número(s) do(s) respectivo(s) comprovante(s).</t>
        </r>
      </text>
    </comment>
    <comment ref="A95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
B4
B5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5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6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6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7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8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8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99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99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0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0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1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101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1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2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2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3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04" authorId="0" shapeId="0">
      <text>
        <r>
          <rPr>
            <sz val="9"/>
            <color indexed="81"/>
            <rFont val="Tahoma"/>
            <family val="2"/>
          </rPr>
          <t>Digitar o respectivo Qualis dos periódicos (consultar tabela CBII).
Exemplos:
A1
A2
B1
B2
B3</t>
        </r>
      </text>
    </comment>
    <comment ref="C104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04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19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19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19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19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0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0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1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1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1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2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2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2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2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23" authorId="0" shapeId="0">
      <text>
        <r>
          <rPr>
            <sz val="9"/>
            <color indexed="81"/>
            <rFont val="Tahoma"/>
            <family val="2"/>
          </rPr>
          <t xml:space="preserve">Digitar o respectivo Qualis dos periódicos (consultar tabela CBII).
Exemplos:
A1
A2
B1
B2
</t>
        </r>
      </text>
    </comment>
    <comment ref="C123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23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K123" authorId="0" shapeId="0">
      <text>
        <r>
          <rPr>
            <sz val="9"/>
            <color indexed="81"/>
            <rFont val="Tahoma"/>
            <family val="2"/>
          </rPr>
          <t>Digitar o número de autores.</t>
        </r>
      </text>
    </comment>
    <comment ref="A141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41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57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7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58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8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59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59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0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0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61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61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80" authorId="0" shapeId="0">
      <text>
        <r>
          <rPr>
            <sz val="9"/>
            <color indexed="81"/>
            <rFont val="Tahoma"/>
            <family val="2"/>
          </rPr>
          <t xml:space="preserve">Digitar o respectivo Qualis do periódico (consultar tabela CBII).
Exemplos:
A1
A2
B1
B2
</t>
        </r>
      </text>
    </comment>
    <comment ref="C180" authorId="0" shapeId="0">
      <text>
        <r>
          <rPr>
            <sz val="9"/>
            <color indexed="81"/>
            <rFont val="Tahoma"/>
            <family val="2"/>
          </rPr>
          <t>Digitar o nome do periódico referente ao Qualis CBII ao lado.</t>
        </r>
      </text>
    </comment>
    <comment ref="F180" authorId="0" shapeId="0">
      <text>
        <r>
          <rPr>
            <sz val="9"/>
            <color indexed="81"/>
            <rFont val="Tahoma"/>
            <family val="2"/>
          </rPr>
          <t>Digitar o número do respectivo comprovante.</t>
        </r>
      </text>
    </comment>
    <comment ref="A191" authorId="0" shapeId="0">
      <text>
        <r>
          <rPr>
            <sz val="9"/>
            <color indexed="81"/>
            <rFont val="Tahoma"/>
            <family val="2"/>
          </rPr>
          <t>Digitar:
Sim ou Não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>Digitar o número do SIAPE somente se for servidor do HUSM ou HVU-UFSM.</t>
        </r>
      </text>
    </comment>
  </commentList>
</comments>
</file>

<file path=xl/sharedStrings.xml><?xml version="1.0" encoding="utf-8"?>
<sst xmlns="http://schemas.openxmlformats.org/spreadsheetml/2006/main" count="131" uniqueCount="67">
  <si>
    <t>Pontos/ano</t>
  </si>
  <si>
    <t>Pontos</t>
  </si>
  <si>
    <t>Pontos/oficina</t>
  </si>
  <si>
    <t>Qtd. Oficinas</t>
  </si>
  <si>
    <t>Mínimo de 40 h (como aluno/monitor)</t>
  </si>
  <si>
    <t>Laboratório do PPGBtox</t>
  </si>
  <si>
    <t>Outro PPG em Bioquímica</t>
  </si>
  <si>
    <t>Qtd. Resumos</t>
  </si>
  <si>
    <t>Pontos/resumo</t>
  </si>
  <si>
    <t>Número de autores</t>
  </si>
  <si>
    <t>3.3. Artigos publicados e/ou aceitos nos últimos 5 anos</t>
  </si>
  <si>
    <t>Outro PPG em área afim</t>
  </si>
  <si>
    <t>3.6. Artigos submetidos à publicação</t>
  </si>
  <si>
    <t>TOTAL DE PONTOS</t>
  </si>
  <si>
    <t>3.4. Artigos publicados e/ou aceitos nos últimos 5 anos</t>
  </si>
  <si>
    <t>Nome do periódico</t>
  </si>
  <si>
    <t>Pontuação do periódico</t>
  </si>
  <si>
    <t>Qualis CBII</t>
  </si>
  <si>
    <t>3.7. Artigo submetido à publicação</t>
  </si>
  <si>
    <t>3.5. Artigo vinculado à dissertação</t>
  </si>
  <si>
    <t>A1</t>
  </si>
  <si>
    <t>A2</t>
  </si>
  <si>
    <t>B1</t>
  </si>
  <si>
    <t>B2</t>
  </si>
  <si>
    <t>B3</t>
  </si>
  <si>
    <t>Pontuação por Qualis CBII</t>
  </si>
  <si>
    <t>Meses</t>
  </si>
  <si>
    <t>ASSINATURA DO ALUNO(A)</t>
  </si>
  <si>
    <t>ALUNO(A)</t>
  </si>
  <si>
    <t>Soma de pontos do item 1:</t>
  </si>
  <si>
    <t>1. GRADUAÇÃO</t>
  </si>
  <si>
    <t>1.1. Iniciação científica (Máximo: 36 meses)</t>
  </si>
  <si>
    <t>1.2. Oficinas (Máximo: 2 oficinas)</t>
  </si>
  <si>
    <t>Soma de pontos do item 2:</t>
  </si>
  <si>
    <t>3.1. Resumos em eventos regionais (Máximo: 5 resumos)</t>
  </si>
  <si>
    <t>3.2. Resumos em congressos nacionais e internacionais (Máximo: 5 resumos)</t>
  </si>
  <si>
    <t>* Resumos apresentados em eventos diferentes que contenham os mesmos resultados NÃO serão aceitos.</t>
  </si>
  <si>
    <t>Primeira autoria (Máximo: 10 artigos)</t>
  </si>
  <si>
    <t>Co-autoria (Máximo: 5 artigos)</t>
  </si>
  <si>
    <t>* Os pontos de co-autoria serão obtidos pela pontuação do periódico dividida pelo número de autores de cada artigo científico.</t>
  </si>
  <si>
    <t>Primeira autoria (Máximo: 1 artigo)</t>
  </si>
  <si>
    <t>* O artigo vinculado deverá ter correspondência com o projeto apresentado pelo(a) aluno(a), caso contrário, a nota será zero (0);</t>
  </si>
  <si>
    <t>* O(A) aluno(a) deverá apresentar carta do orientador salientando que o respectivo artigo será utilizado na sua dissertação;</t>
  </si>
  <si>
    <t>* O artigo vinculado NÃO poderá ser o mesmo apresentado por outro(a) aluno(a), caso contrário, a nota será zero (0);</t>
  </si>
  <si>
    <t>Primeira autoria (Máximo: 5 artigos)</t>
  </si>
  <si>
    <r>
      <t xml:space="preserve">* Serão aceitos somente artigos em processo de avaliação com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>;</t>
    </r>
  </si>
  <si>
    <r>
      <t xml:space="preserve">* O artigo que não apresentar o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 xml:space="preserve"> terá a nota zero (0).</t>
    </r>
  </si>
  <si>
    <t>Primeira autoria vinculada à dissertação (Máximo: 1 artigo)</t>
  </si>
  <si>
    <r>
      <t xml:space="preserve">* O artigo que não apresentar o parecer </t>
    </r>
    <r>
      <rPr>
        <b/>
        <i/>
        <sz val="11"/>
        <color rgb="FF0070C0"/>
        <rFont val="Calibri"/>
        <family val="2"/>
        <scheme val="minor"/>
      </rPr>
      <t>ad hoc</t>
    </r>
    <r>
      <rPr>
        <b/>
        <sz val="11"/>
        <color rgb="FF0070C0"/>
        <rFont val="Calibri"/>
        <family val="2"/>
        <scheme val="minor"/>
      </rPr>
      <t xml:space="preserve"> terá a nota zero (0);</t>
    </r>
  </si>
  <si>
    <t>Soma de pontos do item 3:</t>
  </si>
  <si>
    <t>2.1. Estágio em Bioquímica vinculado a PPG (Máximo: 12 meses)</t>
  </si>
  <si>
    <t>2.2. Estágio em áreas afins vinculado a PPG (Máximo: 12 meses)</t>
  </si>
  <si>
    <t>* Artigos paginados serão contados somente se o ano de paginação for correspondente ao ano de matrícula no PPGBtox.</t>
  </si>
  <si>
    <t>2. PÓS-GRADUAÇÃO (PONTUAÇÃO MÁXIMA: 0,75 PONTO)</t>
  </si>
  <si>
    <t>Autoria ou co-autoria (SIC, JAI)</t>
  </si>
  <si>
    <t>Oficinas de Bioquímica/Biologia Molecular</t>
  </si>
  <si>
    <t>Número do anexo</t>
  </si>
  <si>
    <t>B4</t>
  </si>
  <si>
    <t>B5</t>
  </si>
  <si>
    <t>4. ATUAÇÃO COMO SERVIDOR DO HUSM OU HVU-UFSM</t>
  </si>
  <si>
    <t>4.1. Possui vínculo empregatício como servidor do HUSM ou HVU-UFSM?</t>
  </si>
  <si>
    <t>Vínculo</t>
  </si>
  <si>
    <t>Número do SIAPE</t>
  </si>
  <si>
    <t>Soma de pontos do item 4:</t>
  </si>
  <si>
    <t>Autoria ou co-autoria (FESBE, SBBQ,  SBQ, SBPC, SBTox, etc)</t>
  </si>
  <si>
    <t>PLANILHA DE AVALIAÇÃO DO MESTRADO - PPGBtox</t>
  </si>
  <si>
    <t>3. PRODUÇÃO CIENTÍFICA DURANTE OS ÚLTIMOS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</si>
</sst>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1" fillId="5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0" fillId="6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/>
    <xf numFmtId="0" fontId="10" fillId="0" borderId="6" xfId="0" applyFont="1" applyFill="1" applyBorder="1" applyAlignment="1"/>
    <xf numFmtId="0" fontId="1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9</xdr:col>
      <xdr:colOff>19050</xdr:colOff>
      <xdr:row>5</xdr:row>
      <xdr:rowOff>180975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54768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95"/>
  <sheetViews>
    <sheetView tabSelected="1" workbookViewId="0">
      <selection activeCell="D37" sqref="D37 D59 D183 D195"/>
    </sheetView>
  </sheetViews>
  <sheetFormatPr defaultRowHeight="15" x14ac:dyDescent="0.25"/>
  <sheetData>
    <row r="2" spans="1:9" x14ac:dyDescent="0.25">
      <c r="A2" s="1"/>
    </row>
    <row r="3" spans="1:9" x14ac:dyDescent="0.25">
      <c r="A3" s="1"/>
    </row>
    <row r="4" spans="1:9" x14ac:dyDescent="0.25">
      <c r="A4" s="1"/>
    </row>
    <row r="5" spans="1:9" x14ac:dyDescent="0.25">
      <c r="A5" s="1"/>
    </row>
    <row r="7" spans="1:9" x14ac:dyDescent="0.25">
      <c r="A7" s="3" t="s">
        <v>65</v>
      </c>
    </row>
    <row r="8" spans="1:9" x14ac:dyDescent="0.25">
      <c r="A8" s="3"/>
    </row>
    <row r="9" spans="1:9" x14ac:dyDescent="0.25">
      <c r="A9" s="54" t="s">
        <v>28</v>
      </c>
      <c r="B9" s="54"/>
      <c r="C9" s="54"/>
      <c r="D9" s="54"/>
      <c r="E9" s="54"/>
      <c r="F9" s="54"/>
      <c r="G9" s="40" t="s">
        <v>13</v>
      </c>
      <c r="H9" s="40"/>
      <c r="I9" s="40"/>
    </row>
    <row r="10" spans="1:9" x14ac:dyDescent="0.25">
      <c r="A10" s="39"/>
      <c r="B10" s="39"/>
      <c r="C10" s="39"/>
      <c r="D10" s="39"/>
      <c r="E10" s="39"/>
      <c r="F10" s="39"/>
      <c r="G10" s="55">
        <f>SUM(D37,D59,D183,D195)</f>
        <v>0</v>
      </c>
      <c r="H10" s="55"/>
      <c r="I10" s="55"/>
    </row>
    <row r="11" spans="1:9" x14ac:dyDescent="0.25">
      <c r="A11" s="9"/>
      <c r="B11" s="7"/>
      <c r="C11" s="7"/>
      <c r="D11" s="7"/>
      <c r="E11" s="7"/>
      <c r="F11" s="7"/>
      <c r="G11" s="7"/>
      <c r="H11" s="7"/>
      <c r="I11" s="10"/>
    </row>
    <row r="12" spans="1:9" x14ac:dyDescent="0.25">
      <c r="A12" s="56" t="s">
        <v>27</v>
      </c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9"/>
      <c r="B13" s="7"/>
      <c r="C13" s="7"/>
      <c r="D13" s="7"/>
      <c r="E13" s="7"/>
      <c r="F13" s="7"/>
      <c r="G13" s="7"/>
      <c r="H13" s="7"/>
      <c r="I13" s="10"/>
    </row>
    <row r="14" spans="1:9" x14ac:dyDescent="0.25">
      <c r="A14" s="9"/>
      <c r="B14" s="7"/>
      <c r="C14" s="7"/>
      <c r="D14" s="7"/>
      <c r="E14" s="7"/>
      <c r="F14" s="7"/>
      <c r="G14" s="7"/>
      <c r="H14" s="7"/>
      <c r="I14" s="10"/>
    </row>
    <row r="15" spans="1:9" x14ac:dyDescent="0.25">
      <c r="A15" s="9"/>
      <c r="B15" s="8"/>
      <c r="C15" s="8"/>
      <c r="D15" s="8"/>
      <c r="E15" s="8"/>
      <c r="F15" s="8"/>
      <c r="G15" s="8"/>
      <c r="H15" s="8"/>
      <c r="I15" s="10"/>
    </row>
    <row r="16" spans="1:9" x14ac:dyDescent="0.25">
      <c r="A16" s="11"/>
      <c r="B16" s="8"/>
      <c r="C16" s="8"/>
      <c r="D16" s="8"/>
      <c r="E16" s="8"/>
      <c r="F16" s="8"/>
      <c r="G16" s="8"/>
      <c r="H16" s="8"/>
      <c r="I16" s="12"/>
    </row>
    <row r="19" spans="1:7" x14ac:dyDescent="0.25">
      <c r="A19" s="2" t="s">
        <v>30</v>
      </c>
    </row>
    <row r="21" spans="1:7" x14ac:dyDescent="0.25">
      <c r="A21" s="1" t="s">
        <v>31</v>
      </c>
    </row>
    <row r="23" spans="1:7" x14ac:dyDescent="0.25">
      <c r="A23" s="32" t="s">
        <v>26</v>
      </c>
      <c r="B23" s="32"/>
      <c r="C23" s="32" t="s">
        <v>0</v>
      </c>
      <c r="D23" s="32"/>
      <c r="E23" s="18" t="s">
        <v>1</v>
      </c>
      <c r="F23" s="61"/>
      <c r="G23" s="59"/>
    </row>
    <row r="24" spans="1:7" x14ac:dyDescent="0.25">
      <c r="A24" s="49"/>
      <c r="B24" s="49"/>
      <c r="C24" s="50">
        <v>0.3</v>
      </c>
      <c r="D24" s="50"/>
      <c r="E24" s="16">
        <f>IF(A24&gt;36,0.9,(A24*C24/12))</f>
        <v>0</v>
      </c>
      <c r="F24" s="61"/>
      <c r="G24" s="59"/>
    </row>
    <row r="25" spans="1:7" x14ac:dyDescent="0.25">
      <c r="A25" s="38" t="s">
        <v>56</v>
      </c>
      <c r="B25" s="38"/>
      <c r="C25" s="51"/>
      <c r="D25" s="52"/>
      <c r="E25" s="52"/>
      <c r="F25" s="15"/>
      <c r="G25" s="14"/>
    </row>
    <row r="28" spans="1:7" x14ac:dyDescent="0.25">
      <c r="A28" s="1" t="s">
        <v>32</v>
      </c>
    </row>
    <row r="29" spans="1:7" x14ac:dyDescent="0.25">
      <c r="A29" s="5" t="s">
        <v>55</v>
      </c>
    </row>
    <row r="30" spans="1:7" x14ac:dyDescent="0.25">
      <c r="A30" s="5" t="s">
        <v>4</v>
      </c>
    </row>
    <row r="32" spans="1:7" x14ac:dyDescent="0.25">
      <c r="A32" s="32" t="s">
        <v>3</v>
      </c>
      <c r="B32" s="32"/>
      <c r="C32" s="32" t="s">
        <v>2</v>
      </c>
      <c r="D32" s="32"/>
      <c r="E32" s="18" t="s">
        <v>1</v>
      </c>
      <c r="F32" s="59"/>
      <c r="G32" s="60"/>
    </row>
    <row r="33" spans="1:7" x14ac:dyDescent="0.25">
      <c r="A33" s="49"/>
      <c r="B33" s="49"/>
      <c r="C33" s="50">
        <v>0.1</v>
      </c>
      <c r="D33" s="50"/>
      <c r="E33" s="16">
        <f>IF(A33&gt;2,0.2,(A33*C33))</f>
        <v>0</v>
      </c>
      <c r="F33" s="59"/>
      <c r="G33" s="60"/>
    </row>
    <row r="34" spans="1:7" x14ac:dyDescent="0.25">
      <c r="A34" s="38" t="s">
        <v>56</v>
      </c>
      <c r="B34" s="38"/>
      <c r="C34" s="51"/>
      <c r="D34" s="52"/>
      <c r="E34" s="53"/>
      <c r="F34" s="14"/>
      <c r="G34" s="14"/>
    </row>
    <row r="37" spans="1:7" x14ac:dyDescent="0.25">
      <c r="A37" s="40" t="s">
        <v>29</v>
      </c>
      <c r="B37" s="40"/>
      <c r="C37" s="40"/>
      <c r="D37" s="13">
        <f>SUM(E24,E33)</f>
        <v>0</v>
      </c>
    </row>
    <row r="40" spans="1:7" x14ac:dyDescent="0.25">
      <c r="A40" s="2" t="s">
        <v>53</v>
      </c>
    </row>
    <row r="42" spans="1:7" x14ac:dyDescent="0.25">
      <c r="A42" s="1" t="s">
        <v>50</v>
      </c>
    </row>
    <row r="43" spans="1:7" x14ac:dyDescent="0.25">
      <c r="A43" s="5" t="s">
        <v>5</v>
      </c>
    </row>
    <row r="44" spans="1:7" x14ac:dyDescent="0.25">
      <c r="A44" s="5" t="s">
        <v>6</v>
      </c>
    </row>
    <row r="46" spans="1:7" x14ac:dyDescent="0.25">
      <c r="A46" s="32" t="s">
        <v>26</v>
      </c>
      <c r="B46" s="32"/>
      <c r="C46" s="32" t="s">
        <v>0</v>
      </c>
      <c r="D46" s="32"/>
      <c r="E46" s="18" t="s">
        <v>1</v>
      </c>
    </row>
    <row r="47" spans="1:7" x14ac:dyDescent="0.25">
      <c r="A47" s="49"/>
      <c r="B47" s="49"/>
      <c r="C47" s="50">
        <v>0.5</v>
      </c>
      <c r="D47" s="50"/>
      <c r="E47" s="4">
        <f>IF((A47*C47/12)&gt;0.5,0.5,(A47*C47/12))</f>
        <v>0</v>
      </c>
    </row>
    <row r="48" spans="1:7" x14ac:dyDescent="0.25">
      <c r="A48" s="38" t="s">
        <v>56</v>
      </c>
      <c r="B48" s="38"/>
      <c r="C48" s="39"/>
      <c r="D48" s="39"/>
      <c r="E48" s="39"/>
      <c r="F48" s="14"/>
    </row>
    <row r="51" spans="1:5" x14ac:dyDescent="0.25">
      <c r="A51" s="1" t="s">
        <v>51</v>
      </c>
    </row>
    <row r="52" spans="1:5" x14ac:dyDescent="0.25">
      <c r="A52" s="5" t="s">
        <v>11</v>
      </c>
    </row>
    <row r="54" spans="1:5" x14ac:dyDescent="0.25">
      <c r="A54" s="32" t="s">
        <v>26</v>
      </c>
      <c r="B54" s="32"/>
      <c r="C54" s="32" t="s">
        <v>0</v>
      </c>
      <c r="D54" s="32"/>
      <c r="E54" s="18" t="s">
        <v>1</v>
      </c>
    </row>
    <row r="55" spans="1:5" x14ac:dyDescent="0.25">
      <c r="A55" s="49"/>
      <c r="B55" s="49"/>
      <c r="C55" s="50">
        <v>0.25</v>
      </c>
      <c r="D55" s="50"/>
      <c r="E55" s="4">
        <f>IF((A55*C55/12)&gt;0.25,0.25,(A55*C55/12))</f>
        <v>0</v>
      </c>
    </row>
    <row r="56" spans="1:5" x14ac:dyDescent="0.25">
      <c r="A56" s="38" t="s">
        <v>56</v>
      </c>
      <c r="B56" s="38"/>
      <c r="C56" s="39"/>
      <c r="D56" s="39"/>
      <c r="E56" s="39"/>
    </row>
    <row r="59" spans="1:5" x14ac:dyDescent="0.25">
      <c r="A59" s="40" t="s">
        <v>33</v>
      </c>
      <c r="B59" s="40"/>
      <c r="C59" s="40"/>
      <c r="D59" s="13">
        <f>IF(E47+E55&gt;1,1,E47+E55)</f>
        <v>0</v>
      </c>
    </row>
    <row r="62" spans="1:5" x14ac:dyDescent="0.25">
      <c r="A62" s="2" t="s">
        <v>66</v>
      </c>
    </row>
    <row r="63" spans="1:5" x14ac:dyDescent="0.25">
      <c r="A63" s="2"/>
    </row>
    <row r="64" spans="1:5" x14ac:dyDescent="0.25">
      <c r="A64" s="6" t="s">
        <v>34</v>
      </c>
    </row>
    <row r="65" spans="1:22" x14ac:dyDescent="0.25">
      <c r="A65" s="5" t="s">
        <v>54</v>
      </c>
    </row>
    <row r="67" spans="1:22" x14ac:dyDescent="0.25">
      <c r="A67" s="32" t="s">
        <v>7</v>
      </c>
      <c r="B67" s="32"/>
      <c r="C67" s="32" t="s">
        <v>8</v>
      </c>
      <c r="D67" s="32"/>
      <c r="E67" s="18" t="s">
        <v>1</v>
      </c>
    </row>
    <row r="68" spans="1:22" x14ac:dyDescent="0.25">
      <c r="A68" s="49"/>
      <c r="B68" s="49"/>
      <c r="C68" s="50">
        <v>0.1</v>
      </c>
      <c r="D68" s="50"/>
      <c r="E68" s="16">
        <f>IF(A68&gt;5,0.5,(A68*C68))</f>
        <v>0</v>
      </c>
    </row>
    <row r="69" spans="1:22" x14ac:dyDescent="0.25">
      <c r="A69" s="38" t="s">
        <v>56</v>
      </c>
      <c r="B69" s="38"/>
      <c r="C69" s="39"/>
      <c r="D69" s="39"/>
      <c r="E69" s="39"/>
    </row>
    <row r="72" spans="1:22" x14ac:dyDescent="0.25">
      <c r="A72" s="1" t="s">
        <v>35</v>
      </c>
    </row>
    <row r="73" spans="1:22" x14ac:dyDescent="0.25">
      <c r="A73" s="5" t="s">
        <v>64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5" spans="1:22" x14ac:dyDescent="0.25">
      <c r="A75" s="3" t="s">
        <v>36</v>
      </c>
    </row>
    <row r="77" spans="1:22" x14ac:dyDescent="0.25">
      <c r="A77" s="32" t="s">
        <v>7</v>
      </c>
      <c r="B77" s="32"/>
      <c r="C77" s="32" t="s">
        <v>8</v>
      </c>
      <c r="D77" s="32"/>
      <c r="E77" s="18" t="s">
        <v>1</v>
      </c>
    </row>
    <row r="78" spans="1:22" x14ac:dyDescent="0.25">
      <c r="A78" s="49"/>
      <c r="B78" s="49"/>
      <c r="C78" s="50">
        <v>0.2</v>
      </c>
      <c r="D78" s="50"/>
      <c r="E78" s="16">
        <f>IF(A78&gt;5,1,(A78*C78))</f>
        <v>0</v>
      </c>
    </row>
    <row r="79" spans="1:22" x14ac:dyDescent="0.25">
      <c r="A79" s="38" t="s">
        <v>56</v>
      </c>
      <c r="B79" s="38"/>
      <c r="C79" s="39"/>
      <c r="D79" s="39"/>
      <c r="E79" s="39"/>
    </row>
    <row r="82" spans="1:13" x14ac:dyDescent="0.25">
      <c r="A82" s="1" t="s">
        <v>10</v>
      </c>
    </row>
    <row r="83" spans="1:13" x14ac:dyDescent="0.25">
      <c r="A83" s="5" t="s">
        <v>37</v>
      </c>
    </row>
    <row r="85" spans="1:13" x14ac:dyDescent="0.25">
      <c r="A85" s="32" t="s">
        <v>17</v>
      </c>
      <c r="B85" s="32"/>
      <c r="C85" s="32" t="s">
        <v>25</v>
      </c>
      <c r="D85" s="32"/>
      <c r="E85" s="32"/>
      <c r="G85" s="27"/>
      <c r="H85" s="27"/>
      <c r="I85" s="27"/>
    </row>
    <row r="86" spans="1:13" x14ac:dyDescent="0.25">
      <c r="A86" s="43" t="s">
        <v>20</v>
      </c>
      <c r="B86" s="43"/>
      <c r="C86" s="44">
        <v>50</v>
      </c>
      <c r="D86" s="44"/>
      <c r="E86" s="44"/>
      <c r="G86" s="27"/>
      <c r="H86" s="27"/>
      <c r="I86" s="27"/>
    </row>
    <row r="87" spans="1:13" x14ac:dyDescent="0.25">
      <c r="A87" s="43" t="s">
        <v>21</v>
      </c>
      <c r="B87" s="43"/>
      <c r="C87" s="44">
        <v>25</v>
      </c>
      <c r="D87" s="44"/>
      <c r="E87" s="44"/>
      <c r="G87" s="27"/>
      <c r="H87" s="27"/>
      <c r="I87" s="27"/>
    </row>
    <row r="88" spans="1:13" x14ac:dyDescent="0.25">
      <c r="A88" s="43" t="s">
        <v>22</v>
      </c>
      <c r="B88" s="43"/>
      <c r="C88" s="44">
        <v>12.5</v>
      </c>
      <c r="D88" s="44"/>
      <c r="E88" s="44"/>
      <c r="G88" s="27"/>
      <c r="H88" s="27"/>
      <c r="I88" s="27"/>
    </row>
    <row r="89" spans="1:13" x14ac:dyDescent="0.25">
      <c r="A89" s="43" t="s">
        <v>23</v>
      </c>
      <c r="B89" s="43"/>
      <c r="C89" s="44">
        <v>5</v>
      </c>
      <c r="D89" s="44"/>
      <c r="E89" s="44"/>
      <c r="G89" s="27"/>
      <c r="H89" s="27"/>
      <c r="I89" s="27"/>
    </row>
    <row r="90" spans="1:13" x14ac:dyDescent="0.25">
      <c r="A90" s="43" t="s">
        <v>24</v>
      </c>
      <c r="B90" s="43"/>
      <c r="C90" s="44">
        <v>2.5</v>
      </c>
      <c r="D90" s="44"/>
      <c r="E90" s="44"/>
      <c r="G90" s="27"/>
      <c r="I90" s="27"/>
    </row>
    <row r="91" spans="1:13" x14ac:dyDescent="0.25">
      <c r="A91" s="43" t="s">
        <v>57</v>
      </c>
      <c r="B91" s="43"/>
      <c r="C91" s="44">
        <v>1.25</v>
      </c>
      <c r="D91" s="44"/>
      <c r="E91" s="44"/>
      <c r="G91" s="27"/>
      <c r="I91" s="27"/>
    </row>
    <row r="92" spans="1:13" x14ac:dyDescent="0.25">
      <c r="A92" s="43" t="s">
        <v>58</v>
      </c>
      <c r="B92" s="43"/>
      <c r="C92" s="44">
        <v>1</v>
      </c>
      <c r="D92" s="44"/>
      <c r="E92" s="44"/>
      <c r="G92" s="27"/>
      <c r="I92" s="27"/>
    </row>
    <row r="94" spans="1:13" x14ac:dyDescent="0.25">
      <c r="A94" s="32" t="s">
        <v>17</v>
      </c>
      <c r="B94" s="32"/>
      <c r="C94" s="32" t="s">
        <v>15</v>
      </c>
      <c r="D94" s="32"/>
      <c r="E94" s="32"/>
      <c r="F94" s="38" t="s">
        <v>56</v>
      </c>
      <c r="G94" s="38"/>
      <c r="H94" s="33" t="s">
        <v>1</v>
      </c>
      <c r="I94" s="34"/>
      <c r="J94" s="35"/>
      <c r="K94" s="21"/>
      <c r="L94" s="22"/>
      <c r="M94" s="22"/>
    </row>
    <row r="95" spans="1:13" x14ac:dyDescent="0.25">
      <c r="A95" s="36"/>
      <c r="B95" s="36"/>
      <c r="C95" s="36"/>
      <c r="D95" s="36"/>
      <c r="E95" s="36"/>
      <c r="F95" s="41"/>
      <c r="G95" s="42"/>
      <c r="H95" s="46" t="b">
        <f>IF(A95="a1",50,IF(A95="a2",25,IF(A95="b1",12.5,IF(A95="b2",5,IF(A95="b3",2.5,IF(A95="b4",1.25,IF(A95="b5",1)))))))</f>
        <v>0</v>
      </c>
      <c r="I95" s="47"/>
      <c r="J95" s="48"/>
      <c r="K95" s="24"/>
      <c r="L95" s="23"/>
      <c r="M95" s="23"/>
    </row>
    <row r="96" spans="1:13" x14ac:dyDescent="0.25">
      <c r="A96" s="36"/>
      <c r="B96" s="36"/>
      <c r="C96" s="36"/>
      <c r="D96" s="36"/>
      <c r="E96" s="36"/>
      <c r="F96" s="41"/>
      <c r="G96" s="42"/>
      <c r="H96" s="46" t="b">
        <f t="shared" ref="H96:H104" si="0">IF(A96="a1",50,IF(A96="a2",25,IF(A96="b1",12.5,IF(A96="b2",5,IF(A96="b3",2.5,IF(A96="b4",1.25,IF(A96="b5",1)))))))</f>
        <v>0</v>
      </c>
      <c r="I96" s="47"/>
      <c r="J96" s="48"/>
      <c r="K96" s="24"/>
      <c r="L96" s="23"/>
      <c r="M96" s="23"/>
    </row>
    <row r="97" spans="1:13" x14ac:dyDescent="0.25">
      <c r="A97" s="36"/>
      <c r="B97" s="36"/>
      <c r="C97" s="36"/>
      <c r="D97" s="36"/>
      <c r="E97" s="36"/>
      <c r="F97" s="41"/>
      <c r="G97" s="42"/>
      <c r="H97" s="46" t="b">
        <f t="shared" si="0"/>
        <v>0</v>
      </c>
      <c r="I97" s="47"/>
      <c r="J97" s="48"/>
      <c r="K97" s="24"/>
      <c r="L97" s="23"/>
      <c r="M97" s="23"/>
    </row>
    <row r="98" spans="1:13" x14ac:dyDescent="0.25">
      <c r="A98" s="36"/>
      <c r="B98" s="36"/>
      <c r="C98" s="36"/>
      <c r="D98" s="36"/>
      <c r="E98" s="36"/>
      <c r="F98" s="41"/>
      <c r="G98" s="42"/>
      <c r="H98" s="46" t="b">
        <f t="shared" si="0"/>
        <v>0</v>
      </c>
      <c r="I98" s="47"/>
      <c r="J98" s="48"/>
      <c r="K98" s="24"/>
      <c r="L98" s="23"/>
      <c r="M98" s="23"/>
    </row>
    <row r="99" spans="1:13" x14ac:dyDescent="0.25">
      <c r="A99" s="36"/>
      <c r="B99" s="36"/>
      <c r="C99" s="36"/>
      <c r="D99" s="36"/>
      <c r="E99" s="36"/>
      <c r="F99" s="41"/>
      <c r="G99" s="42"/>
      <c r="H99" s="46" t="b">
        <f t="shared" si="0"/>
        <v>0</v>
      </c>
      <c r="I99" s="47"/>
      <c r="J99" s="48"/>
      <c r="K99" s="24"/>
      <c r="L99" s="23"/>
      <c r="M99" s="23"/>
    </row>
    <row r="100" spans="1:13" x14ac:dyDescent="0.25">
      <c r="A100" s="36"/>
      <c r="B100" s="36"/>
      <c r="C100" s="36"/>
      <c r="D100" s="36"/>
      <c r="E100" s="36"/>
      <c r="F100" s="41"/>
      <c r="G100" s="42"/>
      <c r="H100" s="46" t="b">
        <f t="shared" si="0"/>
        <v>0</v>
      </c>
      <c r="I100" s="47"/>
      <c r="J100" s="48"/>
      <c r="K100" s="24"/>
      <c r="L100" s="23"/>
      <c r="M100" s="23"/>
    </row>
    <row r="101" spans="1:13" x14ac:dyDescent="0.25">
      <c r="A101" s="36"/>
      <c r="B101" s="36"/>
      <c r="C101" s="36"/>
      <c r="D101" s="36"/>
      <c r="E101" s="36"/>
      <c r="F101" s="41"/>
      <c r="G101" s="42"/>
      <c r="H101" s="46" t="b">
        <f t="shared" si="0"/>
        <v>0</v>
      </c>
      <c r="I101" s="47"/>
      <c r="J101" s="48"/>
      <c r="K101" s="24"/>
      <c r="L101" s="23"/>
      <c r="M101" s="23"/>
    </row>
    <row r="102" spans="1:13" x14ac:dyDescent="0.25">
      <c r="A102" s="36"/>
      <c r="B102" s="36"/>
      <c r="C102" s="36"/>
      <c r="D102" s="36"/>
      <c r="E102" s="36"/>
      <c r="F102" s="41"/>
      <c r="G102" s="42"/>
      <c r="H102" s="46" t="b">
        <f t="shared" si="0"/>
        <v>0</v>
      </c>
      <c r="I102" s="47"/>
      <c r="J102" s="48"/>
      <c r="K102" s="24"/>
      <c r="L102" s="23"/>
      <c r="M102" s="23"/>
    </row>
    <row r="103" spans="1:13" x14ac:dyDescent="0.25">
      <c r="A103" s="36"/>
      <c r="B103" s="36"/>
      <c r="C103" s="36"/>
      <c r="D103" s="36"/>
      <c r="E103" s="36"/>
      <c r="F103" s="41"/>
      <c r="G103" s="42"/>
      <c r="H103" s="46" t="b">
        <f t="shared" si="0"/>
        <v>0</v>
      </c>
      <c r="I103" s="47"/>
      <c r="J103" s="48"/>
      <c r="K103" s="24"/>
      <c r="L103" s="23"/>
      <c r="M103" s="23"/>
    </row>
    <row r="104" spans="1:13" x14ac:dyDescent="0.25">
      <c r="A104" s="36"/>
      <c r="B104" s="36"/>
      <c r="C104" s="36"/>
      <c r="D104" s="36"/>
      <c r="E104" s="36"/>
      <c r="F104" s="41"/>
      <c r="G104" s="42"/>
      <c r="H104" s="46" t="b">
        <f t="shared" si="0"/>
        <v>0</v>
      </c>
      <c r="I104" s="47"/>
      <c r="J104" s="48"/>
      <c r="K104" s="24"/>
      <c r="L104" s="23"/>
      <c r="M104" s="23"/>
    </row>
    <row r="107" spans="1:13" x14ac:dyDescent="0.25">
      <c r="A107" s="1" t="s">
        <v>14</v>
      </c>
    </row>
    <row r="108" spans="1:13" x14ac:dyDescent="0.25">
      <c r="A108" s="5" t="s">
        <v>38</v>
      </c>
    </row>
    <row r="109" spans="1:13" x14ac:dyDescent="0.25">
      <c r="A109" s="5"/>
    </row>
    <row r="110" spans="1:13" x14ac:dyDescent="0.25">
      <c r="A110" s="19" t="s">
        <v>39</v>
      </c>
    </row>
    <row r="112" spans="1:13" x14ac:dyDescent="0.25">
      <c r="A112" s="32" t="s">
        <v>17</v>
      </c>
      <c r="B112" s="32"/>
      <c r="C112" s="32" t="s">
        <v>25</v>
      </c>
      <c r="D112" s="32"/>
      <c r="E112" s="32"/>
      <c r="G112" s="27"/>
      <c r="H112" s="27"/>
      <c r="I112" s="27"/>
    </row>
    <row r="113" spans="1:14" x14ac:dyDescent="0.25">
      <c r="A113" s="43" t="s">
        <v>20</v>
      </c>
      <c r="B113" s="43"/>
      <c r="C113" s="44">
        <v>50</v>
      </c>
      <c r="D113" s="44"/>
      <c r="E113" s="44"/>
      <c r="G113" s="27"/>
      <c r="H113" s="27"/>
      <c r="I113" s="27"/>
    </row>
    <row r="114" spans="1:14" x14ac:dyDescent="0.25">
      <c r="A114" s="43" t="s">
        <v>21</v>
      </c>
      <c r="B114" s="43"/>
      <c r="C114" s="44">
        <v>25</v>
      </c>
      <c r="D114" s="44"/>
      <c r="E114" s="44"/>
      <c r="G114" s="27"/>
      <c r="H114" s="27"/>
      <c r="I114" s="27"/>
    </row>
    <row r="115" spans="1:14" x14ac:dyDescent="0.25">
      <c r="A115" s="43" t="s">
        <v>22</v>
      </c>
      <c r="B115" s="43"/>
      <c r="C115" s="44">
        <v>12.5</v>
      </c>
      <c r="D115" s="44"/>
      <c r="E115" s="44"/>
      <c r="G115" s="27"/>
      <c r="H115" s="27"/>
      <c r="I115" s="27"/>
    </row>
    <row r="116" spans="1:14" x14ac:dyDescent="0.25">
      <c r="A116" s="43" t="s">
        <v>23</v>
      </c>
      <c r="B116" s="43"/>
      <c r="C116" s="44">
        <v>5</v>
      </c>
      <c r="D116" s="44"/>
      <c r="E116" s="44"/>
      <c r="G116" s="27"/>
      <c r="H116" s="27"/>
      <c r="I116" s="27"/>
    </row>
    <row r="118" spans="1:14" x14ac:dyDescent="0.25">
      <c r="A118" s="32" t="s">
        <v>17</v>
      </c>
      <c r="B118" s="32"/>
      <c r="C118" s="32" t="s">
        <v>15</v>
      </c>
      <c r="D118" s="32"/>
      <c r="E118" s="32"/>
      <c r="F118" s="38" t="s">
        <v>56</v>
      </c>
      <c r="G118" s="38"/>
      <c r="H118" s="33" t="s">
        <v>16</v>
      </c>
      <c r="I118" s="34"/>
      <c r="J118" s="35"/>
      <c r="K118" s="32" t="s">
        <v>9</v>
      </c>
      <c r="L118" s="32"/>
      <c r="M118" s="32"/>
      <c r="N118" s="18" t="s">
        <v>1</v>
      </c>
    </row>
    <row r="119" spans="1:14" x14ac:dyDescent="0.25">
      <c r="A119" s="36"/>
      <c r="B119" s="36"/>
      <c r="C119" s="36"/>
      <c r="D119" s="36"/>
      <c r="E119" s="36"/>
      <c r="F119" s="41"/>
      <c r="G119" s="42"/>
      <c r="H119" s="46" t="b">
        <f>IF(A119="a1",50,IF(A119="a2",25,IF(A119="b1",12.5,IF(A119="b2",5))))</f>
        <v>0</v>
      </c>
      <c r="I119" s="47"/>
      <c r="J119" s="48"/>
      <c r="K119" s="36"/>
      <c r="L119" s="36"/>
      <c r="M119" s="36"/>
      <c r="N119" s="16">
        <f>IF(A119=0,0,H119/K119)</f>
        <v>0</v>
      </c>
    </row>
    <row r="120" spans="1:14" x14ac:dyDescent="0.25">
      <c r="A120" s="36"/>
      <c r="B120" s="36"/>
      <c r="C120" s="36"/>
      <c r="D120" s="36"/>
      <c r="E120" s="36"/>
      <c r="F120" s="41"/>
      <c r="G120" s="42"/>
      <c r="H120" s="46" t="b">
        <f t="shared" ref="H120:H123" si="1">IF(A120="a1",50,IF(A120="a2",25,IF(A120="b1",12.5,IF(A120="b2",5))))</f>
        <v>0</v>
      </c>
      <c r="I120" s="47"/>
      <c r="J120" s="48"/>
      <c r="K120" s="36"/>
      <c r="L120" s="36"/>
      <c r="M120" s="36"/>
      <c r="N120" s="16">
        <f>IF(A120=0,0,H120/K120)</f>
        <v>0</v>
      </c>
    </row>
    <row r="121" spans="1:14" x14ac:dyDescent="0.25">
      <c r="A121" s="36"/>
      <c r="B121" s="36"/>
      <c r="C121" s="36"/>
      <c r="D121" s="36"/>
      <c r="E121" s="36"/>
      <c r="F121" s="41"/>
      <c r="G121" s="42"/>
      <c r="H121" s="46" t="b">
        <f t="shared" si="1"/>
        <v>0</v>
      </c>
      <c r="I121" s="47"/>
      <c r="J121" s="48"/>
      <c r="K121" s="36"/>
      <c r="L121" s="36"/>
      <c r="M121" s="36"/>
      <c r="N121" s="16">
        <f>IF(A121=0,0,H121/K121)</f>
        <v>0</v>
      </c>
    </row>
    <row r="122" spans="1:14" x14ac:dyDescent="0.25">
      <c r="A122" s="36"/>
      <c r="B122" s="36"/>
      <c r="C122" s="36"/>
      <c r="D122" s="36"/>
      <c r="E122" s="36"/>
      <c r="F122" s="41"/>
      <c r="G122" s="42"/>
      <c r="H122" s="46" t="b">
        <f t="shared" si="1"/>
        <v>0</v>
      </c>
      <c r="I122" s="47"/>
      <c r="J122" s="48"/>
      <c r="K122" s="36"/>
      <c r="L122" s="36"/>
      <c r="M122" s="36"/>
      <c r="N122" s="16">
        <f>IF(A122=0,0,H122/K122)</f>
        <v>0</v>
      </c>
    </row>
    <row r="123" spans="1:14" x14ac:dyDescent="0.25">
      <c r="A123" s="36"/>
      <c r="B123" s="36"/>
      <c r="C123" s="36"/>
      <c r="D123" s="36"/>
      <c r="E123" s="36"/>
      <c r="F123" s="41"/>
      <c r="G123" s="42"/>
      <c r="H123" s="46" t="b">
        <f t="shared" si="1"/>
        <v>0</v>
      </c>
      <c r="I123" s="47"/>
      <c r="J123" s="48"/>
      <c r="K123" s="36"/>
      <c r="L123" s="36"/>
      <c r="M123" s="36"/>
      <c r="N123" s="16">
        <f>IF(A123=0,0,H123/K123)</f>
        <v>0</v>
      </c>
    </row>
    <row r="126" spans="1:14" x14ac:dyDescent="0.25">
      <c r="A126" s="1" t="s">
        <v>19</v>
      </c>
    </row>
    <row r="127" spans="1:14" x14ac:dyDescent="0.25">
      <c r="A127" s="5" t="s">
        <v>40</v>
      </c>
    </row>
    <row r="129" spans="1:14" x14ac:dyDescent="0.25">
      <c r="A129" s="20" t="s">
        <v>42</v>
      </c>
    </row>
    <row r="130" spans="1:14" x14ac:dyDescent="0.25">
      <c r="A130" s="20" t="s">
        <v>41</v>
      </c>
    </row>
    <row r="131" spans="1:14" x14ac:dyDescent="0.25">
      <c r="A131" s="20" t="s">
        <v>43</v>
      </c>
    </row>
    <row r="132" spans="1:14" x14ac:dyDescent="0.25">
      <c r="A132" s="20" t="s">
        <v>52</v>
      </c>
    </row>
    <row r="134" spans="1:14" x14ac:dyDescent="0.25">
      <c r="A134" s="32" t="s">
        <v>17</v>
      </c>
      <c r="B134" s="32"/>
      <c r="C134" s="32" t="s">
        <v>25</v>
      </c>
      <c r="D134" s="32"/>
      <c r="E134" s="32"/>
      <c r="G134" s="27"/>
      <c r="H134" s="27"/>
      <c r="I134" s="27"/>
    </row>
    <row r="135" spans="1:14" x14ac:dyDescent="0.25">
      <c r="A135" s="43" t="s">
        <v>20</v>
      </c>
      <c r="B135" s="43"/>
      <c r="C135" s="44">
        <v>100</v>
      </c>
      <c r="D135" s="44"/>
      <c r="E135" s="44"/>
      <c r="G135" s="27"/>
      <c r="H135" s="27"/>
      <c r="I135" s="27"/>
    </row>
    <row r="136" spans="1:14" x14ac:dyDescent="0.25">
      <c r="A136" s="43" t="s">
        <v>21</v>
      </c>
      <c r="B136" s="43"/>
      <c r="C136" s="44">
        <v>50</v>
      </c>
      <c r="D136" s="44"/>
      <c r="E136" s="44"/>
      <c r="G136" s="27"/>
      <c r="H136" s="27"/>
      <c r="I136" s="27"/>
    </row>
    <row r="137" spans="1:14" x14ac:dyDescent="0.25">
      <c r="A137" s="43" t="s">
        <v>22</v>
      </c>
      <c r="B137" s="43"/>
      <c r="C137" s="44">
        <v>25</v>
      </c>
      <c r="D137" s="44"/>
      <c r="E137" s="44"/>
      <c r="G137" s="27"/>
      <c r="H137" s="27"/>
      <c r="I137" s="27"/>
    </row>
    <row r="138" spans="1:14" x14ac:dyDescent="0.25">
      <c r="A138" s="43" t="s">
        <v>23</v>
      </c>
      <c r="B138" s="43"/>
      <c r="C138" s="44">
        <v>10</v>
      </c>
      <c r="D138" s="44"/>
      <c r="E138" s="44"/>
      <c r="G138" s="27"/>
      <c r="H138" s="27"/>
      <c r="I138" s="27"/>
    </row>
    <row r="140" spans="1:14" x14ac:dyDescent="0.25">
      <c r="A140" s="32" t="s">
        <v>17</v>
      </c>
      <c r="B140" s="32"/>
      <c r="C140" s="32" t="s">
        <v>15</v>
      </c>
      <c r="D140" s="32"/>
      <c r="E140" s="32"/>
      <c r="F140" s="38" t="s">
        <v>56</v>
      </c>
      <c r="G140" s="38"/>
      <c r="H140" s="33" t="s">
        <v>1</v>
      </c>
      <c r="I140" s="34"/>
      <c r="J140" s="35"/>
      <c r="K140" s="28"/>
      <c r="L140" s="29"/>
      <c r="M140" s="29"/>
      <c r="N140" s="22"/>
    </row>
    <row r="141" spans="1:14" x14ac:dyDescent="0.25">
      <c r="A141" s="36"/>
      <c r="B141" s="36"/>
      <c r="C141" s="36"/>
      <c r="D141" s="36"/>
      <c r="E141" s="36"/>
      <c r="F141" s="41"/>
      <c r="G141" s="42"/>
      <c r="H141" s="46" t="b">
        <f>IF(A141="a1",100,IF(A141="a2",50,IF(A141="b1",25,IF(A141="b2",10))))</f>
        <v>0</v>
      </c>
      <c r="I141" s="47"/>
      <c r="J141" s="48"/>
      <c r="K141" s="30"/>
      <c r="L141" s="31"/>
      <c r="M141" s="31"/>
      <c r="N141" s="25"/>
    </row>
    <row r="144" spans="1:14" x14ac:dyDescent="0.25">
      <c r="A144" s="1" t="s">
        <v>12</v>
      </c>
    </row>
    <row r="145" spans="1:14" x14ac:dyDescent="0.25">
      <c r="A145" s="5" t="s">
        <v>44</v>
      </c>
    </row>
    <row r="147" spans="1:14" x14ac:dyDescent="0.25">
      <c r="A147" s="3" t="s">
        <v>45</v>
      </c>
    </row>
    <row r="148" spans="1:14" x14ac:dyDescent="0.25">
      <c r="A148" s="20" t="s">
        <v>46</v>
      </c>
    </row>
    <row r="150" spans="1:14" x14ac:dyDescent="0.25">
      <c r="A150" s="32" t="s">
        <v>17</v>
      </c>
      <c r="B150" s="32"/>
      <c r="C150" s="32" t="s">
        <v>25</v>
      </c>
      <c r="D150" s="32"/>
      <c r="E150" s="32"/>
      <c r="G150" s="27"/>
      <c r="H150" s="27"/>
      <c r="I150" s="27"/>
    </row>
    <row r="151" spans="1:14" x14ac:dyDescent="0.25">
      <c r="A151" s="43" t="s">
        <v>20</v>
      </c>
      <c r="B151" s="43"/>
      <c r="C151" s="44">
        <v>10</v>
      </c>
      <c r="D151" s="44"/>
      <c r="E151" s="44"/>
      <c r="G151" s="27"/>
      <c r="H151" s="27"/>
      <c r="I151" s="27"/>
    </row>
    <row r="152" spans="1:14" x14ac:dyDescent="0.25">
      <c r="A152" s="43" t="s">
        <v>21</v>
      </c>
      <c r="B152" s="43"/>
      <c r="C152" s="44">
        <v>5</v>
      </c>
      <c r="D152" s="44"/>
      <c r="E152" s="44"/>
      <c r="G152" s="27"/>
      <c r="H152" s="27"/>
      <c r="I152" s="27"/>
    </row>
    <row r="153" spans="1:14" x14ac:dyDescent="0.25">
      <c r="A153" s="43" t="s">
        <v>22</v>
      </c>
      <c r="B153" s="43"/>
      <c r="C153" s="44">
        <v>2.5</v>
      </c>
      <c r="D153" s="44"/>
      <c r="E153" s="44"/>
      <c r="G153" s="27"/>
      <c r="H153" s="27"/>
      <c r="I153" s="27"/>
    </row>
    <row r="154" spans="1:14" x14ac:dyDescent="0.25">
      <c r="A154" s="43" t="s">
        <v>23</v>
      </c>
      <c r="B154" s="43"/>
      <c r="C154" s="44">
        <v>1</v>
      </c>
      <c r="D154" s="44"/>
      <c r="E154" s="44"/>
      <c r="G154" s="27"/>
      <c r="H154" s="27"/>
      <c r="I154" s="27"/>
    </row>
    <row r="156" spans="1:14" x14ac:dyDescent="0.25">
      <c r="A156" s="32" t="s">
        <v>17</v>
      </c>
      <c r="B156" s="32"/>
      <c r="C156" s="32" t="s">
        <v>15</v>
      </c>
      <c r="D156" s="32"/>
      <c r="E156" s="32"/>
      <c r="F156" s="38" t="s">
        <v>56</v>
      </c>
      <c r="G156" s="38"/>
      <c r="H156" s="33" t="s">
        <v>1</v>
      </c>
      <c r="I156" s="34"/>
      <c r="J156" s="35"/>
      <c r="K156" s="28"/>
      <c r="L156" s="29"/>
      <c r="M156" s="29"/>
      <c r="N156" s="22"/>
    </row>
    <row r="157" spans="1:14" x14ac:dyDescent="0.25">
      <c r="A157" s="36"/>
      <c r="B157" s="36"/>
      <c r="C157" s="36"/>
      <c r="D157" s="36"/>
      <c r="E157" s="36"/>
      <c r="F157" s="45"/>
      <c r="G157" s="45"/>
      <c r="H157" s="37" t="b">
        <f>IF(A157="a1",10,IF(A157="a2",5,IF(A157="b1",2.5,IF(A157="b2",1))))</f>
        <v>0</v>
      </c>
      <c r="I157" s="37"/>
      <c r="J157" s="37"/>
      <c r="K157" s="30"/>
      <c r="L157" s="31"/>
      <c r="M157" s="31"/>
      <c r="N157" s="25"/>
    </row>
    <row r="158" spans="1:14" x14ac:dyDescent="0.25">
      <c r="A158" s="36"/>
      <c r="B158" s="36"/>
      <c r="C158" s="36"/>
      <c r="D158" s="36"/>
      <c r="E158" s="36"/>
      <c r="F158" s="45"/>
      <c r="G158" s="45"/>
      <c r="H158" s="37" t="b">
        <f t="shared" ref="H158:H161" si="2">IF(A158="a1",10,IF(A158="a2",5,IF(A158="b1",2.5,IF(A158="b2",1))))</f>
        <v>0</v>
      </c>
      <c r="I158" s="37"/>
      <c r="J158" s="37"/>
      <c r="K158" s="30"/>
      <c r="L158" s="31"/>
      <c r="M158" s="31"/>
      <c r="N158" s="25"/>
    </row>
    <row r="159" spans="1:14" x14ac:dyDescent="0.25">
      <c r="A159" s="36"/>
      <c r="B159" s="36"/>
      <c r="C159" s="36"/>
      <c r="D159" s="36"/>
      <c r="E159" s="36"/>
      <c r="F159" s="45"/>
      <c r="G159" s="45"/>
      <c r="H159" s="37" t="b">
        <f t="shared" si="2"/>
        <v>0</v>
      </c>
      <c r="I159" s="37"/>
      <c r="J159" s="37"/>
      <c r="K159" s="30"/>
      <c r="L159" s="31"/>
      <c r="M159" s="31"/>
      <c r="N159" s="25"/>
    </row>
    <row r="160" spans="1:14" x14ac:dyDescent="0.25">
      <c r="A160" s="36"/>
      <c r="B160" s="36"/>
      <c r="C160" s="36"/>
      <c r="D160" s="36"/>
      <c r="E160" s="36"/>
      <c r="F160" s="45"/>
      <c r="G160" s="45"/>
      <c r="H160" s="37" t="b">
        <f t="shared" si="2"/>
        <v>0</v>
      </c>
      <c r="I160" s="37"/>
      <c r="J160" s="37"/>
      <c r="K160" s="30"/>
      <c r="L160" s="31"/>
      <c r="M160" s="31"/>
      <c r="N160" s="25"/>
    </row>
    <row r="161" spans="1:14" x14ac:dyDescent="0.25">
      <c r="A161" s="36"/>
      <c r="B161" s="36"/>
      <c r="C161" s="36"/>
      <c r="D161" s="36"/>
      <c r="E161" s="36"/>
      <c r="F161" s="45"/>
      <c r="G161" s="45"/>
      <c r="H161" s="37" t="b">
        <f t="shared" si="2"/>
        <v>0</v>
      </c>
      <c r="I161" s="37"/>
      <c r="J161" s="37"/>
      <c r="K161" s="30"/>
      <c r="L161" s="31"/>
      <c r="M161" s="31"/>
      <c r="N161" s="25"/>
    </row>
    <row r="164" spans="1:14" x14ac:dyDescent="0.25">
      <c r="A164" s="1" t="s">
        <v>18</v>
      </c>
    </row>
    <row r="165" spans="1:14" x14ac:dyDescent="0.25">
      <c r="A165" s="5" t="s">
        <v>47</v>
      </c>
    </row>
    <row r="167" spans="1:14" x14ac:dyDescent="0.25">
      <c r="A167" s="20" t="s">
        <v>42</v>
      </c>
    </row>
    <row r="168" spans="1:14" x14ac:dyDescent="0.25">
      <c r="A168" s="20" t="s">
        <v>41</v>
      </c>
    </row>
    <row r="169" spans="1:14" x14ac:dyDescent="0.25">
      <c r="A169" s="20" t="s">
        <v>43</v>
      </c>
    </row>
    <row r="170" spans="1:14" x14ac:dyDescent="0.25">
      <c r="A170" s="3" t="s">
        <v>45</v>
      </c>
    </row>
    <row r="171" spans="1:14" x14ac:dyDescent="0.25">
      <c r="A171" s="20" t="s">
        <v>48</v>
      </c>
    </row>
    <row r="173" spans="1:14" x14ac:dyDescent="0.25">
      <c r="A173" s="32" t="s">
        <v>17</v>
      </c>
      <c r="B173" s="32"/>
      <c r="C173" s="32" t="s">
        <v>25</v>
      </c>
      <c r="D173" s="32"/>
      <c r="E173" s="32"/>
      <c r="G173" s="27"/>
      <c r="H173" s="27"/>
      <c r="I173" s="27"/>
    </row>
    <row r="174" spans="1:14" x14ac:dyDescent="0.25">
      <c r="A174" s="43" t="s">
        <v>20</v>
      </c>
      <c r="B174" s="43"/>
      <c r="C174" s="44">
        <v>20</v>
      </c>
      <c r="D174" s="44"/>
      <c r="E174" s="44"/>
      <c r="G174" s="27"/>
      <c r="H174" s="27"/>
      <c r="I174" s="27"/>
    </row>
    <row r="175" spans="1:14" x14ac:dyDescent="0.25">
      <c r="A175" s="43" t="s">
        <v>21</v>
      </c>
      <c r="B175" s="43"/>
      <c r="C175" s="44">
        <v>10</v>
      </c>
      <c r="D175" s="44"/>
      <c r="E175" s="44"/>
      <c r="G175" s="27"/>
      <c r="H175" s="27"/>
      <c r="I175" s="27"/>
    </row>
    <row r="176" spans="1:14" x14ac:dyDescent="0.25">
      <c r="A176" s="43" t="s">
        <v>22</v>
      </c>
      <c r="B176" s="43"/>
      <c r="C176" s="44">
        <v>5</v>
      </c>
      <c r="D176" s="44"/>
      <c r="E176" s="44"/>
      <c r="G176" s="27"/>
      <c r="H176" s="27"/>
      <c r="I176" s="27"/>
    </row>
    <row r="177" spans="1:15" x14ac:dyDescent="0.25">
      <c r="A177" s="43" t="s">
        <v>23</v>
      </c>
      <c r="B177" s="43"/>
      <c r="C177" s="44">
        <v>2</v>
      </c>
      <c r="D177" s="44"/>
      <c r="E177" s="44"/>
      <c r="G177" s="27"/>
      <c r="H177" s="27"/>
      <c r="I177" s="27"/>
    </row>
    <row r="179" spans="1:15" x14ac:dyDescent="0.25">
      <c r="A179" s="32" t="s">
        <v>17</v>
      </c>
      <c r="B179" s="32"/>
      <c r="C179" s="32" t="s">
        <v>15</v>
      </c>
      <c r="D179" s="32"/>
      <c r="E179" s="32"/>
      <c r="F179" s="38" t="s">
        <v>56</v>
      </c>
      <c r="G179" s="38"/>
      <c r="H179" s="33" t="s">
        <v>1</v>
      </c>
      <c r="I179" s="34"/>
      <c r="J179" s="35"/>
      <c r="K179" s="28"/>
      <c r="L179" s="29"/>
      <c r="M179" s="29"/>
      <c r="N179" s="22"/>
      <c r="O179" s="26"/>
    </row>
    <row r="180" spans="1:15" x14ac:dyDescent="0.25">
      <c r="A180" s="36"/>
      <c r="B180" s="36"/>
      <c r="C180" s="36"/>
      <c r="D180" s="36"/>
      <c r="E180" s="36"/>
      <c r="F180" s="41"/>
      <c r="G180" s="42"/>
      <c r="H180" s="37" t="b">
        <f>IF(A180="a1",20,IF(A180="a2",10,IF(A180="b1",5,IF(A180="b2",2))))</f>
        <v>0</v>
      </c>
      <c r="I180" s="37"/>
      <c r="J180" s="37"/>
      <c r="K180" s="30"/>
      <c r="L180" s="31"/>
      <c r="M180" s="31"/>
      <c r="N180" s="25"/>
      <c r="O180" s="26"/>
    </row>
    <row r="183" spans="1:15" x14ac:dyDescent="0.25">
      <c r="A183" s="40" t="s">
        <v>49</v>
      </c>
      <c r="B183" s="40"/>
      <c r="C183" s="40"/>
      <c r="D183" s="13">
        <f>SUM(E68,E78,H95:J104,N119:N123,H141,H157:J161,H180)</f>
        <v>0</v>
      </c>
    </row>
    <row r="186" spans="1:15" x14ac:dyDescent="0.25">
      <c r="A186" s="2" t="s">
        <v>59</v>
      </c>
    </row>
    <row r="187" spans="1:15" x14ac:dyDescent="0.25">
      <c r="A187" s="2"/>
    </row>
    <row r="188" spans="1:15" x14ac:dyDescent="0.25">
      <c r="A188" s="6" t="s">
        <v>60</v>
      </c>
    </row>
    <row r="189" spans="1:15" x14ac:dyDescent="0.25">
      <c r="A189" s="5"/>
    </row>
    <row r="190" spans="1:15" x14ac:dyDescent="0.25">
      <c r="A190" s="32" t="s">
        <v>61</v>
      </c>
      <c r="B190" s="32"/>
      <c r="C190" s="33" t="s">
        <v>1</v>
      </c>
      <c r="D190" s="34"/>
      <c r="E190" s="35"/>
    </row>
    <row r="191" spans="1:15" x14ac:dyDescent="0.25">
      <c r="A191" s="36"/>
      <c r="B191" s="36"/>
      <c r="C191" s="37" t="b">
        <f>IF(A191="Sim",1,IF(A191="Não",0))</f>
        <v>0</v>
      </c>
      <c r="D191" s="37"/>
      <c r="E191" s="37"/>
    </row>
    <row r="192" spans="1:15" x14ac:dyDescent="0.25">
      <c r="A192" s="38" t="s">
        <v>62</v>
      </c>
      <c r="B192" s="38"/>
      <c r="C192" s="39"/>
      <c r="D192" s="39"/>
      <c r="E192" s="39"/>
    </row>
    <row r="195" spans="1:4" x14ac:dyDescent="0.25">
      <c r="A195" s="40" t="s">
        <v>63</v>
      </c>
      <c r="B195" s="40"/>
      <c r="C195" s="40"/>
      <c r="D195" s="13" t="b">
        <f>C191</f>
        <v>0</v>
      </c>
    </row>
  </sheetData>
  <sheetProtection algorithmName="SHA-512" hashValue="PQq1DchbnfUsDW040d6dRKCTl6f5M8fFTYnNx6pJPu53y+bhDCmdwt7oWKCgAGpYXpCYjntz6BKUHRJzsoWOrA==" saltValue="wA+21FMkMQ79xOe1Fx0ymg==" spinCount="100000" sheet="1" objects="1" scenarios="1"/>
  <protectedRanges>
    <protectedRange sqref="A10 A24 C25 A33 C34 A47 C48 A55 C56 A68 C69 A78 C79 A95:G104 A119:G123 K119:M123 A141:G141 A157:G161 A180:G180 A191 C192" name="Intervalo1"/>
  </protectedRanges>
  <mergeCells count="225">
    <mergeCell ref="A91:B91"/>
    <mergeCell ref="C91:E91"/>
    <mergeCell ref="A92:B92"/>
    <mergeCell ref="C92:E92"/>
    <mergeCell ref="A9:F9"/>
    <mergeCell ref="A10:F10"/>
    <mergeCell ref="G9:I9"/>
    <mergeCell ref="G10:I10"/>
    <mergeCell ref="A12:I12"/>
    <mergeCell ref="F32:G32"/>
    <mergeCell ref="F33:G33"/>
    <mergeCell ref="A23:B23"/>
    <mergeCell ref="A24:B24"/>
    <mergeCell ref="A25:B25"/>
    <mergeCell ref="C23:D23"/>
    <mergeCell ref="C24:D24"/>
    <mergeCell ref="F23:G23"/>
    <mergeCell ref="F24:G24"/>
    <mergeCell ref="A54:B54"/>
    <mergeCell ref="C54:D54"/>
    <mergeCell ref="A55:B55"/>
    <mergeCell ref="C55:D55"/>
    <mergeCell ref="A56:B56"/>
    <mergeCell ref="C56:E56"/>
    <mergeCell ref="A37:C37"/>
    <mergeCell ref="C25:E25"/>
    <mergeCell ref="A46:B46"/>
    <mergeCell ref="A47:B47"/>
    <mergeCell ref="C46:D46"/>
    <mergeCell ref="C47:D47"/>
    <mergeCell ref="A48:B48"/>
    <mergeCell ref="C48:E48"/>
    <mergeCell ref="C34:E34"/>
    <mergeCell ref="A32:B32"/>
    <mergeCell ref="A33:B33"/>
    <mergeCell ref="A34:B34"/>
    <mergeCell ref="C32:D32"/>
    <mergeCell ref="C33:D33"/>
    <mergeCell ref="A78:B78"/>
    <mergeCell ref="C78:D78"/>
    <mergeCell ref="A69:B69"/>
    <mergeCell ref="C69:E69"/>
    <mergeCell ref="A79:B79"/>
    <mergeCell ref="C79:E79"/>
    <mergeCell ref="A59:C59"/>
    <mergeCell ref="A67:B67"/>
    <mergeCell ref="A68:B68"/>
    <mergeCell ref="C67:D67"/>
    <mergeCell ref="C68:D68"/>
    <mergeCell ref="A77:B77"/>
    <mergeCell ref="C77:D77"/>
    <mergeCell ref="A90:B90"/>
    <mergeCell ref="C85:E85"/>
    <mergeCell ref="C86:E86"/>
    <mergeCell ref="C87:E87"/>
    <mergeCell ref="C88:E88"/>
    <mergeCell ref="C89:E89"/>
    <mergeCell ref="C90:E90"/>
    <mergeCell ref="A85:B85"/>
    <mergeCell ref="A86:B86"/>
    <mergeCell ref="A87:B87"/>
    <mergeCell ref="A88:B88"/>
    <mergeCell ref="A89:B89"/>
    <mergeCell ref="A103:B103"/>
    <mergeCell ref="A104:B104"/>
    <mergeCell ref="C94:E94"/>
    <mergeCell ref="C95:E95"/>
    <mergeCell ref="C96:E96"/>
    <mergeCell ref="C97:E97"/>
    <mergeCell ref="C98:E98"/>
    <mergeCell ref="C99:E99"/>
    <mergeCell ref="C100:E100"/>
    <mergeCell ref="A97:B97"/>
    <mergeCell ref="A98:B98"/>
    <mergeCell ref="A99:B99"/>
    <mergeCell ref="A100:B100"/>
    <mergeCell ref="A101:B101"/>
    <mergeCell ref="A102:B102"/>
    <mergeCell ref="C101:E101"/>
    <mergeCell ref="C102:E102"/>
    <mergeCell ref="C103:E103"/>
    <mergeCell ref="C104:E104"/>
    <mergeCell ref="A94:B94"/>
    <mergeCell ref="A95:B95"/>
    <mergeCell ref="A96:B96"/>
    <mergeCell ref="F103:G103"/>
    <mergeCell ref="F104:G104"/>
    <mergeCell ref="H94:J94"/>
    <mergeCell ref="H95:J95"/>
    <mergeCell ref="H96:J96"/>
    <mergeCell ref="H97:J97"/>
    <mergeCell ref="H104:J104"/>
    <mergeCell ref="H98:J98"/>
    <mergeCell ref="H99:J99"/>
    <mergeCell ref="H100:J100"/>
    <mergeCell ref="H101:J101"/>
    <mergeCell ref="H102:J102"/>
    <mergeCell ref="H103:J10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A114:B114"/>
    <mergeCell ref="C114:E114"/>
    <mergeCell ref="A115:B115"/>
    <mergeCell ref="C115:E115"/>
    <mergeCell ref="A116:B116"/>
    <mergeCell ref="C116:E116"/>
    <mergeCell ref="A112:B112"/>
    <mergeCell ref="C112:E112"/>
    <mergeCell ref="A113:B113"/>
    <mergeCell ref="C113:E113"/>
    <mergeCell ref="A118:B118"/>
    <mergeCell ref="C118:E118"/>
    <mergeCell ref="F118:G118"/>
    <mergeCell ref="H118:J118"/>
    <mergeCell ref="K118:M118"/>
    <mergeCell ref="A119:B119"/>
    <mergeCell ref="C119:E119"/>
    <mergeCell ref="F119:G119"/>
    <mergeCell ref="H119:J119"/>
    <mergeCell ref="K119:M119"/>
    <mergeCell ref="H122:J122"/>
    <mergeCell ref="K122:M122"/>
    <mergeCell ref="A123:B123"/>
    <mergeCell ref="C123:E123"/>
    <mergeCell ref="F123:G123"/>
    <mergeCell ref="H123:J123"/>
    <mergeCell ref="K123:M123"/>
    <mergeCell ref="A120:B120"/>
    <mergeCell ref="C120:E120"/>
    <mergeCell ref="F120:G120"/>
    <mergeCell ref="H120:J120"/>
    <mergeCell ref="K120:M120"/>
    <mergeCell ref="A121:B121"/>
    <mergeCell ref="C121:E121"/>
    <mergeCell ref="F121:G121"/>
    <mergeCell ref="H121:J121"/>
    <mergeCell ref="K121:M121"/>
    <mergeCell ref="A135:B135"/>
    <mergeCell ref="C135:E135"/>
    <mergeCell ref="A136:B136"/>
    <mergeCell ref="C136:E136"/>
    <mergeCell ref="A134:B134"/>
    <mergeCell ref="C134:E134"/>
    <mergeCell ref="A122:B122"/>
    <mergeCell ref="C122:E122"/>
    <mergeCell ref="F122:G122"/>
    <mergeCell ref="F140:G140"/>
    <mergeCell ref="H140:J140"/>
    <mergeCell ref="A141:B141"/>
    <mergeCell ref="C141:E141"/>
    <mergeCell ref="F141:G141"/>
    <mergeCell ref="H141:J141"/>
    <mergeCell ref="A137:B137"/>
    <mergeCell ref="C137:E137"/>
    <mergeCell ref="A138:B138"/>
    <mergeCell ref="C138:E138"/>
    <mergeCell ref="A140:B140"/>
    <mergeCell ref="C140:E140"/>
    <mergeCell ref="A153:B153"/>
    <mergeCell ref="C153:E153"/>
    <mergeCell ref="A154:B154"/>
    <mergeCell ref="C154:E154"/>
    <mergeCell ref="A157:B157"/>
    <mergeCell ref="A156:B156"/>
    <mergeCell ref="C156:E156"/>
    <mergeCell ref="A150:B150"/>
    <mergeCell ref="C150:E150"/>
    <mergeCell ref="A151:B151"/>
    <mergeCell ref="C151:E151"/>
    <mergeCell ref="A152:B152"/>
    <mergeCell ref="C152:E152"/>
    <mergeCell ref="F156:G156"/>
    <mergeCell ref="C157:E157"/>
    <mergeCell ref="F157:G157"/>
    <mergeCell ref="H157:J157"/>
    <mergeCell ref="H156:J156"/>
    <mergeCell ref="A158:B158"/>
    <mergeCell ref="C158:E158"/>
    <mergeCell ref="F158:G158"/>
    <mergeCell ref="H158:J158"/>
    <mergeCell ref="H161:J161"/>
    <mergeCell ref="A159:B159"/>
    <mergeCell ref="C159:E159"/>
    <mergeCell ref="F159:G159"/>
    <mergeCell ref="H159:J159"/>
    <mergeCell ref="A160:B160"/>
    <mergeCell ref="C160:E160"/>
    <mergeCell ref="F160:G160"/>
    <mergeCell ref="H160:J160"/>
    <mergeCell ref="A173:B173"/>
    <mergeCell ref="C173:E173"/>
    <mergeCell ref="A174:B174"/>
    <mergeCell ref="C174:E174"/>
    <mergeCell ref="A175:B175"/>
    <mergeCell ref="C175:E175"/>
    <mergeCell ref="A161:B161"/>
    <mergeCell ref="C161:E161"/>
    <mergeCell ref="F161:G161"/>
    <mergeCell ref="H179:J179"/>
    <mergeCell ref="A180:B180"/>
    <mergeCell ref="C180:E180"/>
    <mergeCell ref="F180:G180"/>
    <mergeCell ref="H180:J180"/>
    <mergeCell ref="A176:B176"/>
    <mergeCell ref="C176:E176"/>
    <mergeCell ref="A177:B177"/>
    <mergeCell ref="C177:E177"/>
    <mergeCell ref="A179:B179"/>
    <mergeCell ref="C179:E179"/>
    <mergeCell ref="A190:B190"/>
    <mergeCell ref="C190:E190"/>
    <mergeCell ref="A191:B191"/>
    <mergeCell ref="C191:E191"/>
    <mergeCell ref="A192:B192"/>
    <mergeCell ref="C192:E192"/>
    <mergeCell ref="A195:C195"/>
    <mergeCell ref="A183:C183"/>
    <mergeCell ref="F179:G179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PPGBTox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Cliente</cp:lastModifiedBy>
  <dcterms:created xsi:type="dcterms:W3CDTF">2014-04-29T03:36:40Z</dcterms:created>
  <dcterms:modified xsi:type="dcterms:W3CDTF">2018-05-09T13:12:08Z</dcterms:modified>
</cp:coreProperties>
</file>