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1" firstSheet="13" activeTab="22"/>
  </bookViews>
  <sheets>
    <sheet name="SERVENTE DE OBRAS" sheetId="1" r:id="rId1"/>
    <sheet name="MARCENEIRO" sheetId="2" r:id="rId2"/>
    <sheet name="ELETRiCIS MANTU GERAL" sheetId="3" r:id="rId3"/>
    <sheet name="ELETRICISTA BAIXA TENSÃO" sheetId="4" r:id="rId4"/>
    <sheet name="SOBREAVISO" sheetId="5" r:id="rId5"/>
    <sheet name="ENCANADOR DE MANUTENÇÃO" sheetId="6" r:id="rId6"/>
    <sheet name="SOBREAVISO MANUTENÇÃO" sheetId="7" r:id="rId7"/>
    <sheet name="INSTALADOR LINHAS TELEFONICAS" sheetId="8" r:id="rId8"/>
    <sheet name="jardineiro 40 horas" sheetId="9" r:id="rId9"/>
    <sheet name="MECA MANUTENÇÃO CLIMATIZAÇÃO" sheetId="10" r:id="rId10"/>
    <sheet name="ENCARREGADO CONS CIVIL" sheetId="11" r:id="rId11"/>
    <sheet name="ENCARREGADO MANUTENÇÃO" sheetId="12" r:id="rId12"/>
    <sheet name="TRATORISTA AGRICOLA" sheetId="13" r:id="rId13"/>
    <sheet name="PEDREIRO" sheetId="14" r:id="rId14"/>
    <sheet name="PINTOR" sheetId="15" r:id="rId15"/>
    <sheet name="SERRALHEIRO" sheetId="16" r:id="rId16"/>
    <sheet name="VIDRACEIRO" sheetId="17" r:id="rId17"/>
    <sheet name="OPERADOR RETROESCAVADEIRA" sheetId="18" r:id="rId18"/>
    <sheet name="OPERADOR DE MOTONIVELADORA" sheetId="19" r:id="rId19"/>
    <sheet name="OPERADOR DE MOTOSERRA" sheetId="20" r:id="rId20"/>
    <sheet name="CALCETEIRO" sheetId="21" r:id="rId21"/>
    <sheet name="TRABALHADOR ÁREA PUBLICAS" sheetId="22" r:id="rId22"/>
    <sheet name="CARPINTEIRO" sheetId="23" r:id="rId23"/>
    <sheet name="OFICIAL MANUTENÇÃO PREDIAL" sheetId="24" r:id="rId24"/>
    <sheet name="INSTALADOR DE REDES TELFONICAS" sheetId="25" r:id="rId25"/>
    <sheet name="TRABALHADOR AGROPECUÁRIO" sheetId="26" r:id="rId26"/>
    <sheet name="CACHO DO SUL" sheetId="27" r:id="rId27"/>
    <sheet name="SIL MARTINS -INSTALADOR  TELEF" sheetId="28" r:id="rId28"/>
    <sheet name="SIL MART- OFICIAL MAN PREDIAL" sheetId="29" r:id="rId29"/>
    <sheet name="FW- ELETRECISTA BAIXA ALTA" sheetId="30" r:id="rId30"/>
    <sheet name="FW ENCARREGADO CONSTR CIVIL" sheetId="31" r:id="rId31"/>
    <sheet name="FW- TRATORISTA GRICOLA" sheetId="32" r:id="rId32"/>
    <sheet name="FW- PEDREIRO" sheetId="33" r:id="rId33"/>
    <sheet name="FW- TRABALHADOR AGROPECUARIO" sheetId="34" r:id="rId34"/>
    <sheet name="FW- CARPINTEIRO" sheetId="35" r:id="rId35"/>
    <sheet name="FW- OFICIAL MANUTENÇÃO" sheetId="36" r:id="rId36"/>
    <sheet name="PAL-ELETRECISTA BAIXA EALTA TEN" sheetId="37" r:id="rId37"/>
    <sheet name="PAL - ENCARREGADO CONS CIVIL" sheetId="38" r:id="rId38"/>
    <sheet name="PAL - TRATORISTA AGRICOLA" sheetId="39" r:id="rId39"/>
    <sheet name="PAL - PEDREIRO" sheetId="40" r:id="rId40"/>
    <sheet name="PAL TRABALHADOR AGROPECUÁRIO" sheetId="41" r:id="rId41"/>
    <sheet name="PAL - JARDINEIRO" sheetId="42" r:id="rId42"/>
    <sheet name="PAL - ENCANADOR MANUTENÇÃO" sheetId="43" r:id="rId43"/>
    <sheet name="PAL - OFICIAL MANUT PREDIAL" sheetId="44" r:id="rId44"/>
    <sheet name="RESUMO ITEM IV -A" sheetId="45" r:id="rId45"/>
  </sheets>
  <externalReferences>
    <externalReference r:id="rId48"/>
    <externalReference r:id="rId49"/>
  </externalReferences>
  <definedNames>
    <definedName name="_GoBack" localSheetId="44">'RESUMO ITEM IV -A'!$A$46</definedName>
    <definedName name="_xlnm.Print_Area" localSheetId="26">'CACHO DO SUL'!$A$1:$I$154</definedName>
    <definedName name="_xlnm.Print_Area" localSheetId="20">'CALCETEIRO'!$A$1:$I$154</definedName>
    <definedName name="_xlnm.Print_Area" localSheetId="22">'CARPINTEIRO'!$A$1:$I$155</definedName>
    <definedName name="_xlnm.Print_Area" localSheetId="2">'ELETRiCIS MANTU GERAL'!$A$1:$I$156</definedName>
    <definedName name="_xlnm.Print_Area" localSheetId="3">'ELETRICISTA BAIXA TENSÃO'!$A$1:$I$155</definedName>
    <definedName name="_xlnm.Print_Area" localSheetId="5">'ENCANADOR DE MANUTENÇÃO'!$A$1:$I$155</definedName>
    <definedName name="_xlnm.Print_Area" localSheetId="10">'ENCARREGADO CONS CIVIL'!$A$1:$I$154</definedName>
    <definedName name="_xlnm.Print_Area" localSheetId="11">'ENCARREGADO MANUTENÇÃO'!$A$1:$I$153</definedName>
    <definedName name="_xlnm.Print_Area" localSheetId="34">'FW- CARPINTEIRO'!$A$1:$I$155</definedName>
    <definedName name="_xlnm.Print_Area" localSheetId="29">'FW- ELETRECISTA BAIXA ALTA'!$A$1:$I$155</definedName>
    <definedName name="_xlnm.Print_Area" localSheetId="30">'FW ENCARREGADO CONSTR CIVIL'!$A$1:$I$155</definedName>
    <definedName name="_xlnm.Print_Area" localSheetId="35">'FW- OFICIAL MANUTENÇÃO'!$A$1:$I$154</definedName>
    <definedName name="_xlnm.Print_Area" localSheetId="32">'FW- PEDREIRO'!$A$1:$I$155</definedName>
    <definedName name="_xlnm.Print_Area" localSheetId="31">'FW- TRATORISTA GRICOLA'!$A$1:$I$150</definedName>
    <definedName name="_xlnm.Print_Area" localSheetId="24">'INSTALADOR DE REDES TELFONICAS'!$A$1:$I$154</definedName>
    <definedName name="_xlnm.Print_Area" localSheetId="7">'INSTALADOR LINHAS TELEFONICAS'!$A$1:$I$158</definedName>
    <definedName name="_xlnm.Print_Area" localSheetId="8">'jardineiro 40 horas'!$A$1:$I$155</definedName>
    <definedName name="_xlnm.Print_Area" localSheetId="1">'MARCENEIRO'!$A$1:$I$155</definedName>
    <definedName name="_xlnm.Print_Area" localSheetId="9">'MECA MANUTENÇÃO CLIMATIZAÇÃO'!$A$1:$I$155</definedName>
    <definedName name="_xlnm.Print_Area" localSheetId="23">'OFICIAL MANUTENÇÃO PREDIAL'!$A$1:$I$154</definedName>
    <definedName name="_xlnm.Print_Area" localSheetId="19">'OPERADOR DE MOTOSERRA'!$A$1:$I$155</definedName>
    <definedName name="_xlnm.Print_Area" localSheetId="42">'PAL - ENCANADOR MANUTENÇÃO'!$A$1:$I$155</definedName>
    <definedName name="_xlnm.Print_Area" localSheetId="37">'PAL - ENCARREGADO CONS CIVIL'!$A$1:$I$155</definedName>
    <definedName name="_xlnm.Print_Area" localSheetId="41">'PAL - JARDINEIRO'!$A$1:$I$155</definedName>
    <definedName name="_xlnm.Print_Area" localSheetId="43">'PAL - OFICIAL MANUT PREDIAL'!$A$1:$I$154</definedName>
    <definedName name="_xlnm.Print_Area" localSheetId="39">'PAL - PEDREIRO'!$A$1:$I$155</definedName>
    <definedName name="_xlnm.Print_Area" localSheetId="38">'PAL - TRATORISTA AGRICOLA'!$A$1:$I$150</definedName>
    <definedName name="_xlnm.Print_Area" localSheetId="40">'PAL TRABALHADOR AGROPECUÁRIO'!$A$1:$I$155</definedName>
    <definedName name="_xlnm.Print_Area" localSheetId="36">'PAL-ELETRECISTA BAIXA EALTA TEN'!$A$1:$I$155</definedName>
    <definedName name="_xlnm.Print_Area" localSheetId="13">'PEDREIRO'!$A$1:$I$155</definedName>
    <definedName name="_xlnm.Print_Area" localSheetId="14">'PINTOR'!$A$1:$I$155</definedName>
    <definedName name="_xlnm.Print_Area" localSheetId="15">'SERRALHEIRO'!$A$1:$I$155</definedName>
    <definedName name="_xlnm.Print_Area" localSheetId="0">'SERVENTE DE OBRAS'!$A$1:$I$155</definedName>
    <definedName name="_xlnm.Print_Area" localSheetId="28">'SIL MART- OFICIAL MAN PREDIAL'!$A$1:$I$154</definedName>
    <definedName name="_xlnm.Print_Area" localSheetId="27">'SIL MARTINS -INSTALADOR  TELEF'!$A$1:$I$155</definedName>
    <definedName name="_xlnm.Print_Area" localSheetId="4">'SOBREAVISO'!$A$1:$I$157</definedName>
    <definedName name="_xlnm.Print_Area" localSheetId="6">'SOBREAVISO MANUTENÇÃO'!$A$1:$I$158</definedName>
    <definedName name="_xlnm.Print_Area" localSheetId="21">'TRABALHADOR ÁREA PUBLICAS'!$A$1:$I$154</definedName>
    <definedName name="_xlnm.Print_Area" localSheetId="16">'VIDRACEIRO'!$A$1:$I$155</definedName>
    <definedName name="Excel_BuiltIn_Print_Area" localSheetId="44">'RESUMO ITEM IV -A'!#REF!</definedName>
    <definedName name="Excel_BuiltIn_Print_Area_1_1" localSheetId="44">'RESUMO ITEM IV -A'!#REF!</definedName>
    <definedName name="Excel_BuiltIn_Print_Area_1_1">#REF!</definedName>
  </definedNames>
  <calcPr fullCalcOnLoad="1"/>
</workbook>
</file>

<file path=xl/comments17.xml><?xml version="1.0" encoding="utf-8"?>
<comments xmlns="http://schemas.openxmlformats.org/spreadsheetml/2006/main">
  <authors>
    <author> </author>
  </authors>
  <commentList>
    <comment ref="H132" authorId="0">
      <text>
        <r>
          <rPr>
            <b/>
            <sz val="9"/>
            <color indexed="8"/>
            <rFont val="Tahoma"/>
            <family val="2"/>
          </rPr>
          <t xml:space="preserve">pccli:
</t>
        </r>
        <r>
          <rPr>
            <sz val="9"/>
            <color indexed="8"/>
            <rFont val="Tahoma"/>
            <family val="2"/>
          </rPr>
          <t xml:space="preserve"> A EMRPESA DEVE COMPROVAR O VALOR FECHADO</t>
        </r>
      </text>
    </comment>
  </commentList>
</comments>
</file>

<file path=xl/sharedStrings.xml><?xml version="1.0" encoding="utf-8"?>
<sst xmlns="http://schemas.openxmlformats.org/spreadsheetml/2006/main" count="10841" uniqueCount="371">
  <si>
    <t>IDENTIFICAÇÃO DO SERVIÇO</t>
  </si>
  <si>
    <t xml:space="preserve">
IN 05/2017 - ANEXO VII-D     MODELO DE PLANILHA DE CUSTOS E FORMAÇÃO DE PREÇOS  - CONTA VINCULADA</t>
  </si>
  <si>
    <t>Nº do processo:</t>
  </si>
  <si>
    <t>Licitação nº:</t>
  </si>
  <si>
    <t xml:space="preserve">Dia: 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</si>
  <si>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</si>
  <si>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</si>
  <si>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</si>
  <si>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</si>
  <si>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</si>
  <si>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</si>
  <si>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</si>
  <si>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</si>
  <si>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</si>
  <si>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 xml:space="preserve">Tipo de Serviço: 
          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</si>
  <si>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</si>
  <si>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</si>
  <si>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>1-SERVENTE DE OBRAS</t>
  </si>
  <si>
    <t>MÓDULOS 
Mão de obra vinculada à execução contratual</t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</si>
  <si>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</si>
  <si>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</si>
  <si>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</si>
  <si>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</si>
  <si>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t>7170-20</t>
  </si>
  <si>
    <t>Salário Normativo da Categoria Profissional - para a jornada de 44 h/sem</t>
  </si>
  <si>
    <t>Categoria Profissional (vinculada à execução contratual)</t>
  </si>
  <si>
    <t>Servente de obras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</si>
  <si>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</si>
  <si>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</si>
  <si>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</si>
  <si>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 </t>
  </si>
  <si>
    <t>Percentual
(R$)</t>
  </si>
  <si>
    <t xml:space="preserve">Valor
(R$) </t>
  </si>
  <si>
    <t xml:space="preserve">Salário-Base  - 40h/sem   </t>
  </si>
  <si>
    <t>Adicional de Insalubridade  (Sobre o Salário Base - não há previsão sobre Insalubridade na CCT/SM-Rs)</t>
  </si>
  <si>
    <t>G</t>
  </si>
  <si>
    <t xml:space="preserve">Outros (especificar)                                          </t>
  </si>
  <si>
    <t xml:space="preserve">           Total </t>
  </si>
  <si>
    <t>Módulo 2 – Encargos e Benefícios Anuais, Mensais e Diários</t>
  </si>
  <si>
    <t>Submódulo 2.1 – 13º (décimo terceiro) Salário e Adicional de Férias</t>
  </si>
  <si>
    <t>2.1</t>
  </si>
  <si>
    <t>13º (décimo terceiro) Salário  e Adicional de Férias</t>
  </si>
  <si>
    <t>Valor (R$)</t>
  </si>
  <si>
    <t xml:space="preserve">13º (décimo terceiro) Salário                   </t>
  </si>
  <si>
    <t xml:space="preserve"> Adicional de Férias  </t>
  </si>
  <si>
    <t>Total</t>
  </si>
  <si>
    <t>Incidência do submódulo 2.2 sobre 13º Salário e Adicional de Férias</t>
  </si>
  <si>
    <t>Nota 1:  Como a planilha de custos e formação de preços é calculada mensalmente, provisiona-se proporcionalmente 1/12 (um doze avos) dos valores referentes à gratificação natalina.
Nota 2:  O adicional de férias contido no Submódulo 2.1 corresponde a 1/3 (um terço) da remuneração  SERÁ DE 3,025% PARA FINS DE CONTA VINCULADA.</t>
  </si>
  <si>
    <t>Submódulo 2.2 - Encargos Previdenciários (GPS), Fundo de Garantia por Tempo de Serviço (FGTS) e outras contribuições</t>
  </si>
  <si>
    <t>2.2</t>
  </si>
  <si>
    <t xml:space="preserve">GPS, FGTS e outras contribuições </t>
  </si>
  <si>
    <t>Percentual (%)</t>
  </si>
  <si>
    <t>Valor
 (R$)</t>
  </si>
  <si>
    <t>INSS</t>
  </si>
  <si>
    <t>Salário Educação</t>
  </si>
  <si>
    <t>RAT x FAP
Cálculo do valor: % do SAT x FAP (Fator Acidentário de Prevenção de cada empresa)</t>
  </si>
  <si>
    <t>RAT =</t>
  </si>
  <si>
    <t xml:space="preserve"> FAP =</t>
  </si>
  <si>
    <t>SESC ou SESI</t>
  </si>
  <si>
    <t>E</t>
  </si>
  <si>
    <t>SENAC ou SENAI</t>
  </si>
  <si>
    <t>F</t>
  </si>
  <si>
    <t>SEBRAE</t>
  </si>
  <si>
    <t>INCRA</t>
  </si>
  <si>
    <t>H</t>
  </si>
  <si>
    <t>FGTS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</si>
  <si>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 Módulo 3 e Módulo 4.</t>
  </si>
  <si>
    <t>Submódulo 2.3 – Benefícios Mensais e Diários</t>
  </si>
  <si>
    <t>2.3</t>
  </si>
  <si>
    <t>Benefícios Mensais e Diários</t>
  </si>
  <si>
    <t xml:space="preserve">Transporte    </t>
  </si>
  <si>
    <t xml:space="preserve">      A.1) Valor da passagem do transporte coletivo no município de prestação dos serviços: </t>
  </si>
  <si>
    <t>-</t>
  </si>
  <si>
    <t xml:space="preserve">      A.2) Quantidade de passagens por dia por empregado</t>
  </si>
  <si>
    <t xml:space="preserve">      A.3) Quantidade de dias do mês de recebimento de passagens</t>
  </si>
  <si>
    <t xml:space="preserve">      A.4) Participação do empregado em percentual do salário-base</t>
  </si>
  <si>
    <t xml:space="preserve">Auxílio-Refeição/Alimentação </t>
  </si>
  <si>
    <t xml:space="preserve">      B.1) Valor do auxílio-alimentação: </t>
  </si>
  <si>
    <t xml:space="preserve">      B.2) Quantidade de dias do mês de recebimento de auxílio-alimentação</t>
  </si>
  <si>
    <t xml:space="preserve">     B.3) Participação do empregado em percentual sobre o auxílio-alimentação</t>
  </si>
  <si>
    <t>Premio Assiduidade/Pontualidade</t>
  </si>
  <si>
    <t xml:space="preserve">Auxilio Educação                             </t>
  </si>
  <si>
    <t>Seguro de vida, invalidez e funeral</t>
  </si>
  <si>
    <t xml:space="preserve">Total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</si>
  <si>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</si>
  <si>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</si>
  <si>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</si>
  <si>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13º (décimo terceiro) Salário e Adicional de Férias</t>
  </si>
  <si>
    <t>GPS, FGTS e outras contribuições</t>
  </si>
  <si>
    <t>Módulo 3 - Provisão para Rescisão</t>
  </si>
  <si>
    <t xml:space="preserve">Provisão para Rescisão </t>
  </si>
  <si>
    <t>Valor  (R$)</t>
  </si>
  <si>
    <r>
      <rPr>
        <b/>
        <sz val="11"/>
        <rFont val="Arial"/>
        <family val="2"/>
      </rPr>
      <t xml:space="preserve">Aviso Prévio Indenizado - Aviso Prévio Indenizado  -  
</t>
    </r>
    <r>
      <rPr>
        <b/>
        <sz val="10"/>
        <rFont val="Arial"/>
        <family val="2"/>
      </rPr>
      <t>Resumo do cálculo: =(Rem/12)*(30/30)*5%</t>
    </r>
  </si>
  <si>
    <t>Incidência do FGTS sobre o Aviso Prévio Indenizado</t>
  </si>
  <si>
    <t xml:space="preserve">Multa do FGTS </t>
  </si>
  <si>
    <r>
      <rPr>
        <b/>
        <sz val="11"/>
        <rFont val="Arial"/>
        <family val="2"/>
      </rPr>
      <t xml:space="preserve">Aviso Prévio Trabalhado  - </t>
    </r>
    <r>
      <rPr>
        <b/>
        <sz val="10"/>
        <rFont val="Arial"/>
        <family val="2"/>
      </rPr>
      <t>Cálculo do valor= [(Rem/30)x7]/12 meses do contrato x 100% dos empregados serão demitidos ao final do contrato.</t>
    </r>
  </si>
  <si>
    <t xml:space="preserve">Incidência dos encargos do Submódulo 2.2 sobre o Aviso Prévio Trabalhado         </t>
  </si>
  <si>
    <r>
      <rPr>
        <b/>
        <sz val="11"/>
        <rFont val="Arial"/>
        <family val="2"/>
      </rPr>
      <t xml:space="preserve">Multa do FGTS e contribuição social  sobre o Aviso Prévio Trabalhado  - </t>
    </r>
    <r>
      <rPr>
        <b/>
        <sz val="10"/>
        <rFont val="Arial"/>
        <family val="2"/>
      </rPr>
      <t>Cálculo do valor =  cotação de 5% sobre o valor do Módulo 1 -ou   (2,5% + 2,5%=5%)</t>
    </r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</si>
  <si>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</si>
  <si>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</si>
  <si>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t>Base de cálculo para o Custo de Reposição do Profissional Ausente (substituto): BCPA= rem+férias+1/3f+13º</t>
  </si>
  <si>
    <t>Submódulo 4.1 – Substituto nas Ausências Legais</t>
  </si>
  <si>
    <t>4.1</t>
  </si>
  <si>
    <t xml:space="preserve">Ausências Legais </t>
  </si>
  <si>
    <r>
      <rPr>
        <b/>
        <sz val="11"/>
        <rFont val="Arial"/>
        <family val="2"/>
      </rPr>
      <t xml:space="preserve">Substituto na cobertura de Férias    </t>
    </r>
    <r>
      <rPr>
        <sz val="10"/>
        <rFont val="Arial"/>
        <family val="2"/>
      </rPr>
      <t xml:space="preserve">9,075% sobre a remuneração  para fins de conta vinculada                                                      </t>
    </r>
  </si>
  <si>
    <r>
      <rPr>
        <b/>
        <sz val="11"/>
        <rFont val="Arial"/>
        <family val="2"/>
      </rPr>
      <t xml:space="preserve">Substituto na cobertura de Ausências Legais - </t>
    </r>
    <r>
      <rPr>
        <b/>
        <sz val="10"/>
        <rFont val="Arial"/>
        <family val="2"/>
      </rPr>
      <t xml:space="preserve">Cálculo do valor = [(BCCPA/30)x2,96dias]/12. </t>
    </r>
  </si>
  <si>
    <r>
      <rPr>
        <b/>
        <sz val="11"/>
        <rFont val="Arial"/>
        <family val="2"/>
      </rPr>
      <t xml:space="preserve">Substituto na cobertura de Licença-Paternidade - </t>
    </r>
    <r>
      <rPr>
        <b/>
        <sz val="10"/>
        <rFont val="Arial"/>
        <family val="2"/>
      </rPr>
      <t xml:space="preserve">Cálculo do valor = {[(BCCPA/30)x5dias]/12}x1,5%                                              </t>
    </r>
  </si>
  <si>
    <r>
      <rPr>
        <b/>
        <sz val="11"/>
        <rFont val="Arial"/>
        <family val="2"/>
      </rPr>
      <t>Substituto na cobertura de Ausência por acidente de trabalho  -</t>
    </r>
    <r>
      <rPr>
        <b/>
        <sz val="10"/>
        <rFont val="Arial"/>
        <family val="2"/>
      </rPr>
      <t xml:space="preserve">  Cálculo do valor  = {[(BCCPA/30)x15dias]/12}x0,78% </t>
    </r>
    <r>
      <rPr>
        <b/>
        <sz val="11"/>
        <rFont val="Arial"/>
        <family val="2"/>
      </rPr>
      <t xml:space="preserve">  </t>
    </r>
  </si>
  <si>
    <r>
      <rPr>
        <b/>
        <sz val="11"/>
        <rFont val="Arial"/>
        <family val="2"/>
      </rPr>
      <t>Substituto na cobertura de Afastamento Maternidade  - calculo</t>
    </r>
    <r>
      <rPr>
        <b/>
        <sz val="10"/>
        <rFont val="Arial"/>
        <family val="2"/>
      </rPr>
      <t xml:space="preserve"> = {[(Rem+1/3Rem)/12]x(4/12)}x2% </t>
    </r>
    <r>
      <rPr>
        <b/>
        <sz val="11"/>
        <rFont val="Arial"/>
        <family val="2"/>
      </rPr>
      <t xml:space="preserve">          </t>
    </r>
  </si>
  <si>
    <r>
      <rPr>
        <b/>
        <sz val="11"/>
        <rFont val="Arial"/>
        <family val="2"/>
      </rPr>
      <t xml:space="preserve">Substituto na cobertura de  Ausência por doença (incluído) </t>
    </r>
    <r>
      <rPr>
        <b/>
        <sz val="10"/>
        <rFont val="Arial"/>
        <family val="2"/>
      </rPr>
      <t xml:space="preserve"> Cálculo do valor = [(BCCPA)/30)x5dias]/12</t>
    </r>
  </si>
  <si>
    <t>Incidência dos encargos do Submódulo 2.2 sobre o 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</si>
  <si>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</si>
  <si>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Substituto na Intrajornada</t>
  </si>
  <si>
    <t xml:space="preserve">4.2 </t>
  </si>
  <si>
    <t>Intrajornada</t>
  </si>
  <si>
    <t>Substituto na cobertura de Intervalo para repouso ou alimentação -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</si>
  <si>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</si>
  <si>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</si>
  <si>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</si>
  <si>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</si>
  <si>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Substituto Ausências Legais</t>
  </si>
  <si>
    <t>4.2</t>
  </si>
  <si>
    <t>Substituto no Intrajornada</t>
  </si>
  <si>
    <t>Módulo 5 – Insumos Diversos</t>
  </si>
  <si>
    <t>Insumos diversos</t>
  </si>
  <si>
    <t>Uniformes e EPIs</t>
  </si>
  <si>
    <t>Maquinas Depreciação</t>
  </si>
  <si>
    <t>Equipamentos  e utensilhos</t>
  </si>
  <si>
    <t xml:space="preserve">Outros (especificar)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</si>
  <si>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</si>
  <si>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</si>
  <si>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</si>
  <si>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</si>
  <si>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 (Total do Módulo 1 + Total do Módulo 2 + Total do Módulo 3+ Total Módulo 4 + Total do Módulo 5)</t>
  </si>
  <si>
    <t xml:space="preserve">Custos Indiretos </t>
  </si>
  <si>
    <t>BASE DE CÁLCULO DO LUCRO =  (Total do Módulo 1 + Total do Módulo 2 + Total do Módulo 3+ Total Módulo 4 + Total do Módulo 5 + Custos Indiretos)</t>
  </si>
  <si>
    <t>Lucro</t>
  </si>
  <si>
    <t>BASE DE CÁLCULO DOS TRIBUTOS = (Total do Módulo 1 + Total do Módulo 2 + Total do Módulo 3+ Total Módulo 4 + Total do Módulo 5 + Custos Indiretos e Lucros)</t>
  </si>
  <si>
    <t>Tributos</t>
  </si>
  <si>
    <t>C.1    Tributos Federais (especificar)</t>
  </si>
  <si>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a) Cofins  </t>
    </r>
    <r>
      <rPr>
        <sz val="11"/>
        <rFont val="Arial"/>
        <family val="2"/>
      </rPr>
      <t>(depende do regime de tributação)</t>
    </r>
  </si>
  <si>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b) PIS </t>
    </r>
    <r>
      <rPr>
        <sz val="11"/>
        <rFont val="Arial"/>
        <family val="2"/>
      </rPr>
      <t>(depende do regime de tributação )</t>
    </r>
  </si>
  <si>
    <t>C.2   Tributos Estaduais (especificar)</t>
  </si>
  <si>
    <t>C.3   Tributos Municipais (especificar):</t>
  </si>
  <si>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a) ISS   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</si>
  <si>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</si>
  <si>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</si>
  <si>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</si>
  <si>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</si>
  <si>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</si>
  <si>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 xml:space="preserve">Nota 1: Custos Indiretos, Lucro e Tributos por empregado.
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</si>
  <si>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</si>
  <si>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</si>
  <si>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</si>
  <si>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</si>
  <si>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</si>
  <si>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</si>
  <si>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</si>
  <si>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</si>
  <si>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UNITÁRIO por Empregado</t>
  </si>
  <si>
    <t>2-MARCENEIRO</t>
  </si>
  <si>
    <t>7711-05</t>
  </si>
  <si>
    <t>Marceneiro</t>
  </si>
  <si>
    <t>Equimentos em Gerais</t>
  </si>
  <si>
    <t>Maquinas e  utensilhos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</si>
  <si>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</si>
  <si>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</si>
  <si>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</si>
  <si>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 xml:space="preserve">3. ELETRICISTA DE MANUTENÇÃO EM GERAL </t>
  </si>
  <si>
    <t>9511-05</t>
  </si>
  <si>
    <t>Eletricista Manutenção Geral</t>
  </si>
  <si>
    <t>Periculosidade ( Sobre o salário Base)</t>
  </si>
  <si>
    <t>Outros (Especificar)</t>
  </si>
  <si>
    <t>MAQUINAS Depreciação</t>
  </si>
  <si>
    <t>4. ELETRICISTA DE BAIXA OU ALTA TENSÃO</t>
  </si>
  <si>
    <t>7321-20</t>
  </si>
  <si>
    <t>Eletricista baixa ou alta Tensão</t>
  </si>
  <si>
    <t>Nota 1: Custos Indiretos, Lucro e Tributos por empregado.</t>
  </si>
  <si>
    <t>4.1 SOBREAVISO -  ELETRICISTA DE BAIXA OU ALTA TENSÃO</t>
  </si>
  <si>
    <t>Sobreviso Eletrecista Baixa/Alta Tensão</t>
  </si>
  <si>
    <t>HORA DE SOBRE AVISO     1/3  da Hora Normal</t>
  </si>
  <si>
    <t>OBS: O valor do sobreaviso será sobre 1/3 da hora normal que será paga entre as 17:00hs as 08:00hs, de segunda a sexta. No sábado e domingo 24hs/dia. Caso o Trabalhador necessitar se deslocar ao trabalho no intervalo de horario noturno ou domingos e feriados nesses horarios será pago hora extra a efetivamente trabalhada, mais o valor do adicional noturno (se o chamado ocorrer entre 22:00 e 05:00hs). E nos domingos e feriados incidirá os demais reflexos (DSR). Será pago mensalmente somente o valor pago do sobreaviso previstos nesta planilha. Os valores referente a hora extra, adicional noturnos e DSR, quando houver, serão pagos separadamente quando houver essa demanda.</t>
  </si>
  <si>
    <t>Outros (Medicina e Segurança do Trabalho)</t>
  </si>
  <si>
    <t>MAQUINAS</t>
  </si>
  <si>
    <t xml:space="preserve">Equipamentos </t>
  </si>
  <si>
    <t>Módulo 2 – Encargos</t>
  </si>
  <si>
    <t>Valor UNITÁRIO DO SOBREAVISO</t>
  </si>
  <si>
    <t>QUANTIDADE DE HORAS DE SOBREAVISO NO MÊS*</t>
  </si>
  <si>
    <t xml:space="preserve">Valor Total SOBREAVISO MENSAL </t>
  </si>
  <si>
    <t xml:space="preserve">* Para o sobreaviso deverá ser disponibilizado 2 postos de eletricista. </t>
  </si>
  <si>
    <t>5. ENCANADOR MANUTENÇÃO</t>
  </si>
  <si>
    <t>7241-15</t>
  </si>
  <si>
    <t>Encanador Manutenção</t>
  </si>
  <si>
    <t>5.1 SOBREAVISO - ENCANADOR</t>
  </si>
  <si>
    <t>Sobreviso- Encanador</t>
  </si>
  <si>
    <t xml:space="preserve">Módulo 2 – Encargos </t>
  </si>
  <si>
    <t xml:space="preserve">* Para o sobreaviso deverá ser disponibilizado 2 postos de Encanador Manutenção </t>
  </si>
  <si>
    <t>6. INSTALADOR LINHAS TELEFÔNICAS</t>
  </si>
  <si>
    <t>7321-30</t>
  </si>
  <si>
    <t>Instalador linhas telefonicas</t>
  </si>
  <si>
    <t>Benefícios Mensais e Diários (4 linhas com erros)</t>
  </si>
  <si>
    <t xml:space="preserve">Assistência Médica e Familiar      </t>
  </si>
  <si>
    <t xml:space="preserve">Auxílio-creche                             </t>
  </si>
  <si>
    <t xml:space="preserve">Plano de Benefício Social Familiar </t>
  </si>
  <si>
    <r>
      <rPr>
        <b/>
        <sz val="11"/>
        <rFont val="Arial"/>
        <family val="2"/>
      </rPr>
      <t xml:space="preserve">Multa do FGTS e contribuição social  sobre o Aviso Prévio Trabalhado  - </t>
    </r>
    <r>
      <rPr>
        <b/>
        <sz val="10"/>
        <rFont val="Arial"/>
        <family val="2"/>
      </rPr>
      <t>Cálculo do valor = Obrigatória a cotação de 4,76% sobre o valor do Módulo 1 - Composição da Remuneração,  (2,5% + 2,5%=5%)</t>
    </r>
  </si>
  <si>
    <r>
      <rPr>
        <b/>
        <sz val="11"/>
        <rFont val="Arial"/>
        <family val="2"/>
      </rPr>
      <t xml:space="preserve">Substituto na cobertura de Ausências Legais - </t>
    </r>
    <r>
      <rPr>
        <b/>
        <sz val="10"/>
        <rFont val="Arial"/>
        <family val="2"/>
      </rPr>
      <t xml:space="preserve">Cálculo  do valor = [(BCCPA/30)x2,96dias]/12. </t>
    </r>
  </si>
  <si>
    <t xml:space="preserve">Substituto na cobertura de Intervalo para repouso ou alimentação - </t>
  </si>
  <si>
    <t xml:space="preserve">Insumos diversos </t>
  </si>
  <si>
    <t>Custos Indiretos, Lucro e Tributos</t>
  </si>
  <si>
    <t xml:space="preserve"> c) IRPJ - Em face dos Acórdãos TCU nºs 950/2007-P e 205/2018-P, o licitante não pode cotar expressamente este tributo.</t>
  </si>
  <si>
    <t xml:space="preserve"> d) CSLL - Em face dos Acórdãos TCU nºs 950/2007-P e 205/2018-P, o licitante não pode cotar expressamente este tributo.</t>
  </si>
  <si>
    <t>7 . JARDINEIRO -</t>
  </si>
  <si>
    <t>6220-10</t>
  </si>
  <si>
    <t>Jardineiro</t>
  </si>
  <si>
    <t>Adicional de Insalubridade  (sobre o salário normativo)</t>
  </si>
  <si>
    <t xml:space="preserve">Benefícios Mensais e Diários </t>
  </si>
  <si>
    <t>Depreciação das maquinas</t>
  </si>
  <si>
    <t>Outros Especificar.</t>
  </si>
  <si>
    <t>8 . MECANICO MANUTENÇÃO E INSTALAÇÃO DE APARELHOS DE CLIMATIZAÇÃO REFRIGERAÇÃO</t>
  </si>
  <si>
    <t>9112-05</t>
  </si>
  <si>
    <t>Mecanico manutenção</t>
  </si>
  <si>
    <t>Nota 1: Custos Indiretos, Lucro e Tributos por empregado.
Nota 2: O valor referente a tributos é obtido aplicando-se o percentual sobre o valor do faturamento.</t>
  </si>
  <si>
    <t>9. ENCARREGADO CONSTRUÇÃO CIVIL</t>
  </si>
  <si>
    <t>7102-05</t>
  </si>
  <si>
    <t>Encarregado Construção Civil</t>
  </si>
  <si>
    <t xml:space="preserve">10. ENCARREGADO MANUTENÇÃO </t>
  </si>
  <si>
    <t>3131-15</t>
  </si>
  <si>
    <t>Encarregado Manutenção</t>
  </si>
  <si>
    <t>11. TRATORISTA AGRICOLA</t>
  </si>
  <si>
    <t>6410-15</t>
  </si>
  <si>
    <t>Salário Normativo da Categoria Profissional - para a jornada de 44h/sem</t>
  </si>
  <si>
    <t>Tratorista Agricola</t>
  </si>
  <si>
    <t>Adicional de Insalubridade  (sobre o salário normativo/ CCT- SITRACOVER-SM/Rs)</t>
  </si>
  <si>
    <t xml:space="preserve">Vale Alimentação </t>
  </si>
  <si>
    <t xml:space="preserve">Ticket alimentação  com desconto do trabalhador    </t>
  </si>
  <si>
    <r>
      <rPr>
        <b/>
        <sz val="11"/>
        <rFont val="Arial"/>
        <family val="2"/>
      </rPr>
      <t xml:space="preserve">Substituto na cobertura de Intervalo para repouso ou alimentação - </t>
    </r>
    <r>
      <rPr>
        <b/>
        <sz val="10"/>
        <rFont val="Arial"/>
        <family val="2"/>
      </rPr>
      <t>Calculo = (salario normativo/200)*1,5*30 dias</t>
    </r>
  </si>
  <si>
    <t>Maquinas depreciação</t>
  </si>
  <si>
    <t>Equipamentos e utensilhos - Depreciação</t>
  </si>
  <si>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a) ISS  </t>
    </r>
  </si>
  <si>
    <t>12. PEDREIRO</t>
  </si>
  <si>
    <t>7152-10</t>
  </si>
  <si>
    <t>Pedreiro</t>
  </si>
  <si>
    <t>Adicional de Insalubridade  (Sobre o Salário Base)</t>
  </si>
  <si>
    <t>13 . PINTOR DE OBRAS</t>
  </si>
  <si>
    <t>7233-10</t>
  </si>
  <si>
    <t>Pintor de obras</t>
  </si>
  <si>
    <t>14. SERRALHEIRO</t>
  </si>
  <si>
    <t>7244-40</t>
  </si>
  <si>
    <t>Salário Normativo da Categoria Profissional - para a jornada de 40 h/sem</t>
  </si>
  <si>
    <t>Serralheiro</t>
  </si>
  <si>
    <t>Abono Escolar</t>
  </si>
  <si>
    <t xml:space="preserve">Substituto na cobertura de Intervalo para repouso ou alimentação </t>
  </si>
  <si>
    <t>15. VIDRACEIRO</t>
  </si>
  <si>
    <t>7163-10</t>
  </si>
  <si>
    <t>Vidraceiro</t>
  </si>
  <si>
    <t>16. OPERADOR RETROESCAVADEIRA</t>
  </si>
  <si>
    <t>7151-15</t>
  </si>
  <si>
    <t>Operador de Retroescavadeira</t>
  </si>
  <si>
    <t>Materiais</t>
  </si>
  <si>
    <t>Equipamentos e utensilhos- depreciação</t>
  </si>
  <si>
    <t>17. OPERADOR DE MOTONIVELADORA</t>
  </si>
  <si>
    <t>7151-30</t>
  </si>
  <si>
    <t>Operador de Motoniveladora</t>
  </si>
  <si>
    <t>Salário-Base -  40 h/sem</t>
  </si>
  <si>
    <t>18. OPERADOR DE MOTOSERRA</t>
  </si>
  <si>
    <t>6321-20</t>
  </si>
  <si>
    <t>Operador de motoserra</t>
  </si>
  <si>
    <t>19. CALCETEIRO</t>
  </si>
  <si>
    <t>7152-05</t>
  </si>
  <si>
    <t>Calceteiro</t>
  </si>
  <si>
    <t>20. Trabalhador Serviços de Limpeza e Conservação Áreas Públicas</t>
  </si>
  <si>
    <t>5142-25</t>
  </si>
  <si>
    <t>Gari</t>
  </si>
  <si>
    <t>21. CARPINTEIRO</t>
  </si>
  <si>
    <t>7155-05</t>
  </si>
  <si>
    <t>Carpinteiro</t>
  </si>
  <si>
    <t>22.OFICIAL MANUTENÇÃO PREDIAL</t>
  </si>
  <si>
    <t>5143-25</t>
  </si>
  <si>
    <t>Oficial manutenção predial</t>
  </si>
  <si>
    <t xml:space="preserve">23. INSTALADOR-REPARADOR DE REDES TELEFONICAS E DE COMUNICAÇÃO DE DADOS </t>
  </si>
  <si>
    <t>Instalador de Redes</t>
  </si>
  <si>
    <t>Periculosidade ( Sobre o Salario Base)</t>
  </si>
  <si>
    <t>Nota 1: Custos Indiretos, Lucro e Tributos por empregado.
N</t>
  </si>
  <si>
    <t>24. TRABALAHDOR AGROPECUÁRIO</t>
  </si>
  <si>
    <t>6210-05</t>
  </si>
  <si>
    <t>Trablahdor Agropecuário</t>
  </si>
  <si>
    <t>Equipamentos e Utensilhos</t>
  </si>
  <si>
    <t>1. OFICIAL MANUTENÇÃO PREDIAL - CACHOEIRA DO SUL</t>
  </si>
  <si>
    <t>Oficial manutenção predial - Cachoeira do Sul</t>
  </si>
  <si>
    <t>1. INSTALADOR-REPARADOR DE REDES TELEFONICAS E DE COMUNICAÇÃO DE DADOS  -SILVEIRA MARTINS</t>
  </si>
  <si>
    <t>Instalador de Redes - SILVEIRA MARTINS</t>
  </si>
  <si>
    <t>2.OFICIAL MANUTENÇÃO PREDIAL - SILVEIRA MARTINS</t>
  </si>
  <si>
    <t>Oficial Manutenção Predial - Silveira Martins</t>
  </si>
  <si>
    <t>1. ELETRECISTA DE BAIXA OU ALTA TENSÃO - FW</t>
  </si>
  <si>
    <t>Eletricista baixa ou alta Tensão - FW</t>
  </si>
  <si>
    <t>2. ENCARREGADO CONSTRUÇÃO CIVIL -FW</t>
  </si>
  <si>
    <t>Encarregado Construção Civil-FW</t>
  </si>
  <si>
    <t xml:space="preserve">Adicional de Insalubridade </t>
  </si>
  <si>
    <t>3. TRATORISTA AGRICOLA -FW</t>
  </si>
  <si>
    <t>Tratorista Agricola -FW</t>
  </si>
  <si>
    <t>Salário-Base - 40 hs/sem</t>
  </si>
  <si>
    <t>4. PEDREIRO -FW</t>
  </si>
  <si>
    <t>Pedreiro-FW</t>
  </si>
  <si>
    <t>5. TRABALHADOR AGROPECUÁRIO-FW</t>
  </si>
  <si>
    <t>Trabalhador Agropecuário-FW</t>
  </si>
  <si>
    <t>Nota 1: Custos Indiretos, Lucro e Tributos por empregado.
.</t>
  </si>
  <si>
    <t>6. CARPINTEIRO-FW</t>
  </si>
  <si>
    <t>Carpinteiro-FW</t>
  </si>
  <si>
    <t>22.OFICIAL MANUTENÇÃO PREDIAL-FW</t>
  </si>
  <si>
    <t>Oficial Manutenção Predial-FW</t>
  </si>
  <si>
    <t>1. ELETRECISTA DE BAIXA OU ALTA TENSÃO -PM</t>
  </si>
  <si>
    <t>Eletricista baixa ou alta Tensão -PM</t>
  </si>
  <si>
    <t xml:space="preserve">      B.1) Valor do Vale-alimentação: </t>
  </si>
  <si>
    <t>Nota 1: Custos Indiretos, Lucro e Tributos por empregado.
,</t>
  </si>
  <si>
    <t>2. ENCARREGADO CONSTRUÇÃO CIVIL-PM</t>
  </si>
  <si>
    <t>Encarregado Construção Civil- PM</t>
  </si>
  <si>
    <t>3. TRATORISTA AGRICOLA- PM</t>
  </si>
  <si>
    <t>Tratorista Agricola-PM</t>
  </si>
  <si>
    <t xml:space="preserve">Adicional de Insalubridade  </t>
  </si>
  <si>
    <t>4. PEDREIRO - PM</t>
  </si>
  <si>
    <t>Pedreiro-PM</t>
  </si>
  <si>
    <t>5. TRABALAHDOR AGROPECUÁRIO -PM</t>
  </si>
  <si>
    <t>Trabalhador Agropecuário - PM</t>
  </si>
  <si>
    <t xml:space="preserve">6 . JARDINEIRO- PM </t>
  </si>
  <si>
    <t>Jardineiro- PM</t>
  </si>
  <si>
    <t>Oleos combustiveis...</t>
  </si>
  <si>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a) ISS   </t>
    </r>
    <r>
      <rPr>
        <sz val="11"/>
        <rFont val="Arial"/>
        <family val="2"/>
      </rPr>
      <t>(Decreto Municipal POA nº 15.416/2006 - art. 96, § 1º, inc. II)</t>
    </r>
  </si>
  <si>
    <t>7. ENCANADOR MANUTENÇÃO - PM</t>
  </si>
  <si>
    <t>Encanador Manutenção-PM</t>
  </si>
  <si>
    <t>8.OFICIAL MANUTENÇÃO PREDIAL-PM</t>
  </si>
  <si>
    <t>Oficial Manutenção Predial - PM</t>
  </si>
  <si>
    <t xml:space="preserve">Salário-Base     </t>
  </si>
  <si>
    <t>ANEXO IV - A - PRESTAÇÃO DE SERVIÇOS TERCEIRIZADOS - MANUTENÇÃO</t>
  </si>
  <si>
    <t>Item 04</t>
  </si>
  <si>
    <t>Cargos terceirizados Campus Santa Maria</t>
  </si>
  <si>
    <t>Subitens</t>
  </si>
  <si>
    <t>DESCRIÇÃO</t>
  </si>
  <si>
    <t>QTDE</t>
  </si>
  <si>
    <t>Preço Mensal Unitário (R$)</t>
  </si>
  <si>
    <t>Preço Total Mensal (R$)</t>
  </si>
  <si>
    <t>Preço Total Anual (R$)</t>
  </si>
  <si>
    <t>Eletricista de manutenção em geral</t>
  </si>
  <si>
    <t>Eletricista de baixa ou alta tensão</t>
  </si>
  <si>
    <t xml:space="preserve">Sobreaviso Eletricista Baixa/Alta Tensão </t>
  </si>
  <si>
    <t>984 horas</t>
  </si>
  <si>
    <t>Cotar o preço por hora</t>
  </si>
  <si>
    <t>Encanador de manutenção</t>
  </si>
  <si>
    <t>5.1</t>
  </si>
  <si>
    <t>Sobreaviso Encanador de manutenção</t>
  </si>
  <si>
    <t>Instalador de Linhas Telefônicas Aéreas/Subterrâneas</t>
  </si>
  <si>
    <t>Mecânico de manutenção e instalação de aparelhos de climatização refrigeração</t>
  </si>
  <si>
    <t>Encarregado de Construção Civil e Manutenção</t>
  </si>
  <si>
    <t>Encarregado de Manutenção</t>
  </si>
  <si>
    <t>Tratorista agrícola</t>
  </si>
  <si>
    <t>Operador de Máquina de Retroescavadeira</t>
  </si>
  <si>
    <t>Operador de Motoserra</t>
  </si>
  <si>
    <t>Trabalhador de Serviço de Limpeza e Conservação de Áreas Públi</t>
  </si>
  <si>
    <t>Oficial de Manutenção Predial</t>
  </si>
  <si>
    <t>Instalador-reparador de redes telefônicas e de comunicação de dados</t>
  </si>
  <si>
    <t>Trabalhador Agropecuário</t>
  </si>
  <si>
    <t>TOTAIS</t>
  </si>
  <si>
    <t>2.2. Cargos terceirizados Campus Cachoeira do Sul</t>
  </si>
  <si>
    <t>ITEM</t>
  </si>
  <si>
    <t>TOTAL</t>
  </si>
  <si>
    <t>2.3. Cargos terceirizados Campus Silveira Martins</t>
  </si>
  <si>
    <t>2.3. Cargos terceirizados Campus Frederico Westphalen</t>
  </si>
  <si>
    <t>2.4. Cargos terceirizados Campus Palmeira das Missões</t>
  </si>
  <si>
    <t>QUANTIDADE TOTAL</t>
  </si>
  <si>
    <t>Preço Mensal (R$)</t>
  </si>
  <si>
    <t>Preço  Anual (R$)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</si>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</sst>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;[Red]\-0"/>
    <numFmt numFmtId="166" formatCode="0.0000"/>
    <numFmt numFmtId="167" formatCode="_(* #,##0.00_);_(* \(#,##0.00\);_(* \-??_);_(@_)"/>
    <numFmt numFmtId="168" formatCode="_(&quot;R$ &quot;* #,##0.00_);_(&quot;R$ &quot;* \(#,##0.00\);_(&quot;R$ &quot;* \-??_);_(@_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b/>
      <strike/>
      <sz val="11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 applyBorder="0" applyProtection="0">
      <alignment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9" applyNumberFormat="0" applyFill="0" applyAlignment="0" applyProtection="0"/>
    <xf numFmtId="167" fontId="0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" fontId="22" fillId="0" borderId="13" xfId="0" applyNumberFormat="1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/>
    </xf>
    <xf numFmtId="2" fontId="23" fillId="0" borderId="14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10" fontId="22" fillId="0" borderId="15" xfId="48" applyNumberFormat="1" applyFont="1" applyFill="1" applyBorder="1" applyAlignment="1" applyProtection="1">
      <alignment horizontal="center" vertical="center"/>
      <protection/>
    </xf>
    <xf numFmtId="4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 wrapText="1"/>
    </xf>
    <xf numFmtId="9" fontId="22" fillId="0" borderId="10" xfId="0" applyNumberFormat="1" applyFont="1" applyFill="1" applyBorder="1" applyAlignment="1">
      <alignment horizontal="left" vertical="center" wrapText="1"/>
    </xf>
    <xf numFmtId="166" fontId="22" fillId="0" borderId="10" xfId="0" applyNumberFormat="1" applyFont="1" applyFill="1" applyBorder="1" applyAlignment="1">
      <alignment horizontal="left" vertical="center" wrapText="1"/>
    </xf>
    <xf numFmtId="10" fontId="22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164" fontId="22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10" fontId="22" fillId="0" borderId="11" xfId="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vertical="center"/>
    </xf>
    <xf numFmtId="10" fontId="22" fillId="0" borderId="11" xfId="0" applyNumberFormat="1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top"/>
    </xf>
    <xf numFmtId="4" fontId="22" fillId="0" borderId="10" xfId="48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2" fillId="0" borderId="10" xfId="48" applyNumberFormat="1" applyFont="1" applyFill="1" applyBorder="1" applyAlignment="1" applyProtection="1">
      <alignment horizontal="right" vertical="center"/>
      <protection/>
    </xf>
    <xf numFmtId="10" fontId="19" fillId="0" borderId="0" xfId="0" applyNumberFormat="1" applyFont="1" applyFill="1" applyAlignment="1">
      <alignment/>
    </xf>
    <xf numFmtId="4" fontId="22" fillId="0" borderId="10" xfId="48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/>
    </xf>
    <xf numFmtId="4" fontId="22" fillId="0" borderId="10" xfId="48" applyNumberFormat="1" applyFont="1" applyFill="1" applyBorder="1" applyAlignment="1" applyProtection="1">
      <alignment horizontal="center"/>
      <protection/>
    </xf>
    <xf numFmtId="4" fontId="23" fillId="0" borderId="10" xfId="48" applyNumberFormat="1" applyFont="1" applyFill="1" applyBorder="1" applyAlignment="1" applyProtection="1">
      <alignment horizontal="center"/>
      <protection/>
    </xf>
    <xf numFmtId="164" fontId="28" fillId="0" borderId="10" xfId="48" applyNumberFormat="1" applyFont="1" applyFill="1" applyBorder="1" applyAlignment="1" applyProtection="1">
      <alignment/>
      <protection/>
    </xf>
    <xf numFmtId="164" fontId="22" fillId="0" borderId="10" xfId="48" applyNumberFormat="1" applyFont="1" applyFill="1" applyBorder="1" applyAlignment="1" applyProtection="1">
      <alignment/>
      <protection/>
    </xf>
    <xf numFmtId="4" fontId="22" fillId="0" borderId="0" xfId="0" applyNumberFormat="1" applyFont="1" applyFill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right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67" fontId="22" fillId="0" borderId="0" xfId="0" applyNumberFormat="1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17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164" fontId="19" fillId="0" borderId="10" xfId="63" applyNumberFormat="1" applyFont="1" applyFill="1" applyBorder="1" applyAlignment="1" applyProtection="1">
      <alignment horizontal="center"/>
      <protection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64" fontId="19" fillId="0" borderId="10" xfId="63" applyNumberFormat="1" applyFont="1" applyFill="1" applyBorder="1" applyAlignment="1" applyProtection="1">
      <alignment horizontal="center" wrapText="1"/>
      <protection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1" fontId="23" fillId="0" borderId="10" xfId="45" applyNumberFormat="1" applyFon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>
      <alignment horizontal="center"/>
    </xf>
    <xf numFmtId="164" fontId="23" fillId="0" borderId="10" xfId="45" applyNumberFormat="1" applyFont="1" applyFill="1" applyBorder="1" applyAlignment="1" applyProtection="1">
      <alignment horizontal="center"/>
      <protection/>
    </xf>
    <xf numFmtId="164" fontId="23" fillId="0" borderId="10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164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right" vertical="center"/>
    </xf>
    <xf numFmtId="165" fontId="22" fillId="0" borderId="10" xfId="0" applyNumberFormat="1" applyFont="1" applyFill="1" applyBorder="1" applyAlignment="1">
      <alignment horizontal="right" vertical="center"/>
    </xf>
    <xf numFmtId="164" fontId="26" fillId="0" borderId="10" xfId="0" applyNumberFormat="1" applyFont="1" applyFill="1" applyBorder="1" applyAlignment="1">
      <alignment horizontal="right" vertical="center"/>
    </xf>
    <xf numFmtId="14" fontId="22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justify" vertical="top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left" vertical="center" wrapText="1"/>
    </xf>
    <xf numFmtId="14" fontId="22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right" vertical="center"/>
    </xf>
    <xf numFmtId="164" fontId="26" fillId="0" borderId="10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ítulo 6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IMPEZA%20FINAL\planilhas%20licita&#231;&#227;o\Deprecia&#231;&#227;o%20CARPINTEIRO%202%20AN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IMPEZA%20FINAL\planilhas%20licita&#231;&#227;o\Deprecia&#231;&#227;o%20EQUIPAMENTOS%20TODOS%20CARGOS%205%20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39">
          <cell r="G39">
            <v>90.00781250000004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9">
          <cell r="G19">
            <v>42.93281653746771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36">
      <selection activeCell="L41" sqref="L41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1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  <c r="K9" s="4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17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1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  <c r="K15" s="127"/>
    </row>
    <row r="16" spans="1:11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  <c r="K16" s="127"/>
    </row>
    <row r="17" spans="1:11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23</v>
      </c>
      <c r="I17" s="129"/>
      <c r="K17" s="6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26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34</v>
      </c>
      <c r="C25" s="133"/>
      <c r="D25" s="133"/>
      <c r="E25" s="133"/>
      <c r="F25" s="133"/>
      <c r="G25" s="133"/>
      <c r="H25" s="11">
        <v>0.2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17" t="s">
        <v>36</v>
      </c>
      <c r="C63" s="117"/>
      <c r="D63" s="117"/>
      <c r="E63" s="117"/>
      <c r="F63" s="117"/>
      <c r="G63" s="117"/>
      <c r="H63" s="117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10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  <c r="J84" s="1">
        <f>J83*100%</f>
        <v>0</v>
      </c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126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32.2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38.2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32.2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47.2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1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K15:K16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701388888888889" top="0.3597222222222222" bottom="0.49027777777777776" header="0.5118055555555555" footer="0.5118055555555555"/>
  <pageSetup horizontalDpi="300" verticalDpi="3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J84" sqref="J8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0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218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219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220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214</v>
      </c>
      <c r="C25" s="133"/>
      <c r="D25" s="133"/>
      <c r="E25" s="133"/>
      <c r="F25" s="133"/>
      <c r="G25" s="133"/>
      <c r="H25" s="11">
        <v>0.4</v>
      </c>
      <c r="I25" s="12">
        <f>H25*H18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20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>
        <v>0</v>
      </c>
      <c r="I59" s="28" t="s">
        <v>72</v>
      </c>
    </row>
    <row r="60" spans="1:9" ht="24" customHeight="1">
      <c r="A60" s="14" t="s">
        <v>10</v>
      </c>
      <c r="B60" s="117" t="s">
        <v>201</v>
      </c>
      <c r="C60" s="117"/>
      <c r="D60" s="117"/>
      <c r="E60" s="117"/>
      <c r="F60" s="117"/>
      <c r="G60" s="117"/>
      <c r="H60" s="117"/>
      <c r="I60" s="21"/>
    </row>
    <row r="61" spans="1:9" ht="22.5" customHeight="1">
      <c r="A61" s="14" t="s">
        <v>12</v>
      </c>
      <c r="B61" s="135" t="s">
        <v>202</v>
      </c>
      <c r="C61" s="135"/>
      <c r="D61" s="135"/>
      <c r="E61" s="135"/>
      <c r="F61" s="135"/>
      <c r="G61" s="135"/>
      <c r="H61" s="135"/>
      <c r="I61" s="21"/>
    </row>
    <row r="62" spans="1:9" ht="30.75" customHeight="1">
      <c r="A62" s="14" t="s">
        <v>59</v>
      </c>
      <c r="B62" s="117" t="s">
        <v>203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182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39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2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39.7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221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597222222222222" top="0.49027777777777776" bottom="0.4597222222222222" header="0.5118055555555555" footer="0.5118055555555555"/>
  <pageSetup horizontalDpi="300" verticalDpi="3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P178" sqref="P178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222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223</v>
      </c>
      <c r="I17" s="129"/>
    </row>
    <row r="18" spans="1:9" ht="32.25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1">
        <v>0</v>
      </c>
      <c r="I18" s="161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21" t="s">
        <v>224</v>
      </c>
      <c r="I19" s="12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22.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/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163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164</v>
      </c>
      <c r="C116" s="135"/>
      <c r="D116" s="135"/>
      <c r="E116" s="135"/>
      <c r="F116" s="135"/>
      <c r="G116" s="135"/>
      <c r="H116" s="135"/>
      <c r="I116" s="51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42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34.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46.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150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5" top="0.5201388888888889" bottom="0.55" header="0.5118055555555555" footer="0.5118055555555555"/>
  <pageSetup horizontalDpi="300" verticalDpi="3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L133" sqref="L133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225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226</v>
      </c>
      <c r="I17" s="129"/>
    </row>
    <row r="18" spans="1:9" ht="32.25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1">
        <v>0</v>
      </c>
      <c r="I18" s="161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21" t="s">
        <v>227</v>
      </c>
      <c r="I19" s="12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22.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/>
    </row>
    <row r="63" spans="1:9" ht="30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SUM(I50:I61)</f>
        <v>0</v>
      </c>
    </row>
    <row r="64" spans="1:9" ht="58.5" customHeight="1">
      <c r="A64" s="132" t="s">
        <v>84</v>
      </c>
      <c r="B64" s="132"/>
      <c r="C64" s="132"/>
      <c r="D64" s="132"/>
      <c r="E64" s="132"/>
      <c r="F64" s="132"/>
      <c r="G64" s="132"/>
      <c r="H64" s="132"/>
      <c r="I64" s="132"/>
    </row>
    <row r="65" spans="1:9" ht="21.75" customHeight="1">
      <c r="A65" s="122" t="s">
        <v>85</v>
      </c>
      <c r="B65" s="122"/>
      <c r="C65" s="122"/>
      <c r="D65" s="122"/>
      <c r="E65" s="122"/>
      <c r="F65" s="122"/>
      <c r="G65" s="122"/>
      <c r="H65" s="122"/>
      <c r="I65" s="122"/>
    </row>
    <row r="66" spans="1:9" ht="29.25" customHeight="1">
      <c r="A66" s="2">
        <v>2</v>
      </c>
      <c r="B66" s="118" t="s">
        <v>86</v>
      </c>
      <c r="C66" s="118"/>
      <c r="D66" s="118"/>
      <c r="E66" s="118"/>
      <c r="F66" s="118"/>
      <c r="G66" s="118"/>
      <c r="H66" s="118"/>
      <c r="I66" s="2" t="s">
        <v>42</v>
      </c>
    </row>
    <row r="67" spans="1:9" ht="21.75" customHeight="1">
      <c r="A67" s="2" t="s">
        <v>40</v>
      </c>
      <c r="B67" s="117" t="s">
        <v>87</v>
      </c>
      <c r="C67" s="117"/>
      <c r="D67" s="117"/>
      <c r="E67" s="117"/>
      <c r="F67" s="117"/>
      <c r="G67" s="117"/>
      <c r="H67" s="117"/>
      <c r="I67" s="39">
        <f>I34</f>
        <v>0</v>
      </c>
    </row>
    <row r="68" spans="1:9" ht="18.75" customHeight="1">
      <c r="A68" s="2" t="s">
        <v>49</v>
      </c>
      <c r="B68" s="117" t="s">
        <v>88</v>
      </c>
      <c r="C68" s="117"/>
      <c r="D68" s="117"/>
      <c r="E68" s="117"/>
      <c r="F68" s="117"/>
      <c r="G68" s="117"/>
      <c r="H68" s="117"/>
      <c r="I68" s="39">
        <f>I46</f>
        <v>0</v>
      </c>
    </row>
    <row r="69" spans="1:9" ht="21.75" customHeight="1">
      <c r="A69" s="2" t="s">
        <v>68</v>
      </c>
      <c r="B69" s="117" t="s">
        <v>69</v>
      </c>
      <c r="C69" s="117"/>
      <c r="D69" s="117"/>
      <c r="E69" s="117"/>
      <c r="F69" s="117"/>
      <c r="G69" s="117"/>
      <c r="H69" s="117"/>
      <c r="I69" s="39">
        <f>I63</f>
        <v>0</v>
      </c>
    </row>
    <row r="70" spans="1:9" ht="21.75" customHeight="1">
      <c r="A70" s="141" t="s">
        <v>45</v>
      </c>
      <c r="B70" s="141"/>
      <c r="C70" s="141"/>
      <c r="D70" s="141"/>
      <c r="E70" s="141"/>
      <c r="F70" s="141"/>
      <c r="G70" s="141"/>
      <c r="H70" s="141"/>
      <c r="I70" s="36">
        <f>SUM(I67:I69)</f>
        <v>0</v>
      </c>
    </row>
    <row r="71" spans="1:9" ht="26.25" customHeight="1">
      <c r="A71" s="134" t="s">
        <v>89</v>
      </c>
      <c r="B71" s="134"/>
      <c r="C71" s="134"/>
      <c r="D71" s="134"/>
      <c r="E71" s="134"/>
      <c r="F71" s="134"/>
      <c r="G71" s="134"/>
      <c r="H71" s="134"/>
      <c r="I71" s="134"/>
    </row>
    <row r="72" spans="1:9" ht="28.5" customHeight="1">
      <c r="A72" s="14">
        <v>3</v>
      </c>
      <c r="B72" s="136" t="s">
        <v>90</v>
      </c>
      <c r="C72" s="136"/>
      <c r="D72" s="136"/>
      <c r="E72" s="136"/>
      <c r="F72" s="136"/>
      <c r="G72" s="136"/>
      <c r="H72" s="136"/>
      <c r="I72" s="14" t="s">
        <v>91</v>
      </c>
    </row>
    <row r="73" spans="1:9" ht="40.5" customHeight="1">
      <c r="A73" s="40" t="s">
        <v>6</v>
      </c>
      <c r="B73" s="142" t="s">
        <v>92</v>
      </c>
      <c r="C73" s="142"/>
      <c r="D73" s="142"/>
      <c r="E73" s="142"/>
      <c r="F73" s="142"/>
      <c r="G73" s="142"/>
      <c r="H73" s="142"/>
      <c r="I73" s="41">
        <f>((I26/12)*(30/30)*0.05)</f>
        <v>0</v>
      </c>
    </row>
    <row r="74" spans="1:9" ht="39.75" customHeight="1">
      <c r="A74" s="40" t="s">
        <v>8</v>
      </c>
      <c r="B74" s="143" t="s">
        <v>93</v>
      </c>
      <c r="C74" s="143"/>
      <c r="D74" s="143"/>
      <c r="E74" s="143"/>
      <c r="F74" s="143"/>
      <c r="G74" s="143"/>
      <c r="H74" s="143"/>
      <c r="I74" s="41">
        <f>I73*H45</f>
        <v>0</v>
      </c>
    </row>
    <row r="75" spans="1:9" ht="45.75" customHeight="1">
      <c r="A75" s="40" t="s">
        <v>10</v>
      </c>
      <c r="B75" s="144" t="s">
        <v>94</v>
      </c>
      <c r="C75" s="144"/>
      <c r="D75" s="144"/>
      <c r="E75" s="144"/>
      <c r="F75" s="144"/>
      <c r="G75" s="144"/>
      <c r="H75" s="144"/>
      <c r="I75" s="41">
        <f>I26*2.5%</f>
        <v>0</v>
      </c>
    </row>
    <row r="76" spans="1:9" ht="30.75" customHeight="1">
      <c r="A76" s="40" t="s">
        <v>12</v>
      </c>
      <c r="B76" s="142" t="s">
        <v>95</v>
      </c>
      <c r="C76" s="142"/>
      <c r="D76" s="142"/>
      <c r="E76" s="142"/>
      <c r="F76" s="142"/>
      <c r="G76" s="142"/>
      <c r="H76" s="142"/>
      <c r="I76" s="42">
        <f>((I26/30)*7)/12*100%</f>
        <v>0</v>
      </c>
    </row>
    <row r="77" spans="1:9" ht="33" customHeight="1">
      <c r="A77" s="40" t="s">
        <v>59</v>
      </c>
      <c r="B77" s="143" t="s">
        <v>96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50.25" customHeight="1">
      <c r="A78" s="40" t="s">
        <v>61</v>
      </c>
      <c r="B78" s="144" t="s">
        <v>97</v>
      </c>
      <c r="C78" s="144"/>
      <c r="D78" s="144"/>
      <c r="E78" s="144"/>
      <c r="F78" s="144"/>
      <c r="G78" s="144"/>
      <c r="H78" s="144"/>
      <c r="I78" s="43">
        <f>I26*2.5%</f>
        <v>0</v>
      </c>
    </row>
    <row r="79" spans="1:9" ht="15.75" customHeight="1">
      <c r="A79" s="137" t="s">
        <v>45</v>
      </c>
      <c r="B79" s="137"/>
      <c r="C79" s="137"/>
      <c r="D79" s="137"/>
      <c r="E79" s="137"/>
      <c r="F79" s="137"/>
      <c r="G79" s="137"/>
      <c r="H79" s="137"/>
      <c r="I79" s="41">
        <f>SUM(I73:I78)</f>
        <v>0</v>
      </c>
    </row>
    <row r="80" spans="1:9" ht="42.75" customHeight="1">
      <c r="A80" s="122" t="s">
        <v>98</v>
      </c>
      <c r="B80" s="122"/>
      <c r="C80" s="122"/>
      <c r="D80" s="122"/>
      <c r="E80" s="122"/>
      <c r="F80" s="122"/>
      <c r="G80" s="122"/>
      <c r="H80" s="122"/>
      <c r="I80" s="122"/>
    </row>
    <row r="81" spans="1:9" ht="60.75" customHeight="1">
      <c r="A81" s="139" t="s">
        <v>99</v>
      </c>
      <c r="B81" s="139"/>
      <c r="C81" s="139"/>
      <c r="D81" s="139"/>
      <c r="E81" s="139"/>
      <c r="F81" s="139"/>
      <c r="G81" s="139"/>
      <c r="H81" s="139"/>
      <c r="I81" s="139"/>
    </row>
    <row r="82" spans="1:9" ht="62.25" customHeight="1">
      <c r="A82" s="118" t="s">
        <v>100</v>
      </c>
      <c r="B82" s="118"/>
      <c r="C82" s="118"/>
      <c r="D82" s="118"/>
      <c r="E82" s="118"/>
      <c r="F82" s="118"/>
      <c r="G82" s="118"/>
      <c r="H82" s="118"/>
      <c r="I82" s="45">
        <f>I26+I32+I85</f>
        <v>0</v>
      </c>
    </row>
    <row r="83" spans="1:9" ht="24" customHeight="1">
      <c r="A83" s="122" t="s">
        <v>101</v>
      </c>
      <c r="B83" s="122"/>
      <c r="C83" s="122"/>
      <c r="D83" s="122"/>
      <c r="E83" s="122"/>
      <c r="F83" s="122"/>
      <c r="G83" s="122"/>
      <c r="H83" s="122"/>
      <c r="I83" s="122"/>
    </row>
    <row r="84" spans="1:9" ht="27" customHeight="1">
      <c r="A84" s="46" t="s">
        <v>102</v>
      </c>
      <c r="B84" s="136" t="s">
        <v>103</v>
      </c>
      <c r="C84" s="136"/>
      <c r="D84" s="136"/>
      <c r="E84" s="136"/>
      <c r="F84" s="136"/>
      <c r="G84" s="136"/>
      <c r="H84" s="136"/>
      <c r="I84" s="46" t="s">
        <v>42</v>
      </c>
    </row>
    <row r="85" spans="1:9" ht="31.5" customHeight="1">
      <c r="A85" s="40" t="s">
        <v>6</v>
      </c>
      <c r="B85" s="143" t="s">
        <v>104</v>
      </c>
      <c r="C85" s="143"/>
      <c r="D85" s="143"/>
      <c r="E85" s="143"/>
      <c r="F85" s="143"/>
      <c r="G85" s="143"/>
      <c r="H85" s="143"/>
      <c r="I85" s="47">
        <f>9.075%*I26</f>
        <v>0</v>
      </c>
    </row>
    <row r="86" spans="1:9" ht="46.5" customHeight="1">
      <c r="A86" s="40" t="s">
        <v>8</v>
      </c>
      <c r="B86" s="144" t="s">
        <v>105</v>
      </c>
      <c r="C86" s="144"/>
      <c r="D86" s="144"/>
      <c r="E86" s="144"/>
      <c r="F86" s="144"/>
      <c r="G86" s="144"/>
      <c r="H86" s="144"/>
      <c r="I86" s="47">
        <f>((I82/30)*2.96)/12</f>
        <v>0</v>
      </c>
    </row>
    <row r="87" spans="1:9" ht="30.75" customHeight="1">
      <c r="A87" s="40" t="s">
        <v>10</v>
      </c>
      <c r="B87" s="143" t="s">
        <v>106</v>
      </c>
      <c r="C87" s="143"/>
      <c r="D87" s="143"/>
      <c r="E87" s="143"/>
      <c r="F87" s="143"/>
      <c r="G87" s="143"/>
      <c r="H87" s="143"/>
      <c r="I87" s="47">
        <f>((I82/30)*5)/12*1.5%</f>
        <v>0</v>
      </c>
    </row>
    <row r="88" spans="1:9" ht="25.5" customHeight="1">
      <c r="A88" s="40" t="s">
        <v>12</v>
      </c>
      <c r="B88" s="143" t="s">
        <v>107</v>
      </c>
      <c r="C88" s="143"/>
      <c r="D88" s="143"/>
      <c r="E88" s="143"/>
      <c r="F88" s="143"/>
      <c r="G88" s="143"/>
      <c r="H88" s="143"/>
      <c r="I88" s="47">
        <f>((I82/30)*15)/12*0.78%</f>
        <v>0</v>
      </c>
    </row>
    <row r="89" spans="1:9" ht="30.75" customHeight="1">
      <c r="A89" s="40" t="s">
        <v>59</v>
      </c>
      <c r="B89" s="142" t="s">
        <v>108</v>
      </c>
      <c r="C89" s="142"/>
      <c r="D89" s="142"/>
      <c r="E89" s="142"/>
      <c r="F89" s="142"/>
      <c r="G89" s="142"/>
      <c r="H89" s="142"/>
      <c r="I89" s="47">
        <v>0</v>
      </c>
    </row>
    <row r="90" spans="1:9" ht="33.75" customHeight="1">
      <c r="A90" s="40" t="s">
        <v>61</v>
      </c>
      <c r="B90" s="143" t="s">
        <v>109</v>
      </c>
      <c r="C90" s="143"/>
      <c r="D90" s="143"/>
      <c r="E90" s="143"/>
      <c r="F90" s="143"/>
      <c r="G90" s="143"/>
      <c r="H90" s="143"/>
      <c r="I90" s="47">
        <f>((I82/30)*5)/12</f>
        <v>0</v>
      </c>
    </row>
    <row r="91" spans="1:9" ht="27.75" customHeight="1">
      <c r="A91" s="137" t="s">
        <v>45</v>
      </c>
      <c r="B91" s="137"/>
      <c r="C91" s="137"/>
      <c r="D91" s="137"/>
      <c r="E91" s="137"/>
      <c r="F91" s="137"/>
      <c r="G91" s="137"/>
      <c r="H91" s="137"/>
      <c r="I91" s="47">
        <f>SUM(I85:I90)</f>
        <v>0</v>
      </c>
    </row>
    <row r="92" spans="1:9" ht="36.75" customHeight="1">
      <c r="A92" s="40" t="s">
        <v>35</v>
      </c>
      <c r="B92" s="142" t="s">
        <v>110</v>
      </c>
      <c r="C92" s="142"/>
      <c r="D92" s="142"/>
      <c r="E92" s="142"/>
      <c r="F92" s="142"/>
      <c r="G92" s="142"/>
      <c r="H92" s="142"/>
      <c r="I92" s="47">
        <f>I91*H46</f>
        <v>0</v>
      </c>
    </row>
    <row r="93" spans="1:9" ht="30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8">
        <f>I91+I92</f>
        <v>0</v>
      </c>
    </row>
    <row r="94" spans="1:9" ht="60.75" customHeight="1">
      <c r="A94" s="145" t="s">
        <v>111</v>
      </c>
      <c r="B94" s="145"/>
      <c r="C94" s="145"/>
      <c r="D94" s="145"/>
      <c r="E94" s="145"/>
      <c r="F94" s="145"/>
      <c r="G94" s="145"/>
      <c r="H94" s="145"/>
      <c r="I94" s="145"/>
    </row>
    <row r="95" spans="1:9" ht="30.75" customHeight="1">
      <c r="A95" s="137"/>
      <c r="B95" s="137"/>
      <c r="C95" s="137"/>
      <c r="D95" s="137"/>
      <c r="E95" s="137"/>
      <c r="F95" s="137"/>
      <c r="G95" s="137"/>
      <c r="H95" s="137"/>
      <c r="I95" s="137"/>
    </row>
    <row r="96" spans="1:9" ht="20.25" customHeight="1">
      <c r="A96" s="134" t="s">
        <v>112</v>
      </c>
      <c r="B96" s="134"/>
      <c r="C96" s="134"/>
      <c r="D96" s="134"/>
      <c r="E96" s="134"/>
      <c r="F96" s="134"/>
      <c r="G96" s="134"/>
      <c r="H96" s="134"/>
      <c r="I96" s="134"/>
    </row>
    <row r="97" spans="1:9" ht="25.5" customHeight="1">
      <c r="A97" s="14" t="s">
        <v>113</v>
      </c>
      <c r="B97" s="136" t="s">
        <v>114</v>
      </c>
      <c r="C97" s="136"/>
      <c r="D97" s="136"/>
      <c r="E97" s="136"/>
      <c r="F97" s="136"/>
      <c r="G97" s="136"/>
      <c r="H97" s="136"/>
      <c r="I97" s="28" t="s">
        <v>42</v>
      </c>
    </row>
    <row r="98" spans="1:9" ht="32.25" customHeight="1">
      <c r="A98" s="14" t="s">
        <v>6</v>
      </c>
      <c r="B98" s="135" t="s">
        <v>115</v>
      </c>
      <c r="C98" s="135"/>
      <c r="D98" s="135"/>
      <c r="E98" s="135"/>
      <c r="F98" s="135"/>
      <c r="G98" s="135"/>
      <c r="H98" s="135"/>
      <c r="I98" s="49">
        <v>0</v>
      </c>
    </row>
    <row r="99" spans="1:9" ht="27.75" customHeight="1">
      <c r="A99" s="137" t="s">
        <v>45</v>
      </c>
      <c r="B99" s="137"/>
      <c r="C99" s="137"/>
      <c r="D99" s="137"/>
      <c r="E99" s="137"/>
      <c r="F99" s="137"/>
      <c r="G99" s="137"/>
      <c r="H99" s="137"/>
      <c r="I99" s="50">
        <v>0</v>
      </c>
    </row>
    <row r="100" spans="1:9" ht="34.5" customHeight="1">
      <c r="A100" s="46" t="s">
        <v>8</v>
      </c>
      <c r="B100" s="117" t="s">
        <v>116</v>
      </c>
      <c r="C100" s="117"/>
      <c r="D100" s="117"/>
      <c r="E100" s="117"/>
      <c r="F100" s="117"/>
      <c r="G100" s="117"/>
      <c r="H100" s="117"/>
      <c r="I100" s="42">
        <f>ROUND(H46*I99,2)</f>
        <v>0</v>
      </c>
    </row>
    <row r="101" spans="1:9" ht="15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21">
        <f>SUM(I99:I100)</f>
        <v>0</v>
      </c>
    </row>
    <row r="102" spans="1:9" ht="42" customHeight="1">
      <c r="A102" s="139" t="s">
        <v>117</v>
      </c>
      <c r="B102" s="139"/>
      <c r="C102" s="139"/>
      <c r="D102" s="139"/>
      <c r="E102" s="139"/>
      <c r="F102" s="139"/>
      <c r="G102" s="139"/>
      <c r="H102" s="139"/>
      <c r="I102" s="139"/>
    </row>
    <row r="103" spans="1:9" ht="37.5" customHeight="1">
      <c r="A103" s="132"/>
      <c r="B103" s="132"/>
      <c r="C103" s="132"/>
      <c r="D103" s="132"/>
      <c r="E103" s="132"/>
      <c r="F103" s="132"/>
      <c r="G103" s="132"/>
      <c r="H103" s="132"/>
      <c r="I103" s="132"/>
    </row>
    <row r="104" spans="1:9" ht="23.25" customHeight="1">
      <c r="A104" s="122" t="s">
        <v>118</v>
      </c>
      <c r="B104" s="122"/>
      <c r="C104" s="122"/>
      <c r="D104" s="122"/>
      <c r="E104" s="122"/>
      <c r="F104" s="122"/>
      <c r="G104" s="122"/>
      <c r="H104" s="122"/>
      <c r="I104" s="122"/>
    </row>
    <row r="105" spans="1:9" ht="27.75" customHeight="1">
      <c r="A105" s="2">
        <v>4</v>
      </c>
      <c r="B105" s="136" t="s">
        <v>119</v>
      </c>
      <c r="C105" s="136"/>
      <c r="D105" s="136"/>
      <c r="E105" s="136"/>
      <c r="F105" s="136"/>
      <c r="G105" s="136"/>
      <c r="H105" s="136"/>
      <c r="I105" s="28" t="s">
        <v>42</v>
      </c>
    </row>
    <row r="106" spans="1:9" ht="19.5" customHeight="1">
      <c r="A106" s="2" t="s">
        <v>102</v>
      </c>
      <c r="B106" s="135" t="s">
        <v>120</v>
      </c>
      <c r="C106" s="135"/>
      <c r="D106" s="135"/>
      <c r="E106" s="135"/>
      <c r="F106" s="135"/>
      <c r="G106" s="135"/>
      <c r="H106" s="135"/>
      <c r="I106" s="21">
        <f>I93</f>
        <v>0</v>
      </c>
    </row>
    <row r="107" spans="1:9" ht="19.5" customHeight="1">
      <c r="A107" s="2" t="s">
        <v>121</v>
      </c>
      <c r="B107" s="135" t="s">
        <v>122</v>
      </c>
      <c r="C107" s="135"/>
      <c r="D107" s="135"/>
      <c r="E107" s="135"/>
      <c r="F107" s="135"/>
      <c r="G107" s="135"/>
      <c r="H107" s="135"/>
      <c r="I107" s="21">
        <f>I101</f>
        <v>0</v>
      </c>
    </row>
    <row r="108" spans="1:9" ht="19.5" customHeight="1">
      <c r="A108" s="141" t="s">
        <v>45</v>
      </c>
      <c r="B108" s="141"/>
      <c r="C108" s="141"/>
      <c r="D108" s="141"/>
      <c r="E108" s="141"/>
      <c r="F108" s="141"/>
      <c r="G108" s="141"/>
      <c r="H108" s="141"/>
      <c r="I108" s="21">
        <f>I106+I107</f>
        <v>0</v>
      </c>
    </row>
    <row r="109" spans="1:9" ht="9" customHeight="1">
      <c r="A109" s="137"/>
      <c r="B109" s="137"/>
      <c r="C109" s="137"/>
      <c r="D109" s="137"/>
      <c r="E109" s="137"/>
      <c r="F109" s="137"/>
      <c r="G109" s="137"/>
      <c r="H109" s="137"/>
      <c r="I109" s="137"/>
    </row>
    <row r="110" spans="1:9" ht="30" customHeight="1">
      <c r="A110" s="122" t="s">
        <v>123</v>
      </c>
      <c r="B110" s="122"/>
      <c r="C110" s="122"/>
      <c r="D110" s="122"/>
      <c r="E110" s="122"/>
      <c r="F110" s="122"/>
      <c r="G110" s="122"/>
      <c r="H110" s="122"/>
      <c r="I110" s="122"/>
    </row>
    <row r="111" spans="1:9" ht="25.5" customHeight="1">
      <c r="A111" s="14">
        <v>5</v>
      </c>
      <c r="B111" s="118" t="s">
        <v>124</v>
      </c>
      <c r="C111" s="118"/>
      <c r="D111" s="118"/>
      <c r="E111" s="118"/>
      <c r="F111" s="118"/>
      <c r="G111" s="118"/>
      <c r="H111" s="118"/>
      <c r="I111" s="14" t="s">
        <v>42</v>
      </c>
    </row>
    <row r="112" spans="1:9" ht="24" customHeight="1">
      <c r="A112" s="14" t="s">
        <v>6</v>
      </c>
      <c r="B112" s="117" t="s">
        <v>125</v>
      </c>
      <c r="C112" s="117"/>
      <c r="D112" s="117"/>
      <c r="E112" s="117"/>
      <c r="F112" s="117"/>
      <c r="G112" s="117"/>
      <c r="H112" s="117"/>
      <c r="I112" s="21">
        <v>0</v>
      </c>
    </row>
    <row r="113" spans="1:9" ht="25.5" customHeight="1">
      <c r="A113" s="14" t="s">
        <v>8</v>
      </c>
      <c r="B113" s="117" t="s">
        <v>173</v>
      </c>
      <c r="C113" s="117"/>
      <c r="D113" s="117"/>
      <c r="E113" s="117"/>
      <c r="F113" s="117"/>
      <c r="G113" s="117"/>
      <c r="H113" s="117"/>
      <c r="I113" s="36">
        <v>0</v>
      </c>
    </row>
    <row r="114" spans="1:9" ht="23.25" customHeight="1">
      <c r="A114" s="14" t="s">
        <v>10</v>
      </c>
      <c r="B114" s="135" t="s">
        <v>127</v>
      </c>
      <c r="C114" s="135"/>
      <c r="D114" s="135"/>
      <c r="E114" s="135"/>
      <c r="F114" s="135"/>
      <c r="G114" s="135"/>
      <c r="H114" s="135"/>
      <c r="I114" s="51">
        <v>0</v>
      </c>
    </row>
    <row r="115" spans="1:9" ht="15.75" customHeight="1">
      <c r="A115" s="14" t="s">
        <v>12</v>
      </c>
      <c r="B115" s="117" t="s">
        <v>128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1.75" customHeight="1">
      <c r="A116" s="137" t="s">
        <v>83</v>
      </c>
      <c r="B116" s="137"/>
      <c r="C116" s="137"/>
      <c r="D116" s="137"/>
      <c r="E116" s="137"/>
      <c r="F116" s="137"/>
      <c r="G116" s="137"/>
      <c r="H116" s="137"/>
      <c r="I116" s="38">
        <f>SUM(I112:I115)</f>
        <v>0</v>
      </c>
    </row>
    <row r="117" spans="1:9" ht="8.25" customHeight="1">
      <c r="A117" s="136"/>
      <c r="B117" s="136"/>
      <c r="C117" s="136"/>
      <c r="D117" s="136"/>
      <c r="E117" s="136"/>
      <c r="F117" s="136"/>
      <c r="G117" s="136"/>
      <c r="H117" s="136"/>
      <c r="I117" s="136"/>
    </row>
    <row r="118" spans="1:9" ht="14.25" customHeight="1">
      <c r="A118" s="146" t="s">
        <v>129</v>
      </c>
      <c r="B118" s="146"/>
      <c r="C118" s="146"/>
      <c r="D118" s="146"/>
      <c r="E118" s="146"/>
      <c r="F118" s="146"/>
      <c r="G118" s="146"/>
      <c r="H118" s="146"/>
      <c r="I118" s="146"/>
    </row>
    <row r="119" spans="1:9" ht="8.25" customHeight="1">
      <c r="A119" s="19"/>
      <c r="B119" s="52"/>
      <c r="C119" s="52"/>
      <c r="D119" s="52"/>
      <c r="E119" s="52"/>
      <c r="F119" s="52"/>
      <c r="G119" s="52"/>
      <c r="H119" s="52"/>
      <c r="I119" s="53"/>
    </row>
    <row r="120" spans="1:9" ht="29.25" customHeight="1">
      <c r="A120" s="134" t="s">
        <v>130</v>
      </c>
      <c r="B120" s="134"/>
      <c r="C120" s="134"/>
      <c r="D120" s="134"/>
      <c r="E120" s="134"/>
      <c r="F120" s="134"/>
      <c r="G120" s="134"/>
      <c r="H120" s="134"/>
      <c r="I120" s="134"/>
    </row>
    <row r="121" spans="1:9" ht="32.25" customHeight="1">
      <c r="A121" s="14">
        <v>6</v>
      </c>
      <c r="B121" s="136" t="s">
        <v>131</v>
      </c>
      <c r="C121" s="136"/>
      <c r="D121" s="136"/>
      <c r="E121" s="136"/>
      <c r="F121" s="136"/>
      <c r="G121" s="136"/>
      <c r="H121" s="2" t="s">
        <v>51</v>
      </c>
      <c r="I121" s="54" t="s">
        <v>132</v>
      </c>
    </row>
    <row r="122" spans="1:9" ht="52.5" customHeight="1">
      <c r="A122" s="144" t="s">
        <v>133</v>
      </c>
      <c r="B122" s="144"/>
      <c r="C122" s="144"/>
      <c r="D122" s="144"/>
      <c r="E122" s="144"/>
      <c r="F122" s="144"/>
      <c r="G122" s="144"/>
      <c r="H122" s="14"/>
      <c r="I122" s="21">
        <f>I116+I108+I79+I70+I26</f>
        <v>0</v>
      </c>
    </row>
    <row r="123" spans="1:9" ht="21.75" customHeight="1">
      <c r="A123" s="14" t="s">
        <v>6</v>
      </c>
      <c r="B123" s="135" t="s">
        <v>134</v>
      </c>
      <c r="C123" s="135"/>
      <c r="D123" s="135"/>
      <c r="E123" s="135"/>
      <c r="F123" s="135"/>
      <c r="G123" s="135"/>
      <c r="H123" s="25">
        <v>0</v>
      </c>
      <c r="I123" s="21">
        <f>I122*H123</f>
        <v>0</v>
      </c>
    </row>
    <row r="124" spans="1:9" ht="44.25" customHeight="1">
      <c r="A124" s="144" t="s">
        <v>135</v>
      </c>
      <c r="B124" s="144"/>
      <c r="C124" s="144"/>
      <c r="D124" s="144"/>
      <c r="E124" s="144"/>
      <c r="F124" s="144"/>
      <c r="G124" s="144"/>
      <c r="H124" s="55" t="s">
        <v>72</v>
      </c>
      <c r="I124" s="21">
        <f>I122+I123</f>
        <v>0</v>
      </c>
    </row>
    <row r="125" spans="1:9" ht="24.75" customHeight="1">
      <c r="A125" s="14" t="s">
        <v>8</v>
      </c>
      <c r="B125" s="135" t="s">
        <v>136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38.25" customHeight="1">
      <c r="A126" s="144" t="s">
        <v>137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15.75" customHeight="1">
      <c r="A127" s="14" t="s">
        <v>10</v>
      </c>
      <c r="B127" s="135" t="s">
        <v>138</v>
      </c>
      <c r="C127" s="135"/>
      <c r="D127" s="135"/>
      <c r="E127" s="135"/>
      <c r="F127" s="135"/>
      <c r="G127" s="135"/>
      <c r="H127" s="55" t="s">
        <v>72</v>
      </c>
      <c r="I127" s="28" t="s">
        <v>72</v>
      </c>
    </row>
    <row r="128" spans="1:9" ht="15.75" customHeight="1">
      <c r="A128" s="14"/>
      <c r="B128" s="135" t="s">
        <v>139</v>
      </c>
      <c r="C128" s="135"/>
      <c r="D128" s="135"/>
      <c r="E128" s="135"/>
      <c r="F128" s="135"/>
      <c r="G128" s="135"/>
      <c r="H128" s="55" t="s">
        <v>72</v>
      </c>
      <c r="I128" s="28" t="s">
        <v>72</v>
      </c>
    </row>
    <row r="129" spans="1:9" ht="55.5" customHeight="1">
      <c r="A129" s="14"/>
      <c r="B129" s="147" t="s">
        <v>140</v>
      </c>
      <c r="C129" s="147"/>
      <c r="D129" s="147"/>
      <c r="E129" s="147"/>
      <c r="F129" s="147"/>
      <c r="G129" s="147"/>
      <c r="H129" s="56">
        <v>0</v>
      </c>
      <c r="I129" s="21">
        <f>(I126/(1-0.1325)*7.6%)</f>
        <v>0</v>
      </c>
    </row>
    <row r="130" spans="1:9" ht="47.25" customHeight="1">
      <c r="A130" s="14"/>
      <c r="B130" s="147" t="s">
        <v>141</v>
      </c>
      <c r="C130" s="147"/>
      <c r="D130" s="147"/>
      <c r="E130" s="147"/>
      <c r="F130" s="147"/>
      <c r="G130" s="147"/>
      <c r="H130" s="56">
        <v>0</v>
      </c>
      <c r="I130" s="21">
        <f>((I126)/(1-0.1325)*1.65%)</f>
        <v>0</v>
      </c>
    </row>
    <row r="131" spans="1:9" ht="18" customHeight="1">
      <c r="A131" s="14"/>
      <c r="B131" s="117" t="s">
        <v>142</v>
      </c>
      <c r="C131" s="117"/>
      <c r="D131" s="117"/>
      <c r="E131" s="117"/>
      <c r="F131" s="117"/>
      <c r="G131" s="117"/>
      <c r="H131" s="57" t="s">
        <v>72</v>
      </c>
      <c r="I131" s="28" t="s">
        <v>72</v>
      </c>
    </row>
    <row r="132" spans="1:9" ht="18" customHeight="1">
      <c r="A132" s="14"/>
      <c r="B132" s="117" t="s">
        <v>143</v>
      </c>
      <c r="C132" s="117"/>
      <c r="D132" s="117"/>
      <c r="E132" s="117"/>
      <c r="F132" s="117"/>
      <c r="G132" s="117"/>
      <c r="H132" s="57" t="s">
        <v>72</v>
      </c>
      <c r="I132" s="28" t="s">
        <v>72</v>
      </c>
    </row>
    <row r="133" spans="1:9" ht="47.25" customHeight="1">
      <c r="A133" s="14"/>
      <c r="B133" s="147" t="s">
        <v>144</v>
      </c>
      <c r="C133" s="147"/>
      <c r="D133" s="147"/>
      <c r="E133" s="147"/>
      <c r="F133" s="147"/>
      <c r="G133" s="147"/>
      <c r="H133" s="56">
        <v>0</v>
      </c>
      <c r="I133" s="21">
        <f>((I126)/(1-0.1325)*4%)</f>
        <v>0</v>
      </c>
    </row>
    <row r="134" spans="1:9" ht="15.75" customHeight="1">
      <c r="A134" s="137" t="s">
        <v>45</v>
      </c>
      <c r="B134" s="137"/>
      <c r="C134" s="137"/>
      <c r="D134" s="137"/>
      <c r="E134" s="137"/>
      <c r="F134" s="137"/>
      <c r="G134" s="137"/>
      <c r="H134" s="137"/>
      <c r="I134" s="21">
        <f>I123+I125+I129+I130+I133</f>
        <v>0</v>
      </c>
    </row>
    <row r="135" spans="1:9" ht="6.75" customHeight="1">
      <c r="A135" s="137"/>
      <c r="B135" s="137"/>
      <c r="C135" s="137"/>
      <c r="D135" s="137"/>
      <c r="E135" s="137"/>
      <c r="F135" s="137"/>
      <c r="G135" s="137"/>
      <c r="H135" s="137"/>
      <c r="I135" s="137"/>
    </row>
    <row r="136" spans="1:9" ht="15.75" customHeight="1">
      <c r="A136" s="117" t="s">
        <v>145</v>
      </c>
      <c r="B136" s="117"/>
      <c r="C136" s="117"/>
      <c r="D136" s="117"/>
      <c r="E136" s="117"/>
      <c r="F136" s="117"/>
      <c r="G136" s="117"/>
      <c r="H136" s="25">
        <f>H129+H130+H133</f>
        <v>0</v>
      </c>
      <c r="I136" s="21"/>
    </row>
    <row r="137" spans="1:9" ht="12.75" customHeight="1">
      <c r="A137" s="148" t="s">
        <v>146</v>
      </c>
      <c r="B137" s="148"/>
      <c r="C137" s="149" t="s">
        <v>147</v>
      </c>
      <c r="D137" s="149"/>
      <c r="E137" s="149"/>
      <c r="F137" s="149"/>
      <c r="G137" s="149"/>
      <c r="H137" s="149"/>
      <c r="I137" s="149"/>
    </row>
    <row r="138" spans="1:9" ht="12" customHeight="1">
      <c r="A138" s="148"/>
      <c r="B138" s="148"/>
      <c r="C138" s="150" t="s">
        <v>148</v>
      </c>
      <c r="D138" s="150"/>
      <c r="E138" s="150"/>
      <c r="F138" s="150"/>
      <c r="G138" s="150"/>
      <c r="H138" s="150"/>
      <c r="I138" s="150"/>
    </row>
    <row r="139" spans="1:9" ht="13.5" customHeight="1">
      <c r="A139" s="148"/>
      <c r="B139" s="148"/>
      <c r="C139" s="151" t="s">
        <v>149</v>
      </c>
      <c r="D139" s="151"/>
      <c r="E139" s="151"/>
      <c r="F139" s="151"/>
      <c r="G139" s="151"/>
      <c r="H139" s="151"/>
      <c r="I139" s="151"/>
    </row>
    <row r="140" spans="1:9" ht="6.75" customHeight="1">
      <c r="A140" s="152"/>
      <c r="B140" s="152"/>
      <c r="C140" s="152"/>
      <c r="D140" s="152"/>
      <c r="E140" s="152"/>
      <c r="F140" s="152"/>
      <c r="G140" s="152"/>
      <c r="H140" s="152"/>
      <c r="I140" s="152"/>
    </row>
    <row r="141" spans="1:9" ht="25.5" customHeight="1">
      <c r="A141" s="132" t="s">
        <v>150</v>
      </c>
      <c r="B141" s="132"/>
      <c r="C141" s="132"/>
      <c r="D141" s="132"/>
      <c r="E141" s="132"/>
      <c r="F141" s="132"/>
      <c r="G141" s="132"/>
      <c r="H141" s="132"/>
      <c r="I141" s="132"/>
    </row>
    <row r="142" spans="1:9" ht="5.25" customHeight="1">
      <c r="A142" s="137"/>
      <c r="B142" s="137"/>
      <c r="C142" s="137"/>
      <c r="D142" s="137"/>
      <c r="E142" s="137"/>
      <c r="F142" s="137"/>
      <c r="G142" s="137"/>
      <c r="H142" s="137"/>
      <c r="I142" s="137"/>
    </row>
    <row r="143" spans="1:9" ht="21" customHeight="1">
      <c r="A143" s="153" t="s">
        <v>151</v>
      </c>
      <c r="B143" s="153"/>
      <c r="C143" s="153"/>
      <c r="D143" s="153"/>
      <c r="E143" s="153"/>
      <c r="F143" s="153"/>
      <c r="G143" s="153"/>
      <c r="H143" s="153"/>
      <c r="I143" s="153"/>
    </row>
    <row r="144" spans="1:9" ht="15" customHeight="1">
      <c r="A144" s="117" t="s">
        <v>152</v>
      </c>
      <c r="B144" s="117"/>
      <c r="C144" s="117"/>
      <c r="D144" s="117"/>
      <c r="E144" s="117"/>
      <c r="F144" s="117"/>
      <c r="G144" s="117"/>
      <c r="H144" s="117"/>
      <c r="I144" s="2" t="s">
        <v>42</v>
      </c>
    </row>
    <row r="145" spans="1:9" ht="18" customHeight="1">
      <c r="A145" s="58" t="s">
        <v>6</v>
      </c>
      <c r="B145" s="117" t="s">
        <v>153</v>
      </c>
      <c r="C145" s="117"/>
      <c r="D145" s="117"/>
      <c r="E145" s="117"/>
      <c r="F145" s="117"/>
      <c r="G145" s="117"/>
      <c r="H145" s="117"/>
      <c r="I145" s="36">
        <f>I26</f>
        <v>0</v>
      </c>
    </row>
    <row r="146" spans="1:9" ht="19.5" customHeight="1">
      <c r="A146" s="58" t="s">
        <v>8</v>
      </c>
      <c r="B146" s="117" t="s">
        <v>38</v>
      </c>
      <c r="C146" s="117"/>
      <c r="D146" s="117"/>
      <c r="E146" s="117"/>
      <c r="F146" s="117"/>
      <c r="G146" s="117"/>
      <c r="H146" s="117"/>
      <c r="I146" s="36">
        <f>I70</f>
        <v>0</v>
      </c>
    </row>
    <row r="147" spans="1:9" ht="19.5" customHeight="1">
      <c r="A147" s="58" t="s">
        <v>10</v>
      </c>
      <c r="B147" s="117" t="s">
        <v>154</v>
      </c>
      <c r="C147" s="117"/>
      <c r="D147" s="117"/>
      <c r="E147" s="117"/>
      <c r="F147" s="117"/>
      <c r="G147" s="117"/>
      <c r="H147" s="117"/>
      <c r="I147" s="36">
        <f>I79</f>
        <v>0</v>
      </c>
    </row>
    <row r="148" spans="1:9" ht="19.5" customHeight="1">
      <c r="A148" s="58" t="s">
        <v>12</v>
      </c>
      <c r="B148" s="117" t="s">
        <v>155</v>
      </c>
      <c r="C148" s="117"/>
      <c r="D148" s="117"/>
      <c r="E148" s="117"/>
      <c r="F148" s="117"/>
      <c r="G148" s="117"/>
      <c r="H148" s="117"/>
      <c r="I148" s="36">
        <f>I108</f>
        <v>0</v>
      </c>
    </row>
    <row r="149" spans="1:9" ht="20.25" customHeight="1">
      <c r="A149" s="58" t="s">
        <v>59</v>
      </c>
      <c r="B149" s="117" t="s">
        <v>156</v>
      </c>
      <c r="C149" s="117"/>
      <c r="D149" s="117"/>
      <c r="E149" s="117"/>
      <c r="F149" s="117"/>
      <c r="G149" s="117"/>
      <c r="H149" s="117"/>
      <c r="I149" s="36">
        <f>I116</f>
        <v>0</v>
      </c>
    </row>
    <row r="150" spans="1:9" ht="19.5" customHeight="1">
      <c r="A150" s="154" t="s">
        <v>157</v>
      </c>
      <c r="B150" s="154"/>
      <c r="C150" s="154"/>
      <c r="D150" s="154"/>
      <c r="E150" s="154"/>
      <c r="F150" s="154"/>
      <c r="G150" s="154"/>
      <c r="H150" s="154"/>
      <c r="I150" s="36">
        <f>SUM(I145:I149)</f>
        <v>0</v>
      </c>
    </row>
    <row r="151" spans="1:9" ht="19.5" customHeight="1">
      <c r="A151" s="59" t="s">
        <v>61</v>
      </c>
      <c r="B151" s="155" t="s">
        <v>158</v>
      </c>
      <c r="C151" s="155"/>
      <c r="D151" s="155"/>
      <c r="E151" s="155"/>
      <c r="F151" s="155"/>
      <c r="G151" s="155"/>
      <c r="H151" s="155"/>
      <c r="I151" s="36">
        <f>I134</f>
        <v>0</v>
      </c>
    </row>
    <row r="152" spans="1:9" ht="26.25" customHeight="1">
      <c r="A152" s="154" t="s">
        <v>159</v>
      </c>
      <c r="B152" s="154"/>
      <c r="C152" s="154"/>
      <c r="D152" s="154"/>
      <c r="E152" s="154"/>
      <c r="F152" s="154"/>
      <c r="G152" s="154"/>
      <c r="H152" s="154"/>
      <c r="I152" s="38">
        <f>I150+I151</f>
        <v>0</v>
      </c>
    </row>
    <row r="153" ht="15" customHeight="1" hidden="1"/>
  </sheetData>
  <sheetProtection selectLockedCells="1" selectUnlockedCells="1"/>
  <mergeCells count="167">
    <mergeCell ref="B146:H146"/>
    <mergeCell ref="B147:H147"/>
    <mergeCell ref="A152:H152"/>
    <mergeCell ref="B148:H148"/>
    <mergeCell ref="B149:H149"/>
    <mergeCell ref="A150:H150"/>
    <mergeCell ref="B151:H151"/>
    <mergeCell ref="A140:I140"/>
    <mergeCell ref="A141:I141"/>
    <mergeCell ref="A142:I142"/>
    <mergeCell ref="A143:I143"/>
    <mergeCell ref="A144:H144"/>
    <mergeCell ref="B145:H145"/>
    <mergeCell ref="A134:H134"/>
    <mergeCell ref="A135:I135"/>
    <mergeCell ref="A136:G136"/>
    <mergeCell ref="A137:B139"/>
    <mergeCell ref="C137:I137"/>
    <mergeCell ref="C138:I138"/>
    <mergeCell ref="C139:I139"/>
    <mergeCell ref="B128:G128"/>
    <mergeCell ref="B129:G129"/>
    <mergeCell ref="B130:G130"/>
    <mergeCell ref="B131:G131"/>
    <mergeCell ref="B132:G132"/>
    <mergeCell ref="B133:G133"/>
    <mergeCell ref="A122:G122"/>
    <mergeCell ref="B123:G123"/>
    <mergeCell ref="A124:G124"/>
    <mergeCell ref="B125:G125"/>
    <mergeCell ref="A126:G126"/>
    <mergeCell ref="B127:G127"/>
    <mergeCell ref="B115:H115"/>
    <mergeCell ref="A116:H116"/>
    <mergeCell ref="A117:I117"/>
    <mergeCell ref="A118:I118"/>
    <mergeCell ref="A120:I120"/>
    <mergeCell ref="B121:G121"/>
    <mergeCell ref="A109:I109"/>
    <mergeCell ref="A110:I110"/>
    <mergeCell ref="B111:H111"/>
    <mergeCell ref="B112:H112"/>
    <mergeCell ref="B113:H113"/>
    <mergeCell ref="B114:H114"/>
    <mergeCell ref="A103:I103"/>
    <mergeCell ref="A104:I104"/>
    <mergeCell ref="B105:H105"/>
    <mergeCell ref="B106:H106"/>
    <mergeCell ref="B107:H107"/>
    <mergeCell ref="A108:H108"/>
    <mergeCell ref="B97:H97"/>
    <mergeCell ref="B98:H98"/>
    <mergeCell ref="A99:H99"/>
    <mergeCell ref="B100:H100"/>
    <mergeCell ref="A101:H101"/>
    <mergeCell ref="A102:I102"/>
    <mergeCell ref="A91:H91"/>
    <mergeCell ref="B92:H92"/>
    <mergeCell ref="A93:H93"/>
    <mergeCell ref="A94:I94"/>
    <mergeCell ref="A95:I95"/>
    <mergeCell ref="A96:I96"/>
    <mergeCell ref="B85:H85"/>
    <mergeCell ref="B86:H86"/>
    <mergeCell ref="B87:H87"/>
    <mergeCell ref="B88:H88"/>
    <mergeCell ref="B89:H89"/>
    <mergeCell ref="B90:H90"/>
    <mergeCell ref="A79:H79"/>
    <mergeCell ref="A80:I80"/>
    <mergeCell ref="A81:I81"/>
    <mergeCell ref="A82:H82"/>
    <mergeCell ref="A83:I83"/>
    <mergeCell ref="B84:H8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A70:H70"/>
    <mergeCell ref="A71:I71"/>
    <mergeCell ref="B72:H72"/>
    <mergeCell ref="B61:H61"/>
    <mergeCell ref="B62:H62"/>
    <mergeCell ref="B63:H63"/>
    <mergeCell ref="A64:I64"/>
    <mergeCell ref="A65:I65"/>
    <mergeCell ref="B66:H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701388888888889" top="0.4201388888888889" bottom="0.49027777777777776" header="0.5118055555555555" footer="0.5118055555555555"/>
  <pageSetup horizontalDpi="300" verticalDpi="300" orientation="portrait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152" sqref="K152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228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229</v>
      </c>
      <c r="I17" s="129"/>
    </row>
    <row r="18" spans="1:9" ht="21" customHeight="1">
      <c r="A18" s="2">
        <v>3</v>
      </c>
      <c r="B18" s="117" t="s">
        <v>230</v>
      </c>
      <c r="C18" s="117"/>
      <c r="D18" s="117"/>
      <c r="E18" s="117"/>
      <c r="F18" s="117"/>
      <c r="G18" s="117"/>
      <c r="H18" s="128">
        <v>0</v>
      </c>
      <c r="I18" s="128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231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/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232</v>
      </c>
      <c r="C25" s="133"/>
      <c r="D25" s="133"/>
      <c r="E25" s="133"/>
      <c r="F25" s="133"/>
      <c r="G25" s="133"/>
      <c r="H25" s="11">
        <v>0.4</v>
      </c>
      <c r="I25" s="12">
        <f>H25*H18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215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233</v>
      </c>
      <c r="C56" s="117"/>
      <c r="D56" s="117"/>
      <c r="E56" s="117"/>
      <c r="F56" s="117"/>
      <c r="G56" s="117"/>
      <c r="H56" s="117"/>
      <c r="I56" s="21">
        <v>0</v>
      </c>
    </row>
    <row r="57" spans="1:9" ht="24" customHeight="1">
      <c r="A57" s="14" t="s">
        <v>10</v>
      </c>
      <c r="B57" s="117" t="s">
        <v>234</v>
      </c>
      <c r="C57" s="117"/>
      <c r="D57" s="117"/>
      <c r="E57" s="117"/>
      <c r="F57" s="117"/>
      <c r="G57" s="117"/>
      <c r="H57" s="117"/>
      <c r="I57" s="21">
        <v>0</v>
      </c>
    </row>
    <row r="58" spans="1:9" ht="22.5" customHeight="1">
      <c r="A58" s="14" t="s">
        <v>61</v>
      </c>
      <c r="B58" s="135" t="s">
        <v>172</v>
      </c>
      <c r="C58" s="135"/>
      <c r="D58" s="135"/>
      <c r="E58" s="135"/>
      <c r="F58" s="135"/>
      <c r="G58" s="135"/>
      <c r="H58" s="135"/>
      <c r="I58" s="21"/>
    </row>
    <row r="59" spans="1:9" ht="15.75" customHeight="1">
      <c r="A59" s="37"/>
      <c r="B59" s="137" t="s">
        <v>83</v>
      </c>
      <c r="C59" s="137"/>
      <c r="D59" s="137"/>
      <c r="E59" s="137"/>
      <c r="F59" s="137"/>
      <c r="G59" s="137"/>
      <c r="H59" s="137"/>
      <c r="I59" s="38">
        <f>SUM(I51:I58)</f>
        <v>0</v>
      </c>
    </row>
    <row r="60" spans="1:9" ht="30" customHeight="1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58.5" customHeight="1">
      <c r="A61" s="132" t="s">
        <v>84</v>
      </c>
      <c r="B61" s="132"/>
      <c r="C61" s="132"/>
      <c r="D61" s="132"/>
      <c r="E61" s="132"/>
      <c r="F61" s="132"/>
      <c r="G61" s="132"/>
      <c r="H61" s="132"/>
      <c r="I61" s="132"/>
    </row>
    <row r="62" spans="1:9" ht="20.25" customHeight="1">
      <c r="A62" s="118"/>
      <c r="B62" s="118"/>
      <c r="C62" s="118"/>
      <c r="D62" s="118"/>
      <c r="E62" s="118"/>
      <c r="F62" s="118"/>
      <c r="G62" s="118"/>
      <c r="H62" s="118"/>
      <c r="I62" s="118"/>
    </row>
    <row r="63" spans="1:9" ht="21.75" customHeight="1">
      <c r="A63" s="122" t="s">
        <v>85</v>
      </c>
      <c r="B63" s="122"/>
      <c r="C63" s="122"/>
      <c r="D63" s="122"/>
      <c r="E63" s="122"/>
      <c r="F63" s="122"/>
      <c r="G63" s="122"/>
      <c r="H63" s="122"/>
      <c r="I63" s="122"/>
    </row>
    <row r="64" spans="1:9" ht="29.25" customHeight="1">
      <c r="A64" s="2">
        <v>2</v>
      </c>
      <c r="B64" s="118" t="s">
        <v>86</v>
      </c>
      <c r="C64" s="118"/>
      <c r="D64" s="118"/>
      <c r="E64" s="118"/>
      <c r="F64" s="118"/>
      <c r="G64" s="118"/>
      <c r="H64" s="118"/>
      <c r="I64" s="2" t="s">
        <v>42</v>
      </c>
    </row>
    <row r="65" spans="1:9" ht="21.75" customHeight="1">
      <c r="A65" s="2" t="s">
        <v>40</v>
      </c>
      <c r="B65" s="117" t="s">
        <v>87</v>
      </c>
      <c r="C65" s="117"/>
      <c r="D65" s="117"/>
      <c r="E65" s="117"/>
      <c r="F65" s="117"/>
      <c r="G65" s="117"/>
      <c r="H65" s="117"/>
      <c r="I65" s="39">
        <f>I35</f>
        <v>0</v>
      </c>
    </row>
    <row r="66" spans="1:9" ht="18.75" customHeight="1">
      <c r="A66" s="2" t="s">
        <v>49</v>
      </c>
      <c r="B66" s="117" t="s">
        <v>88</v>
      </c>
      <c r="C66" s="117"/>
      <c r="D66" s="117"/>
      <c r="E66" s="117"/>
      <c r="F66" s="117"/>
      <c r="G66" s="117"/>
      <c r="H66" s="117"/>
      <c r="I66" s="39">
        <f>I47</f>
        <v>0</v>
      </c>
    </row>
    <row r="67" spans="1:9" ht="21.75" customHeight="1">
      <c r="A67" s="2" t="s">
        <v>68</v>
      </c>
      <c r="B67" s="117" t="s">
        <v>69</v>
      </c>
      <c r="C67" s="117"/>
      <c r="D67" s="117"/>
      <c r="E67" s="117"/>
      <c r="F67" s="117"/>
      <c r="G67" s="117"/>
      <c r="H67" s="117"/>
      <c r="I67" s="39">
        <f>I59</f>
        <v>0</v>
      </c>
    </row>
    <row r="68" spans="1:9" ht="21.75" customHeight="1">
      <c r="A68" s="141" t="s">
        <v>45</v>
      </c>
      <c r="B68" s="141"/>
      <c r="C68" s="141"/>
      <c r="D68" s="141"/>
      <c r="E68" s="141"/>
      <c r="F68" s="141"/>
      <c r="G68" s="141"/>
      <c r="H68" s="141"/>
      <c r="I68" s="36">
        <f>SUM(I65:I67)</f>
        <v>0</v>
      </c>
    </row>
    <row r="69" spans="1:9" ht="26.25" customHeight="1">
      <c r="A69" s="134" t="s">
        <v>89</v>
      </c>
      <c r="B69" s="134"/>
      <c r="C69" s="134"/>
      <c r="D69" s="134"/>
      <c r="E69" s="134"/>
      <c r="F69" s="134"/>
      <c r="G69" s="134"/>
      <c r="H69" s="134"/>
      <c r="I69" s="134"/>
    </row>
    <row r="70" spans="1:9" ht="28.5" customHeight="1">
      <c r="A70" s="14">
        <v>3</v>
      </c>
      <c r="B70" s="136" t="s">
        <v>90</v>
      </c>
      <c r="C70" s="136"/>
      <c r="D70" s="136"/>
      <c r="E70" s="136"/>
      <c r="F70" s="136"/>
      <c r="G70" s="136"/>
      <c r="H70" s="136"/>
      <c r="I70" s="14" t="s">
        <v>91</v>
      </c>
    </row>
    <row r="71" spans="1:9" ht="40.5" customHeight="1">
      <c r="A71" s="40" t="s">
        <v>6</v>
      </c>
      <c r="B71" s="142" t="s">
        <v>92</v>
      </c>
      <c r="C71" s="142"/>
      <c r="D71" s="142"/>
      <c r="E71" s="142"/>
      <c r="F71" s="142"/>
      <c r="G71" s="142"/>
      <c r="H71" s="142"/>
      <c r="I71" s="41">
        <f>((I27/12)*(30/30)*0.05)</f>
        <v>0</v>
      </c>
    </row>
    <row r="72" spans="1:9" ht="39.75" customHeight="1">
      <c r="A72" s="40" t="s">
        <v>8</v>
      </c>
      <c r="B72" s="143" t="s">
        <v>93</v>
      </c>
      <c r="C72" s="143"/>
      <c r="D72" s="143"/>
      <c r="E72" s="143"/>
      <c r="F72" s="143"/>
      <c r="G72" s="143"/>
      <c r="H72" s="143"/>
      <c r="I72" s="41">
        <f>I71*H46</f>
        <v>0</v>
      </c>
    </row>
    <row r="73" spans="1:9" ht="45.75" customHeight="1">
      <c r="A73" s="40" t="s">
        <v>10</v>
      </c>
      <c r="B73" s="144" t="s">
        <v>94</v>
      </c>
      <c r="C73" s="144"/>
      <c r="D73" s="144"/>
      <c r="E73" s="144"/>
      <c r="F73" s="144"/>
      <c r="G73" s="144"/>
      <c r="H73" s="144"/>
      <c r="I73" s="41">
        <f>I27*2.5%</f>
        <v>0</v>
      </c>
    </row>
    <row r="74" spans="1:9" ht="30.75" customHeight="1">
      <c r="A74" s="40" t="s">
        <v>12</v>
      </c>
      <c r="B74" s="142" t="s">
        <v>95</v>
      </c>
      <c r="C74" s="142"/>
      <c r="D74" s="142"/>
      <c r="E74" s="142"/>
      <c r="F74" s="142"/>
      <c r="G74" s="142"/>
      <c r="H74" s="142"/>
      <c r="I74" s="42">
        <f>((I27/30)*7)/12*100%</f>
        <v>0</v>
      </c>
    </row>
    <row r="75" spans="1:9" ht="33" customHeight="1">
      <c r="A75" s="40" t="s">
        <v>59</v>
      </c>
      <c r="B75" s="143" t="s">
        <v>96</v>
      </c>
      <c r="C75" s="143"/>
      <c r="D75" s="143"/>
      <c r="E75" s="143"/>
      <c r="F75" s="143"/>
      <c r="G75" s="143"/>
      <c r="H75" s="143"/>
      <c r="I75" s="41">
        <f>I74*H47</f>
        <v>0</v>
      </c>
    </row>
    <row r="76" spans="1:9" ht="50.25" customHeight="1">
      <c r="A76" s="40" t="s">
        <v>61</v>
      </c>
      <c r="B76" s="144" t="s">
        <v>97</v>
      </c>
      <c r="C76" s="144"/>
      <c r="D76" s="144"/>
      <c r="E76" s="144"/>
      <c r="F76" s="144"/>
      <c r="G76" s="144"/>
      <c r="H76" s="144"/>
      <c r="I76" s="43">
        <f>I27*2.5%</f>
        <v>0</v>
      </c>
    </row>
    <row r="77" spans="1:9" ht="15.75" customHeight="1">
      <c r="A77" s="137" t="s">
        <v>45</v>
      </c>
      <c r="B77" s="137"/>
      <c r="C77" s="137"/>
      <c r="D77" s="137"/>
      <c r="E77" s="137"/>
      <c r="F77" s="137"/>
      <c r="G77" s="137"/>
      <c r="H77" s="137"/>
      <c r="I77" s="41">
        <f>SUM(I71:I76)</f>
        <v>0</v>
      </c>
    </row>
    <row r="78" spans="1:9" ht="42.75" customHeight="1">
      <c r="A78" s="122" t="s">
        <v>98</v>
      </c>
      <c r="B78" s="122"/>
      <c r="C78" s="122"/>
      <c r="D78" s="122"/>
      <c r="E78" s="122"/>
      <c r="F78" s="122"/>
      <c r="G78" s="122"/>
      <c r="H78" s="122"/>
      <c r="I78" s="122"/>
    </row>
    <row r="79" spans="1:9" ht="60.75" customHeight="1">
      <c r="A79" s="139" t="s">
        <v>99</v>
      </c>
      <c r="B79" s="139"/>
      <c r="C79" s="139"/>
      <c r="D79" s="139"/>
      <c r="E79" s="139"/>
      <c r="F79" s="139"/>
      <c r="G79" s="139"/>
      <c r="H79" s="139"/>
      <c r="I79" s="139"/>
    </row>
    <row r="80" spans="1:9" ht="62.25" customHeight="1">
      <c r="A80" s="118" t="s">
        <v>100</v>
      </c>
      <c r="B80" s="118"/>
      <c r="C80" s="118"/>
      <c r="D80" s="118"/>
      <c r="E80" s="118"/>
      <c r="F80" s="118"/>
      <c r="G80" s="118"/>
      <c r="H80" s="118"/>
      <c r="I80" s="45">
        <f>I27+I33+I83</f>
        <v>0</v>
      </c>
    </row>
    <row r="81" spans="1:9" ht="24" customHeight="1">
      <c r="A81" s="122" t="s">
        <v>101</v>
      </c>
      <c r="B81" s="122"/>
      <c r="C81" s="122"/>
      <c r="D81" s="122"/>
      <c r="E81" s="122"/>
      <c r="F81" s="122"/>
      <c r="G81" s="122"/>
      <c r="H81" s="122"/>
      <c r="I81" s="122"/>
    </row>
    <row r="82" spans="1:9" ht="27" customHeight="1">
      <c r="A82" s="46" t="s">
        <v>102</v>
      </c>
      <c r="B82" s="136" t="s">
        <v>103</v>
      </c>
      <c r="C82" s="136"/>
      <c r="D82" s="136"/>
      <c r="E82" s="136"/>
      <c r="F82" s="136"/>
      <c r="G82" s="136"/>
      <c r="H82" s="136"/>
      <c r="I82" s="46" t="s">
        <v>42</v>
      </c>
    </row>
    <row r="83" spans="1:9" ht="31.5" customHeight="1">
      <c r="A83" s="40" t="s">
        <v>6</v>
      </c>
      <c r="B83" s="143" t="s">
        <v>104</v>
      </c>
      <c r="C83" s="143"/>
      <c r="D83" s="143"/>
      <c r="E83" s="143"/>
      <c r="F83" s="143"/>
      <c r="G83" s="143"/>
      <c r="H83" s="143"/>
      <c r="I83" s="47">
        <f>9.075%*I27</f>
        <v>0</v>
      </c>
    </row>
    <row r="84" spans="1:9" ht="46.5" customHeight="1">
      <c r="A84" s="40" t="s">
        <v>8</v>
      </c>
      <c r="B84" s="144" t="s">
        <v>205</v>
      </c>
      <c r="C84" s="144"/>
      <c r="D84" s="144"/>
      <c r="E84" s="144"/>
      <c r="F84" s="144"/>
      <c r="G84" s="144"/>
      <c r="H84" s="144"/>
      <c r="I84" s="47">
        <f>((I80/30)*2.96)/12</f>
        <v>0</v>
      </c>
    </row>
    <row r="85" spans="1:9" ht="30.75" customHeight="1">
      <c r="A85" s="40" t="s">
        <v>10</v>
      </c>
      <c r="B85" s="143" t="s">
        <v>106</v>
      </c>
      <c r="C85" s="143"/>
      <c r="D85" s="143"/>
      <c r="E85" s="143"/>
      <c r="F85" s="143"/>
      <c r="G85" s="143"/>
      <c r="H85" s="143"/>
      <c r="I85" s="47">
        <f>((I80/30)*5)/12*1.5%</f>
        <v>0</v>
      </c>
    </row>
    <row r="86" spans="1:9" ht="25.5" customHeight="1">
      <c r="A86" s="40" t="s">
        <v>12</v>
      </c>
      <c r="B86" s="143" t="s">
        <v>107</v>
      </c>
      <c r="C86" s="143"/>
      <c r="D86" s="143"/>
      <c r="E86" s="143"/>
      <c r="F86" s="143"/>
      <c r="G86" s="143"/>
      <c r="H86" s="143"/>
      <c r="I86" s="47">
        <f>((I80/30)*15)/12*0.78%</f>
        <v>0</v>
      </c>
    </row>
    <row r="87" spans="1:9" ht="30.75" customHeight="1">
      <c r="A87" s="40" t="s">
        <v>59</v>
      </c>
      <c r="B87" s="142" t="s">
        <v>108</v>
      </c>
      <c r="C87" s="142"/>
      <c r="D87" s="142"/>
      <c r="E87" s="142"/>
      <c r="F87" s="142"/>
      <c r="G87" s="142"/>
      <c r="H87" s="142"/>
      <c r="I87" s="47">
        <v>0</v>
      </c>
    </row>
    <row r="88" spans="1:9" ht="33.75" customHeight="1">
      <c r="A88" s="40" t="s">
        <v>61</v>
      </c>
      <c r="B88" s="143" t="s">
        <v>109</v>
      </c>
      <c r="C88" s="143"/>
      <c r="D88" s="143"/>
      <c r="E88" s="143"/>
      <c r="F88" s="143"/>
      <c r="G88" s="143"/>
      <c r="H88" s="143"/>
      <c r="I88" s="47">
        <f>((I80/30)*5)/12</f>
        <v>0</v>
      </c>
    </row>
    <row r="89" spans="1:9" ht="27.75" customHeight="1">
      <c r="A89" s="137" t="s">
        <v>45</v>
      </c>
      <c r="B89" s="137"/>
      <c r="C89" s="137"/>
      <c r="D89" s="137"/>
      <c r="E89" s="137"/>
      <c r="F89" s="137"/>
      <c r="G89" s="137"/>
      <c r="H89" s="137"/>
      <c r="I89" s="47">
        <f>SUM(I83:I88)</f>
        <v>0</v>
      </c>
    </row>
    <row r="90" spans="1:9" ht="36.75" customHeight="1">
      <c r="A90" s="40" t="s">
        <v>35</v>
      </c>
      <c r="B90" s="142" t="s">
        <v>110</v>
      </c>
      <c r="C90" s="142"/>
      <c r="D90" s="142"/>
      <c r="E90" s="142"/>
      <c r="F90" s="142"/>
      <c r="G90" s="142"/>
      <c r="H90" s="142"/>
      <c r="I90" s="47">
        <f>I89*H47</f>
        <v>0</v>
      </c>
    </row>
    <row r="91" spans="1:9" ht="30" customHeight="1">
      <c r="A91" s="137" t="s">
        <v>45</v>
      </c>
      <c r="B91" s="137"/>
      <c r="C91" s="137"/>
      <c r="D91" s="137"/>
      <c r="E91" s="137"/>
      <c r="F91" s="137"/>
      <c r="G91" s="137"/>
      <c r="H91" s="137"/>
      <c r="I91" s="48">
        <f>I89+I90</f>
        <v>0</v>
      </c>
    </row>
    <row r="92" spans="1:9" ht="60.75" customHeight="1">
      <c r="A92" s="145" t="s">
        <v>111</v>
      </c>
      <c r="B92" s="145"/>
      <c r="C92" s="145"/>
      <c r="D92" s="145"/>
      <c r="E92" s="145"/>
      <c r="F92" s="145"/>
      <c r="G92" s="145"/>
      <c r="H92" s="145"/>
      <c r="I92" s="145"/>
    </row>
    <row r="93" spans="1:9" ht="30.75" customHeight="1">
      <c r="A93" s="137"/>
      <c r="B93" s="137"/>
      <c r="C93" s="137"/>
      <c r="D93" s="137"/>
      <c r="E93" s="137"/>
      <c r="F93" s="137"/>
      <c r="G93" s="137"/>
      <c r="H93" s="137"/>
      <c r="I93" s="137"/>
    </row>
    <row r="94" spans="1:9" ht="20.25" customHeight="1">
      <c r="A94" s="134" t="s">
        <v>112</v>
      </c>
      <c r="B94" s="134"/>
      <c r="C94" s="134"/>
      <c r="D94" s="134"/>
      <c r="E94" s="134"/>
      <c r="F94" s="134"/>
      <c r="G94" s="134"/>
      <c r="H94" s="134"/>
      <c r="I94" s="134"/>
    </row>
    <row r="95" spans="1:9" ht="25.5" customHeight="1">
      <c r="A95" s="14" t="s">
        <v>113</v>
      </c>
      <c r="B95" s="136" t="s">
        <v>114</v>
      </c>
      <c r="C95" s="136"/>
      <c r="D95" s="136"/>
      <c r="E95" s="136"/>
      <c r="F95" s="136"/>
      <c r="G95" s="136"/>
      <c r="H95" s="136"/>
      <c r="I95" s="28" t="s">
        <v>42</v>
      </c>
    </row>
    <row r="96" spans="1:9" ht="32.25" customHeight="1">
      <c r="A96" s="14" t="s">
        <v>6</v>
      </c>
      <c r="B96" s="135" t="s">
        <v>235</v>
      </c>
      <c r="C96" s="135"/>
      <c r="D96" s="135"/>
      <c r="E96" s="135"/>
      <c r="F96" s="135"/>
      <c r="G96" s="135"/>
      <c r="H96" s="135"/>
      <c r="I96" s="49">
        <v>0</v>
      </c>
    </row>
    <row r="97" spans="1:9" ht="27.75" customHeight="1">
      <c r="A97" s="137" t="s">
        <v>45</v>
      </c>
      <c r="B97" s="137"/>
      <c r="C97" s="137"/>
      <c r="D97" s="137"/>
      <c r="E97" s="137"/>
      <c r="F97" s="137"/>
      <c r="G97" s="137"/>
      <c r="H97" s="137"/>
      <c r="I97" s="50">
        <v>0</v>
      </c>
    </row>
    <row r="98" spans="1:9" ht="34.5" customHeight="1">
      <c r="A98" s="46" t="s">
        <v>8</v>
      </c>
      <c r="B98" s="117" t="s">
        <v>116</v>
      </c>
      <c r="C98" s="117"/>
      <c r="D98" s="117"/>
      <c r="E98" s="117"/>
      <c r="F98" s="117"/>
      <c r="G98" s="117"/>
      <c r="H98" s="117"/>
      <c r="I98" s="42">
        <f>ROUND(H47*I97,2)</f>
        <v>0</v>
      </c>
    </row>
    <row r="99" spans="1:9" ht="15.75" customHeight="1">
      <c r="A99" s="137" t="s">
        <v>45</v>
      </c>
      <c r="B99" s="137"/>
      <c r="C99" s="137"/>
      <c r="D99" s="137"/>
      <c r="E99" s="137"/>
      <c r="F99" s="137"/>
      <c r="G99" s="137"/>
      <c r="H99" s="137"/>
      <c r="I99" s="21">
        <f>SUM(I97:I98)</f>
        <v>0</v>
      </c>
    </row>
    <row r="100" spans="1:9" ht="42" customHeight="1">
      <c r="A100" s="139" t="s">
        <v>117</v>
      </c>
      <c r="B100" s="139"/>
      <c r="C100" s="139"/>
      <c r="D100" s="139"/>
      <c r="E100" s="139"/>
      <c r="F100" s="139"/>
      <c r="G100" s="139"/>
      <c r="H100" s="139"/>
      <c r="I100" s="139"/>
    </row>
    <row r="101" spans="1:9" ht="37.5" customHeight="1">
      <c r="A101" s="132"/>
      <c r="B101" s="132"/>
      <c r="C101" s="132"/>
      <c r="D101" s="132"/>
      <c r="E101" s="132"/>
      <c r="F101" s="132"/>
      <c r="G101" s="132"/>
      <c r="H101" s="132"/>
      <c r="I101" s="132"/>
    </row>
    <row r="102" spans="1:9" ht="23.25" customHeight="1">
      <c r="A102" s="122" t="s">
        <v>118</v>
      </c>
      <c r="B102" s="122"/>
      <c r="C102" s="122"/>
      <c r="D102" s="122"/>
      <c r="E102" s="122"/>
      <c r="F102" s="122"/>
      <c r="G102" s="122"/>
      <c r="H102" s="122"/>
      <c r="I102" s="122"/>
    </row>
    <row r="103" spans="1:9" ht="27.75" customHeight="1">
      <c r="A103" s="2">
        <v>4</v>
      </c>
      <c r="B103" s="136" t="s">
        <v>119</v>
      </c>
      <c r="C103" s="136"/>
      <c r="D103" s="136"/>
      <c r="E103" s="136"/>
      <c r="F103" s="136"/>
      <c r="G103" s="136"/>
      <c r="H103" s="136"/>
      <c r="I103" s="28" t="s">
        <v>42</v>
      </c>
    </row>
    <row r="104" spans="1:9" ht="19.5" customHeight="1">
      <c r="A104" s="2" t="s">
        <v>102</v>
      </c>
      <c r="B104" s="135" t="s">
        <v>120</v>
      </c>
      <c r="C104" s="135"/>
      <c r="D104" s="135"/>
      <c r="E104" s="135"/>
      <c r="F104" s="135"/>
      <c r="G104" s="135"/>
      <c r="H104" s="135"/>
      <c r="I104" s="21">
        <f>I91</f>
        <v>0</v>
      </c>
    </row>
    <row r="105" spans="1:9" ht="19.5" customHeight="1">
      <c r="A105" s="2" t="s">
        <v>121</v>
      </c>
      <c r="B105" s="135" t="s">
        <v>122</v>
      </c>
      <c r="C105" s="135"/>
      <c r="D105" s="135"/>
      <c r="E105" s="135"/>
      <c r="F105" s="135"/>
      <c r="G105" s="135"/>
      <c r="H105" s="135"/>
      <c r="I105" s="21">
        <f>I99</f>
        <v>0</v>
      </c>
    </row>
    <row r="106" spans="1:9" ht="19.5" customHeight="1">
      <c r="A106" s="141" t="s">
        <v>45</v>
      </c>
      <c r="B106" s="141"/>
      <c r="C106" s="141"/>
      <c r="D106" s="141"/>
      <c r="E106" s="141"/>
      <c r="F106" s="141"/>
      <c r="G106" s="141"/>
      <c r="H106" s="141"/>
      <c r="I106" s="21">
        <f>I104+I105</f>
        <v>0</v>
      </c>
    </row>
    <row r="107" spans="1:9" ht="9" customHeight="1">
      <c r="A107" s="137"/>
      <c r="B107" s="137"/>
      <c r="C107" s="137"/>
      <c r="D107" s="137"/>
      <c r="E107" s="137"/>
      <c r="F107" s="137"/>
      <c r="G107" s="137"/>
      <c r="H107" s="137"/>
      <c r="I107" s="137"/>
    </row>
    <row r="108" spans="1:9" ht="30" customHeight="1">
      <c r="A108" s="122" t="s">
        <v>123</v>
      </c>
      <c r="B108" s="122"/>
      <c r="C108" s="122"/>
      <c r="D108" s="122"/>
      <c r="E108" s="122"/>
      <c r="F108" s="122"/>
      <c r="G108" s="122"/>
      <c r="H108" s="122"/>
      <c r="I108" s="122"/>
    </row>
    <row r="109" spans="1:9" ht="25.5" customHeight="1">
      <c r="A109" s="14">
        <v>5</v>
      </c>
      <c r="B109" s="118" t="s">
        <v>207</v>
      </c>
      <c r="C109" s="118"/>
      <c r="D109" s="118"/>
      <c r="E109" s="118"/>
      <c r="F109" s="118"/>
      <c r="G109" s="118"/>
      <c r="H109" s="118"/>
      <c r="I109" s="14" t="s">
        <v>42</v>
      </c>
    </row>
    <row r="110" spans="1:9" ht="24" customHeight="1">
      <c r="A110" s="14" t="s">
        <v>6</v>
      </c>
      <c r="B110" s="117" t="s">
        <v>125</v>
      </c>
      <c r="C110" s="117"/>
      <c r="D110" s="117"/>
      <c r="E110" s="117"/>
      <c r="F110" s="117"/>
      <c r="G110" s="117"/>
      <c r="H110" s="117"/>
      <c r="I110" s="21">
        <v>0</v>
      </c>
    </row>
    <row r="111" spans="1:9" ht="25.5" customHeight="1">
      <c r="A111" s="14" t="s">
        <v>8</v>
      </c>
      <c r="B111" s="117" t="s">
        <v>236</v>
      </c>
      <c r="C111" s="117"/>
      <c r="D111" s="117"/>
      <c r="E111" s="117"/>
      <c r="F111" s="117"/>
      <c r="G111" s="117"/>
      <c r="H111" s="117"/>
      <c r="I111" s="36">
        <v>0</v>
      </c>
    </row>
    <row r="112" spans="1:9" ht="23.25" customHeight="1">
      <c r="A112" s="14" t="s">
        <v>10</v>
      </c>
      <c r="B112" s="135" t="s">
        <v>237</v>
      </c>
      <c r="C112" s="135"/>
      <c r="D112" s="135"/>
      <c r="E112" s="135"/>
      <c r="F112" s="135"/>
      <c r="G112" s="135"/>
      <c r="H112" s="135"/>
      <c r="I112" s="36">
        <v>0</v>
      </c>
    </row>
    <row r="113" spans="1:9" ht="15.75" customHeight="1">
      <c r="A113" s="14" t="s">
        <v>12</v>
      </c>
      <c r="B113" s="117" t="s">
        <v>128</v>
      </c>
      <c r="C113" s="117"/>
      <c r="D113" s="117"/>
      <c r="E113" s="117"/>
      <c r="F113" s="117"/>
      <c r="G113" s="117"/>
      <c r="H113" s="117"/>
      <c r="I113" s="36">
        <v>0</v>
      </c>
    </row>
    <row r="114" spans="1:9" ht="21.75" customHeight="1">
      <c r="A114" s="137" t="s">
        <v>83</v>
      </c>
      <c r="B114" s="137"/>
      <c r="C114" s="137"/>
      <c r="D114" s="137"/>
      <c r="E114" s="137"/>
      <c r="F114" s="137"/>
      <c r="G114" s="137"/>
      <c r="H114" s="137"/>
      <c r="I114" s="38">
        <f>SUM(I110:I113)</f>
        <v>0</v>
      </c>
    </row>
    <row r="115" spans="1:9" ht="8.25" customHeight="1">
      <c r="A115" s="136"/>
      <c r="B115" s="136"/>
      <c r="C115" s="136"/>
      <c r="D115" s="136"/>
      <c r="E115" s="136"/>
      <c r="F115" s="136"/>
      <c r="G115" s="136"/>
      <c r="H115" s="136"/>
      <c r="I115" s="136"/>
    </row>
    <row r="116" spans="1:9" ht="14.25" customHeight="1">
      <c r="A116" s="146" t="s">
        <v>129</v>
      </c>
      <c r="B116" s="146"/>
      <c r="C116" s="146"/>
      <c r="D116" s="146"/>
      <c r="E116" s="146"/>
      <c r="F116" s="146"/>
      <c r="G116" s="146"/>
      <c r="H116" s="146"/>
      <c r="I116" s="146"/>
    </row>
    <row r="117" spans="1:9" ht="8.25" customHeight="1">
      <c r="A117" s="19"/>
      <c r="B117" s="52"/>
      <c r="C117" s="52"/>
      <c r="D117" s="52"/>
      <c r="E117" s="52"/>
      <c r="F117" s="52"/>
      <c r="G117" s="52"/>
      <c r="H117" s="52"/>
      <c r="I117" s="53"/>
    </row>
    <row r="118" spans="1:9" ht="29.25" customHeight="1">
      <c r="A118" s="134" t="s">
        <v>130</v>
      </c>
      <c r="B118" s="134"/>
      <c r="C118" s="134"/>
      <c r="D118" s="134"/>
      <c r="E118" s="134"/>
      <c r="F118" s="134"/>
      <c r="G118" s="134"/>
      <c r="H118" s="134"/>
      <c r="I118" s="134"/>
    </row>
    <row r="119" spans="1:9" ht="32.25" customHeight="1">
      <c r="A119" s="14">
        <v>6</v>
      </c>
      <c r="B119" s="136" t="s">
        <v>131</v>
      </c>
      <c r="C119" s="136"/>
      <c r="D119" s="136"/>
      <c r="E119" s="136"/>
      <c r="F119" s="136"/>
      <c r="G119" s="136"/>
      <c r="H119" s="2" t="s">
        <v>51</v>
      </c>
      <c r="I119" s="54" t="s">
        <v>132</v>
      </c>
    </row>
    <row r="120" spans="1:9" ht="52.5" customHeight="1">
      <c r="A120" s="144" t="s">
        <v>133</v>
      </c>
      <c r="B120" s="144"/>
      <c r="C120" s="144"/>
      <c r="D120" s="144"/>
      <c r="E120" s="144"/>
      <c r="F120" s="144"/>
      <c r="G120" s="144"/>
      <c r="H120" s="14"/>
      <c r="I120" s="21">
        <f>I114+I106+I77+I68+I27</f>
        <v>0</v>
      </c>
    </row>
    <row r="121" spans="1:9" ht="21.75" customHeight="1">
      <c r="A121" s="14" t="s">
        <v>6</v>
      </c>
      <c r="B121" s="135" t="s">
        <v>134</v>
      </c>
      <c r="C121" s="135"/>
      <c r="D121" s="135"/>
      <c r="E121" s="135"/>
      <c r="F121" s="135"/>
      <c r="G121" s="135"/>
      <c r="H121" s="25">
        <v>0</v>
      </c>
      <c r="I121" s="21">
        <f>I120*H121</f>
        <v>0</v>
      </c>
    </row>
    <row r="122" spans="1:9" ht="46.5" customHeight="1">
      <c r="A122" s="144" t="s">
        <v>135</v>
      </c>
      <c r="B122" s="144"/>
      <c r="C122" s="144"/>
      <c r="D122" s="144"/>
      <c r="E122" s="144"/>
      <c r="F122" s="144"/>
      <c r="G122" s="144"/>
      <c r="H122" s="55" t="s">
        <v>72</v>
      </c>
      <c r="I122" s="21">
        <f>I120+I121</f>
        <v>0</v>
      </c>
    </row>
    <row r="123" spans="1:9" ht="24.75" customHeight="1">
      <c r="A123" s="14" t="s">
        <v>8</v>
      </c>
      <c r="B123" s="135" t="s">
        <v>136</v>
      </c>
      <c r="C123" s="135"/>
      <c r="D123" s="135"/>
      <c r="E123" s="135"/>
      <c r="F123" s="135"/>
      <c r="G123" s="135"/>
      <c r="H123" s="25">
        <v>0</v>
      </c>
      <c r="I123" s="21">
        <f>I122*H123</f>
        <v>0</v>
      </c>
    </row>
    <row r="124" spans="1:9" ht="46.5" customHeight="1">
      <c r="A124" s="144" t="s">
        <v>137</v>
      </c>
      <c r="B124" s="144"/>
      <c r="C124" s="144"/>
      <c r="D124" s="144"/>
      <c r="E124" s="144"/>
      <c r="F124" s="144"/>
      <c r="G124" s="144"/>
      <c r="H124" s="55" t="s">
        <v>72</v>
      </c>
      <c r="I124" s="21">
        <f>I122+I123</f>
        <v>0</v>
      </c>
    </row>
    <row r="125" spans="1:9" ht="15.75" customHeight="1">
      <c r="A125" s="14" t="s">
        <v>10</v>
      </c>
      <c r="B125" s="135" t="s">
        <v>138</v>
      </c>
      <c r="C125" s="135"/>
      <c r="D125" s="135"/>
      <c r="E125" s="135"/>
      <c r="F125" s="135"/>
      <c r="G125" s="135"/>
      <c r="H125" s="55" t="s">
        <v>72</v>
      </c>
      <c r="I125" s="28" t="s">
        <v>72</v>
      </c>
    </row>
    <row r="126" spans="1:9" ht="15.75" customHeight="1">
      <c r="A126" s="14"/>
      <c r="B126" s="135" t="s">
        <v>139</v>
      </c>
      <c r="C126" s="135"/>
      <c r="D126" s="135"/>
      <c r="E126" s="135"/>
      <c r="F126" s="135"/>
      <c r="G126" s="135"/>
      <c r="H126" s="55" t="s">
        <v>72</v>
      </c>
      <c r="I126" s="28" t="s">
        <v>72</v>
      </c>
    </row>
    <row r="127" spans="1:9" ht="55.5" customHeight="1">
      <c r="A127" s="14"/>
      <c r="B127" s="147" t="s">
        <v>140</v>
      </c>
      <c r="C127" s="147"/>
      <c r="D127" s="147"/>
      <c r="E127" s="147"/>
      <c r="F127" s="147"/>
      <c r="G127" s="147"/>
      <c r="H127" s="56">
        <v>0</v>
      </c>
      <c r="I127" s="21">
        <f>(I124/(1-0.1325)*7.6%)</f>
        <v>0</v>
      </c>
    </row>
    <row r="128" spans="1:9" ht="47.25" customHeight="1">
      <c r="A128" s="14"/>
      <c r="B128" s="147" t="s">
        <v>141</v>
      </c>
      <c r="C128" s="147"/>
      <c r="D128" s="147"/>
      <c r="E128" s="147"/>
      <c r="F128" s="147"/>
      <c r="G128" s="147"/>
      <c r="H128" s="56">
        <v>0</v>
      </c>
      <c r="I128" s="21">
        <f>((I124)/(1-0.1325)*1.65%)</f>
        <v>0</v>
      </c>
    </row>
    <row r="129" spans="1:9" ht="18" customHeight="1">
      <c r="A129" s="14"/>
      <c r="B129" s="117" t="s">
        <v>142</v>
      </c>
      <c r="C129" s="117"/>
      <c r="D129" s="117"/>
      <c r="E129" s="117"/>
      <c r="F129" s="117"/>
      <c r="G129" s="117"/>
      <c r="H129" s="57" t="s">
        <v>72</v>
      </c>
      <c r="I129" s="28" t="s">
        <v>72</v>
      </c>
    </row>
    <row r="130" spans="1:9" ht="18" customHeight="1">
      <c r="A130" s="14"/>
      <c r="B130" s="117" t="s">
        <v>143</v>
      </c>
      <c r="C130" s="117"/>
      <c r="D130" s="117"/>
      <c r="E130" s="117"/>
      <c r="F130" s="117"/>
      <c r="G130" s="117"/>
      <c r="H130" s="57" t="s">
        <v>72</v>
      </c>
      <c r="I130" s="28" t="s">
        <v>72</v>
      </c>
    </row>
    <row r="131" spans="1:9" ht="47.25" customHeight="1">
      <c r="A131" s="14"/>
      <c r="B131" s="147" t="s">
        <v>238</v>
      </c>
      <c r="C131" s="147"/>
      <c r="D131" s="147"/>
      <c r="E131" s="147"/>
      <c r="F131" s="147"/>
      <c r="G131" s="147"/>
      <c r="H131" s="56">
        <v>0</v>
      </c>
      <c r="I131" s="21">
        <f>((I124)/(1-0.1325)*4%)</f>
        <v>0</v>
      </c>
    </row>
    <row r="132" spans="1:9" ht="15.75" customHeight="1">
      <c r="A132" s="137" t="s">
        <v>45</v>
      </c>
      <c r="B132" s="137"/>
      <c r="C132" s="137"/>
      <c r="D132" s="137"/>
      <c r="E132" s="137"/>
      <c r="F132" s="137"/>
      <c r="G132" s="137"/>
      <c r="H132" s="137"/>
      <c r="I132" s="21">
        <f>I121+I123+I127+I128+I131</f>
        <v>0</v>
      </c>
    </row>
    <row r="133" spans="1:9" ht="6.75" customHeight="1">
      <c r="A133" s="137"/>
      <c r="B133" s="137"/>
      <c r="C133" s="137"/>
      <c r="D133" s="137"/>
      <c r="E133" s="137"/>
      <c r="F133" s="137"/>
      <c r="G133" s="137"/>
      <c r="H133" s="137"/>
      <c r="I133" s="137"/>
    </row>
    <row r="134" spans="1:9" ht="15.75" customHeight="1">
      <c r="A134" s="117" t="s">
        <v>145</v>
      </c>
      <c r="B134" s="117"/>
      <c r="C134" s="117"/>
      <c r="D134" s="117"/>
      <c r="E134" s="117"/>
      <c r="F134" s="117"/>
      <c r="G134" s="117"/>
      <c r="H134" s="25">
        <f>H127+H128+H131</f>
        <v>0</v>
      </c>
      <c r="I134" s="21"/>
    </row>
    <row r="135" spans="1:9" ht="12.75" customHeight="1">
      <c r="A135" s="148" t="s">
        <v>146</v>
      </c>
      <c r="B135" s="148"/>
      <c r="C135" s="149" t="s">
        <v>147</v>
      </c>
      <c r="D135" s="149"/>
      <c r="E135" s="149"/>
      <c r="F135" s="149"/>
      <c r="G135" s="149"/>
      <c r="H135" s="149"/>
      <c r="I135" s="149"/>
    </row>
    <row r="136" spans="1:9" ht="12" customHeight="1">
      <c r="A136" s="148"/>
      <c r="B136" s="148"/>
      <c r="C136" s="150" t="s">
        <v>148</v>
      </c>
      <c r="D136" s="150"/>
      <c r="E136" s="150"/>
      <c r="F136" s="150"/>
      <c r="G136" s="150"/>
      <c r="H136" s="150"/>
      <c r="I136" s="150"/>
    </row>
    <row r="137" spans="1:9" ht="13.5" customHeight="1">
      <c r="A137" s="148"/>
      <c r="B137" s="148"/>
      <c r="C137" s="151" t="s">
        <v>149</v>
      </c>
      <c r="D137" s="151"/>
      <c r="E137" s="151"/>
      <c r="F137" s="151"/>
      <c r="G137" s="151"/>
      <c r="H137" s="151"/>
      <c r="I137" s="151"/>
    </row>
    <row r="138" spans="1:9" ht="6.75" customHeight="1">
      <c r="A138" s="152"/>
      <c r="B138" s="152"/>
      <c r="C138" s="152"/>
      <c r="D138" s="152"/>
      <c r="E138" s="152"/>
      <c r="F138" s="152"/>
      <c r="G138" s="152"/>
      <c r="H138" s="152"/>
      <c r="I138" s="152"/>
    </row>
    <row r="139" spans="1:9" ht="25.5" customHeight="1">
      <c r="A139" s="132" t="s">
        <v>150</v>
      </c>
      <c r="B139" s="132"/>
      <c r="C139" s="132"/>
      <c r="D139" s="132"/>
      <c r="E139" s="132"/>
      <c r="F139" s="132"/>
      <c r="G139" s="132"/>
      <c r="H139" s="132"/>
      <c r="I139" s="132"/>
    </row>
    <row r="140" spans="1:9" ht="5.25" customHeight="1">
      <c r="A140" s="137"/>
      <c r="B140" s="137"/>
      <c r="C140" s="137"/>
      <c r="D140" s="137"/>
      <c r="E140" s="137"/>
      <c r="F140" s="137"/>
      <c r="G140" s="137"/>
      <c r="H140" s="137"/>
      <c r="I140" s="137"/>
    </row>
    <row r="141" spans="1:9" ht="21" customHeight="1">
      <c r="A141" s="153" t="s">
        <v>151</v>
      </c>
      <c r="B141" s="153"/>
      <c r="C141" s="153"/>
      <c r="D141" s="153"/>
      <c r="E141" s="153"/>
      <c r="F141" s="153"/>
      <c r="G141" s="153"/>
      <c r="H141" s="153"/>
      <c r="I141" s="153"/>
    </row>
    <row r="142" spans="1:9" ht="15" customHeight="1">
      <c r="A142" s="117" t="s">
        <v>152</v>
      </c>
      <c r="B142" s="117"/>
      <c r="C142" s="117"/>
      <c r="D142" s="117"/>
      <c r="E142" s="117"/>
      <c r="F142" s="117"/>
      <c r="G142" s="117"/>
      <c r="H142" s="117"/>
      <c r="I142" s="2" t="s">
        <v>42</v>
      </c>
    </row>
    <row r="143" spans="1:9" ht="18" customHeight="1">
      <c r="A143" s="58" t="s">
        <v>6</v>
      </c>
      <c r="B143" s="117" t="s">
        <v>153</v>
      </c>
      <c r="C143" s="117"/>
      <c r="D143" s="117"/>
      <c r="E143" s="117"/>
      <c r="F143" s="117"/>
      <c r="G143" s="117"/>
      <c r="H143" s="117"/>
      <c r="I143" s="36">
        <f>I27</f>
        <v>0</v>
      </c>
    </row>
    <row r="144" spans="1:9" ht="19.5" customHeight="1">
      <c r="A144" s="58" t="s">
        <v>8</v>
      </c>
      <c r="B144" s="117" t="s">
        <v>38</v>
      </c>
      <c r="C144" s="117"/>
      <c r="D144" s="117"/>
      <c r="E144" s="117"/>
      <c r="F144" s="117"/>
      <c r="G144" s="117"/>
      <c r="H144" s="117"/>
      <c r="I144" s="36">
        <f>I68</f>
        <v>0</v>
      </c>
    </row>
    <row r="145" spans="1:9" ht="19.5" customHeight="1">
      <c r="A145" s="58" t="s">
        <v>10</v>
      </c>
      <c r="B145" s="117" t="s">
        <v>154</v>
      </c>
      <c r="C145" s="117"/>
      <c r="D145" s="117"/>
      <c r="E145" s="117"/>
      <c r="F145" s="117"/>
      <c r="G145" s="117"/>
      <c r="H145" s="117"/>
      <c r="I145" s="36">
        <f>I77</f>
        <v>0</v>
      </c>
    </row>
    <row r="146" spans="1:9" ht="19.5" customHeight="1">
      <c r="A146" s="58" t="s">
        <v>12</v>
      </c>
      <c r="B146" s="117" t="s">
        <v>155</v>
      </c>
      <c r="C146" s="117"/>
      <c r="D146" s="117"/>
      <c r="E146" s="117"/>
      <c r="F146" s="117"/>
      <c r="G146" s="117"/>
      <c r="H146" s="117"/>
      <c r="I146" s="36">
        <f>I106</f>
        <v>0</v>
      </c>
    </row>
    <row r="147" spans="1:9" ht="20.25" customHeight="1">
      <c r="A147" s="58" t="s">
        <v>59</v>
      </c>
      <c r="B147" s="117" t="s">
        <v>156</v>
      </c>
      <c r="C147" s="117"/>
      <c r="D147" s="117"/>
      <c r="E147" s="117"/>
      <c r="F147" s="117"/>
      <c r="G147" s="117"/>
      <c r="H147" s="117"/>
      <c r="I147" s="36">
        <f>I114</f>
        <v>0</v>
      </c>
    </row>
    <row r="148" spans="1:9" ht="19.5" customHeight="1">
      <c r="A148" s="154" t="s">
        <v>157</v>
      </c>
      <c r="B148" s="154"/>
      <c r="C148" s="154"/>
      <c r="D148" s="154"/>
      <c r="E148" s="154"/>
      <c r="F148" s="154"/>
      <c r="G148" s="154"/>
      <c r="H148" s="154"/>
      <c r="I148" s="36">
        <f>SUM(I143:I147)</f>
        <v>0</v>
      </c>
    </row>
    <row r="149" spans="1:9" ht="19.5" customHeight="1">
      <c r="A149" s="59" t="s">
        <v>61</v>
      </c>
      <c r="B149" s="155" t="s">
        <v>158</v>
      </c>
      <c r="C149" s="155"/>
      <c r="D149" s="155"/>
      <c r="E149" s="155"/>
      <c r="F149" s="155"/>
      <c r="G149" s="155"/>
      <c r="H149" s="155"/>
      <c r="I149" s="36">
        <f>I132</f>
        <v>0</v>
      </c>
    </row>
    <row r="150" spans="1:9" ht="26.25" customHeight="1">
      <c r="A150" s="154" t="s">
        <v>159</v>
      </c>
      <c r="B150" s="154"/>
      <c r="C150" s="154"/>
      <c r="D150" s="154"/>
      <c r="E150" s="154"/>
      <c r="F150" s="154"/>
      <c r="G150" s="154"/>
      <c r="H150" s="154"/>
      <c r="I150" s="38">
        <f>I148+I149</f>
        <v>0</v>
      </c>
    </row>
    <row r="151" ht="15" customHeight="1" hidden="1"/>
  </sheetData>
  <sheetProtection selectLockedCells="1" selectUnlockedCells="1"/>
  <mergeCells count="165">
    <mergeCell ref="B145:H145"/>
    <mergeCell ref="A150:H150"/>
    <mergeCell ref="B146:H146"/>
    <mergeCell ref="B147:H147"/>
    <mergeCell ref="A148:H148"/>
    <mergeCell ref="B149:H149"/>
    <mergeCell ref="A139:I139"/>
    <mergeCell ref="A140:I140"/>
    <mergeCell ref="A141:I141"/>
    <mergeCell ref="A142:H142"/>
    <mergeCell ref="B143:H143"/>
    <mergeCell ref="B144:H144"/>
    <mergeCell ref="A134:G134"/>
    <mergeCell ref="A135:B137"/>
    <mergeCell ref="C135:I135"/>
    <mergeCell ref="C136:I136"/>
    <mergeCell ref="C137:I137"/>
    <mergeCell ref="A138:I138"/>
    <mergeCell ref="B128:G128"/>
    <mergeCell ref="B129:G129"/>
    <mergeCell ref="B130:G130"/>
    <mergeCell ref="B131:G131"/>
    <mergeCell ref="A132:H132"/>
    <mergeCell ref="A133:I133"/>
    <mergeCell ref="A122:G122"/>
    <mergeCell ref="B123:G123"/>
    <mergeCell ref="A124:G124"/>
    <mergeCell ref="B125:G125"/>
    <mergeCell ref="B126:G126"/>
    <mergeCell ref="B127:G127"/>
    <mergeCell ref="A115:I115"/>
    <mergeCell ref="A116:I116"/>
    <mergeCell ref="A118:I118"/>
    <mergeCell ref="B119:G119"/>
    <mergeCell ref="A120:G120"/>
    <mergeCell ref="B121:G121"/>
    <mergeCell ref="B109:H109"/>
    <mergeCell ref="B110:H110"/>
    <mergeCell ref="B111:H111"/>
    <mergeCell ref="B112:H112"/>
    <mergeCell ref="B113:H113"/>
    <mergeCell ref="A114:H114"/>
    <mergeCell ref="B103:H103"/>
    <mergeCell ref="B104:H104"/>
    <mergeCell ref="B105:H105"/>
    <mergeCell ref="A106:H106"/>
    <mergeCell ref="A107:I107"/>
    <mergeCell ref="A108:I108"/>
    <mergeCell ref="A97:H97"/>
    <mergeCell ref="B98:H98"/>
    <mergeCell ref="A99:H99"/>
    <mergeCell ref="A100:I100"/>
    <mergeCell ref="A101:I101"/>
    <mergeCell ref="A102:I102"/>
    <mergeCell ref="A91:H91"/>
    <mergeCell ref="A92:I92"/>
    <mergeCell ref="A93:I93"/>
    <mergeCell ref="A94:I94"/>
    <mergeCell ref="B95:H95"/>
    <mergeCell ref="B96:H96"/>
    <mergeCell ref="B85:H85"/>
    <mergeCell ref="B86:H86"/>
    <mergeCell ref="B87:H87"/>
    <mergeCell ref="B88:H88"/>
    <mergeCell ref="A89:H89"/>
    <mergeCell ref="B90:H90"/>
    <mergeCell ref="A79:I79"/>
    <mergeCell ref="A80:H80"/>
    <mergeCell ref="A81:I81"/>
    <mergeCell ref="B82:H82"/>
    <mergeCell ref="B83:H83"/>
    <mergeCell ref="B84:H84"/>
    <mergeCell ref="B73:H73"/>
    <mergeCell ref="B74:H74"/>
    <mergeCell ref="B75:H75"/>
    <mergeCell ref="B76:H76"/>
    <mergeCell ref="A77:H77"/>
    <mergeCell ref="A78:I78"/>
    <mergeCell ref="B67:H67"/>
    <mergeCell ref="A68:H68"/>
    <mergeCell ref="A69:I69"/>
    <mergeCell ref="B70:H70"/>
    <mergeCell ref="B71:H71"/>
    <mergeCell ref="B72:H72"/>
    <mergeCell ref="A61:I61"/>
    <mergeCell ref="A62:I62"/>
    <mergeCell ref="A63:I63"/>
    <mergeCell ref="B64:H64"/>
    <mergeCell ref="B65:H65"/>
    <mergeCell ref="B66:H66"/>
    <mergeCell ref="B55:G55"/>
    <mergeCell ref="B56:H56"/>
    <mergeCell ref="B57:H57"/>
    <mergeCell ref="B58:H58"/>
    <mergeCell ref="B59:H59"/>
    <mergeCell ref="A60:I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1701388888888889" top="0.45" bottom="0.45" header="0.5118055555555555" footer="0.5118055555555555"/>
  <pageSetup horizontalDpi="300" verticalDpi="300" orientation="portrait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L129" sqref="L129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239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240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56" t="s">
        <v>241</v>
      </c>
      <c r="I19" s="156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242</v>
      </c>
      <c r="C25" s="133"/>
      <c r="D25" s="133"/>
      <c r="E25" s="133"/>
      <c r="F25" s="133"/>
      <c r="G25" s="133"/>
      <c r="H25" s="11">
        <v>0.2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22.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44.2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4.2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57.7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5" top="0.5701388888888889" bottom="0.5597222222222222" header="0.5118055555555555" footer="0.5118055555555555"/>
  <pageSetup horizontalDpi="300" verticalDpi="300" orientation="portrait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J14" sqref="J14:L19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1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  <c r="K9" s="4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243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244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245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242</v>
      </c>
      <c r="C25" s="133"/>
      <c r="D25" s="133"/>
      <c r="E25" s="133"/>
      <c r="F25" s="133"/>
      <c r="G25" s="133"/>
      <c r="H25" s="11">
        <v>0.2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51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55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47.2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2013888888888886" top="0.5298611111111111" bottom="0.3798611111111111" header="0.5118055555555555" footer="0.5118055555555555"/>
  <pageSetup horizontalDpi="300" verticalDpi="300" orientation="portrait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21" sqref="A21:I21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246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247</v>
      </c>
      <c r="I17" s="129"/>
    </row>
    <row r="18" spans="1:9" ht="21" customHeight="1">
      <c r="A18" s="2">
        <v>3</v>
      </c>
      <c r="B18" s="117" t="s">
        <v>248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249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8</v>
      </c>
      <c r="B25" s="133" t="s">
        <v>214</v>
      </c>
      <c r="C25" s="133"/>
      <c r="D25" s="133"/>
      <c r="E25" s="133"/>
      <c r="F25" s="133"/>
      <c r="G25" s="133"/>
      <c r="H25" s="11">
        <v>0.2</v>
      </c>
      <c r="I25" s="12">
        <f>H18*H25</f>
        <v>0</v>
      </c>
    </row>
    <row r="26" spans="1:9" ht="27.75" customHeight="1">
      <c r="A26" s="2" t="s">
        <v>10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215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/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/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250</v>
      </c>
      <c r="C60" s="140"/>
      <c r="D60" s="140"/>
      <c r="E60" s="140"/>
      <c r="F60" s="140"/>
      <c r="G60" s="140"/>
      <c r="H60" s="140"/>
      <c r="I60" s="35">
        <f>H18/12</f>
        <v>0</v>
      </c>
    </row>
    <row r="61" spans="1:9" ht="22.5" customHeight="1">
      <c r="A61" s="14" t="s">
        <v>12</v>
      </c>
      <c r="B61" s="135" t="s">
        <v>202</v>
      </c>
      <c r="C61" s="135"/>
      <c r="D61" s="135"/>
      <c r="E61" s="135"/>
      <c r="F61" s="135"/>
      <c r="G61" s="135"/>
      <c r="H61" s="135"/>
      <c r="I61" s="21"/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182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251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207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42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0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52.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238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19027777777777777" top="0.5701388888888889" bottom="0.4097222222222222" header="0.5118055555555555" footer="0.5118055555555555"/>
  <pageSetup horizontalDpi="300" verticalDpi="3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27">
      <selection activeCell="J84" sqref="J8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1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  <c r="K9" s="4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252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253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254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8</v>
      </c>
      <c r="B25" s="133" t="s">
        <v>34</v>
      </c>
      <c r="C25" s="133"/>
      <c r="D25" s="133"/>
      <c r="E25" s="133"/>
      <c r="F25" s="133"/>
      <c r="G25" s="133"/>
      <c r="H25" s="11">
        <v>0.2</v>
      </c>
      <c r="I25" s="12">
        <f>H25*I24</f>
        <v>0</v>
      </c>
    </row>
    <row r="26" spans="1:9" ht="27.75" customHeight="1">
      <c r="A26" s="2" t="s">
        <v>10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46.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0.05</v>
      </c>
      <c r="I126" s="21">
        <f>I125*H126</f>
        <v>0</v>
      </c>
    </row>
    <row r="127" spans="1:9" ht="41.2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0.1</v>
      </c>
      <c r="I128" s="21">
        <f>I127*H128</f>
        <v>0</v>
      </c>
    </row>
    <row r="129" spans="1:9" ht="50.2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0.076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0.0165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0.04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0.1325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221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701388888888889" top="0.5298611111111111" bottom="0.6798611111111111" header="0.5118055555555555" footer="0.5118055555555555"/>
  <pageSetup horizontalDpi="300" verticalDpi="300" orientation="portrait" paperSize="9" scale="7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M129" sqref="M129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255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256</v>
      </c>
      <c r="I17" s="129"/>
    </row>
    <row r="18" spans="1:9" ht="47.25" customHeight="1">
      <c r="A18" s="2">
        <v>3</v>
      </c>
      <c r="B18" s="117" t="s">
        <v>230</v>
      </c>
      <c r="C18" s="117"/>
      <c r="D18" s="117"/>
      <c r="E18" s="117"/>
      <c r="F18" s="117"/>
      <c r="G18" s="117"/>
      <c r="H18" s="128">
        <v>0</v>
      </c>
      <c r="I18" s="128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257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215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233</v>
      </c>
      <c r="C55" s="117"/>
      <c r="D55" s="117"/>
      <c r="E55" s="117"/>
      <c r="F55" s="117"/>
      <c r="G55" s="117"/>
      <c r="H55" s="117"/>
      <c r="I55" s="21">
        <v>0</v>
      </c>
    </row>
    <row r="56" spans="1:9" ht="24" customHeight="1">
      <c r="A56" s="14" t="s">
        <v>10</v>
      </c>
      <c r="B56" s="117" t="s">
        <v>234</v>
      </c>
      <c r="C56" s="117"/>
      <c r="D56" s="117"/>
      <c r="E56" s="117"/>
      <c r="F56" s="117"/>
      <c r="G56" s="117"/>
      <c r="H56" s="117"/>
      <c r="I56" s="21">
        <v>0</v>
      </c>
    </row>
    <row r="57" spans="1:9" ht="22.5" customHeight="1">
      <c r="A57" s="14" t="s">
        <v>61</v>
      </c>
      <c r="B57" s="135" t="s">
        <v>172</v>
      </c>
      <c r="C57" s="135"/>
      <c r="D57" s="135"/>
      <c r="E57" s="135"/>
      <c r="F57" s="135"/>
      <c r="G57" s="135"/>
      <c r="H57" s="135"/>
      <c r="I57" s="21"/>
    </row>
    <row r="58" spans="1:9" ht="15.75" customHeight="1">
      <c r="A58" s="37"/>
      <c r="B58" s="137" t="s">
        <v>83</v>
      </c>
      <c r="C58" s="137"/>
      <c r="D58" s="137"/>
      <c r="E58" s="137"/>
      <c r="F58" s="137"/>
      <c r="G58" s="137"/>
      <c r="H58" s="137"/>
      <c r="I58" s="38">
        <f>SUM(I50:I57)</f>
        <v>0</v>
      </c>
    </row>
    <row r="59" spans="1:9" ht="30" customHeight="1">
      <c r="A59" s="136"/>
      <c r="B59" s="136"/>
      <c r="C59" s="136"/>
      <c r="D59" s="136"/>
      <c r="E59" s="136"/>
      <c r="F59" s="136"/>
      <c r="G59" s="136"/>
      <c r="H59" s="136"/>
      <c r="I59" s="136"/>
    </row>
    <row r="60" spans="1:9" ht="58.5" customHeight="1">
      <c r="A60" s="132" t="s">
        <v>84</v>
      </c>
      <c r="B60" s="132"/>
      <c r="C60" s="132"/>
      <c r="D60" s="132"/>
      <c r="E60" s="132"/>
      <c r="F60" s="132"/>
      <c r="G60" s="132"/>
      <c r="H60" s="132"/>
      <c r="I60" s="132"/>
    </row>
    <row r="61" spans="1:9" ht="20.25" customHeight="1">
      <c r="A61" s="118"/>
      <c r="B61" s="118"/>
      <c r="C61" s="118"/>
      <c r="D61" s="118"/>
      <c r="E61" s="118"/>
      <c r="F61" s="118"/>
      <c r="G61" s="118"/>
      <c r="H61" s="118"/>
      <c r="I61" s="118"/>
    </row>
    <row r="62" spans="1:9" ht="21.75" customHeight="1">
      <c r="A62" s="122" t="s">
        <v>85</v>
      </c>
      <c r="B62" s="122"/>
      <c r="C62" s="122"/>
      <c r="D62" s="122"/>
      <c r="E62" s="122"/>
      <c r="F62" s="122"/>
      <c r="G62" s="122"/>
      <c r="H62" s="122"/>
      <c r="I62" s="122"/>
    </row>
    <row r="63" spans="1:9" ht="29.25" customHeight="1">
      <c r="A63" s="2">
        <v>2</v>
      </c>
      <c r="B63" s="118" t="s">
        <v>86</v>
      </c>
      <c r="C63" s="118"/>
      <c r="D63" s="118"/>
      <c r="E63" s="118"/>
      <c r="F63" s="118"/>
      <c r="G63" s="118"/>
      <c r="H63" s="118"/>
      <c r="I63" s="2" t="s">
        <v>42</v>
      </c>
    </row>
    <row r="64" spans="1:9" ht="21.75" customHeight="1">
      <c r="A64" s="2" t="s">
        <v>40</v>
      </c>
      <c r="B64" s="117" t="s">
        <v>87</v>
      </c>
      <c r="C64" s="117"/>
      <c r="D64" s="117"/>
      <c r="E64" s="117"/>
      <c r="F64" s="117"/>
      <c r="G64" s="117"/>
      <c r="H64" s="117"/>
      <c r="I64" s="39">
        <f>I34</f>
        <v>0</v>
      </c>
    </row>
    <row r="65" spans="1:9" ht="18.75" customHeight="1">
      <c r="A65" s="2" t="s">
        <v>49</v>
      </c>
      <c r="B65" s="117" t="s">
        <v>88</v>
      </c>
      <c r="C65" s="117"/>
      <c r="D65" s="117"/>
      <c r="E65" s="117"/>
      <c r="F65" s="117"/>
      <c r="G65" s="117"/>
      <c r="H65" s="117"/>
      <c r="I65" s="39">
        <f>I46</f>
        <v>0</v>
      </c>
    </row>
    <row r="66" spans="1:9" ht="21.75" customHeight="1">
      <c r="A66" s="2" t="s">
        <v>68</v>
      </c>
      <c r="B66" s="117" t="s">
        <v>69</v>
      </c>
      <c r="C66" s="117"/>
      <c r="D66" s="117"/>
      <c r="E66" s="117"/>
      <c r="F66" s="117"/>
      <c r="G66" s="117"/>
      <c r="H66" s="117"/>
      <c r="I66" s="39">
        <f>I58</f>
        <v>0</v>
      </c>
    </row>
    <row r="67" spans="1:9" ht="21.75" customHeight="1">
      <c r="A67" s="141" t="s">
        <v>45</v>
      </c>
      <c r="B67" s="141"/>
      <c r="C67" s="141"/>
      <c r="D67" s="141"/>
      <c r="E67" s="141"/>
      <c r="F67" s="141"/>
      <c r="G67" s="141"/>
      <c r="H67" s="141"/>
      <c r="I67" s="36">
        <f>SUM(I64:I66)</f>
        <v>0</v>
      </c>
    </row>
    <row r="68" spans="1:9" ht="26.25" customHeight="1">
      <c r="A68" s="134" t="s">
        <v>89</v>
      </c>
      <c r="B68" s="134"/>
      <c r="C68" s="134"/>
      <c r="D68" s="134"/>
      <c r="E68" s="134"/>
      <c r="F68" s="134"/>
      <c r="G68" s="134"/>
      <c r="H68" s="134"/>
      <c r="I68" s="134"/>
    </row>
    <row r="69" spans="1:9" ht="28.5" customHeight="1">
      <c r="A69" s="14">
        <v>3</v>
      </c>
      <c r="B69" s="136" t="s">
        <v>90</v>
      </c>
      <c r="C69" s="136"/>
      <c r="D69" s="136"/>
      <c r="E69" s="136"/>
      <c r="F69" s="136"/>
      <c r="G69" s="136"/>
      <c r="H69" s="136"/>
      <c r="I69" s="14" t="s">
        <v>91</v>
      </c>
    </row>
    <row r="70" spans="1:9" ht="40.5" customHeight="1">
      <c r="A70" s="40" t="s">
        <v>6</v>
      </c>
      <c r="B70" s="142" t="s">
        <v>92</v>
      </c>
      <c r="C70" s="142"/>
      <c r="D70" s="142"/>
      <c r="E70" s="142"/>
      <c r="F70" s="142"/>
      <c r="G70" s="142"/>
      <c r="H70" s="142"/>
      <c r="I70" s="41">
        <f>((I26/12)*(30/30)*0.05)</f>
        <v>0</v>
      </c>
    </row>
    <row r="71" spans="1:9" ht="39.75" customHeight="1">
      <c r="A71" s="40" t="s">
        <v>8</v>
      </c>
      <c r="B71" s="143" t="s">
        <v>93</v>
      </c>
      <c r="C71" s="143"/>
      <c r="D71" s="143"/>
      <c r="E71" s="143"/>
      <c r="F71" s="143"/>
      <c r="G71" s="143"/>
      <c r="H71" s="143"/>
      <c r="I71" s="41">
        <f>I70*H45</f>
        <v>0</v>
      </c>
    </row>
    <row r="72" spans="1:9" ht="45.75" customHeight="1">
      <c r="A72" s="40" t="s">
        <v>10</v>
      </c>
      <c r="B72" s="144" t="s">
        <v>94</v>
      </c>
      <c r="C72" s="144"/>
      <c r="D72" s="144"/>
      <c r="E72" s="144"/>
      <c r="F72" s="144"/>
      <c r="G72" s="144"/>
      <c r="H72" s="144"/>
      <c r="I72" s="41">
        <f>I26*2.5%</f>
        <v>0</v>
      </c>
    </row>
    <row r="73" spans="1:9" ht="30.75" customHeight="1">
      <c r="A73" s="40" t="s">
        <v>12</v>
      </c>
      <c r="B73" s="142" t="s">
        <v>95</v>
      </c>
      <c r="C73" s="142"/>
      <c r="D73" s="142"/>
      <c r="E73" s="142"/>
      <c r="F73" s="142"/>
      <c r="G73" s="142"/>
      <c r="H73" s="142"/>
      <c r="I73" s="42">
        <f>((I26/30)*7)/12*100%</f>
        <v>0</v>
      </c>
    </row>
    <row r="74" spans="1:9" ht="33" customHeight="1">
      <c r="A74" s="40" t="s">
        <v>59</v>
      </c>
      <c r="B74" s="143" t="s">
        <v>96</v>
      </c>
      <c r="C74" s="143"/>
      <c r="D74" s="143"/>
      <c r="E74" s="143"/>
      <c r="F74" s="143"/>
      <c r="G74" s="143"/>
      <c r="H74" s="143"/>
      <c r="I74" s="41">
        <f>I73*H46</f>
        <v>0</v>
      </c>
    </row>
    <row r="75" spans="1:9" ht="50.25" customHeight="1">
      <c r="A75" s="40" t="s">
        <v>61</v>
      </c>
      <c r="B75" s="144" t="s">
        <v>97</v>
      </c>
      <c r="C75" s="144"/>
      <c r="D75" s="144"/>
      <c r="E75" s="144"/>
      <c r="F75" s="144"/>
      <c r="G75" s="144"/>
      <c r="H75" s="144"/>
      <c r="I75" s="43">
        <f>I26*2.5%</f>
        <v>0</v>
      </c>
    </row>
    <row r="76" spans="1:9" ht="15.75" customHeight="1">
      <c r="A76" s="137" t="s">
        <v>45</v>
      </c>
      <c r="B76" s="137"/>
      <c r="C76" s="137"/>
      <c r="D76" s="137"/>
      <c r="E76" s="137"/>
      <c r="F76" s="137"/>
      <c r="G76" s="137"/>
      <c r="H76" s="137"/>
      <c r="I76" s="41">
        <f>SUM(I70:I75)</f>
        <v>0</v>
      </c>
    </row>
    <row r="77" spans="1:9" ht="42.75" customHeight="1">
      <c r="A77" s="122" t="s">
        <v>98</v>
      </c>
      <c r="B77" s="122"/>
      <c r="C77" s="122"/>
      <c r="D77" s="122"/>
      <c r="E77" s="122"/>
      <c r="F77" s="122"/>
      <c r="G77" s="122"/>
      <c r="H77" s="122"/>
      <c r="I77" s="122"/>
    </row>
    <row r="78" spans="1:9" ht="60.75" customHeight="1">
      <c r="A78" s="139" t="s">
        <v>99</v>
      </c>
      <c r="B78" s="139"/>
      <c r="C78" s="139"/>
      <c r="D78" s="139"/>
      <c r="E78" s="139"/>
      <c r="F78" s="139"/>
      <c r="G78" s="139"/>
      <c r="H78" s="139"/>
      <c r="I78" s="139"/>
    </row>
    <row r="79" spans="1:9" ht="62.25" customHeight="1">
      <c r="A79" s="118" t="s">
        <v>100</v>
      </c>
      <c r="B79" s="118"/>
      <c r="C79" s="118"/>
      <c r="D79" s="118"/>
      <c r="E79" s="118"/>
      <c r="F79" s="118"/>
      <c r="G79" s="118"/>
      <c r="H79" s="118"/>
      <c r="I79" s="45">
        <f>I26+I32+I82</f>
        <v>0</v>
      </c>
    </row>
    <row r="80" spans="1:9" ht="24" customHeight="1">
      <c r="A80" s="122" t="s">
        <v>101</v>
      </c>
      <c r="B80" s="122"/>
      <c r="C80" s="122"/>
      <c r="D80" s="122"/>
      <c r="E80" s="122"/>
      <c r="F80" s="122"/>
      <c r="G80" s="122"/>
      <c r="H80" s="122"/>
      <c r="I80" s="122"/>
    </row>
    <row r="81" spans="1:9" ht="27" customHeight="1">
      <c r="A81" s="46" t="s">
        <v>102</v>
      </c>
      <c r="B81" s="136" t="s">
        <v>103</v>
      </c>
      <c r="C81" s="136"/>
      <c r="D81" s="136"/>
      <c r="E81" s="136"/>
      <c r="F81" s="136"/>
      <c r="G81" s="136"/>
      <c r="H81" s="136"/>
      <c r="I81" s="46" t="s">
        <v>42</v>
      </c>
    </row>
    <row r="82" spans="1:9" ht="31.5" customHeight="1">
      <c r="A82" s="40" t="s">
        <v>6</v>
      </c>
      <c r="B82" s="143" t="s">
        <v>104</v>
      </c>
      <c r="C82" s="143"/>
      <c r="D82" s="143"/>
      <c r="E82" s="143"/>
      <c r="F82" s="143"/>
      <c r="G82" s="143"/>
      <c r="H82" s="143"/>
      <c r="I82" s="47">
        <f>9.075%*I26</f>
        <v>0</v>
      </c>
    </row>
    <row r="83" spans="1:9" ht="46.5" customHeight="1">
      <c r="A83" s="40" t="s">
        <v>8</v>
      </c>
      <c r="B83" s="144" t="s">
        <v>205</v>
      </c>
      <c r="C83" s="144"/>
      <c r="D83" s="144"/>
      <c r="E83" s="144"/>
      <c r="F83" s="144"/>
      <c r="G83" s="144"/>
      <c r="H83" s="144"/>
      <c r="I83" s="47">
        <f>((I79/30)*2.96)/12</f>
        <v>0</v>
      </c>
    </row>
    <row r="84" spans="1:9" ht="30.75" customHeight="1">
      <c r="A84" s="40" t="s">
        <v>10</v>
      </c>
      <c r="B84" s="143" t="s">
        <v>106</v>
      </c>
      <c r="C84" s="143"/>
      <c r="D84" s="143"/>
      <c r="E84" s="143"/>
      <c r="F84" s="143"/>
      <c r="G84" s="143"/>
      <c r="H84" s="143"/>
      <c r="I84" s="47">
        <f>((I79/30)*5)/12*1.5%</f>
        <v>0</v>
      </c>
    </row>
    <row r="85" spans="1:9" ht="25.5" customHeight="1">
      <c r="A85" s="40" t="s">
        <v>12</v>
      </c>
      <c r="B85" s="143" t="s">
        <v>107</v>
      </c>
      <c r="C85" s="143"/>
      <c r="D85" s="143"/>
      <c r="E85" s="143"/>
      <c r="F85" s="143"/>
      <c r="G85" s="143"/>
      <c r="H85" s="143"/>
      <c r="I85" s="47">
        <f>((I79/30)*15)/12*0.78%</f>
        <v>0</v>
      </c>
    </row>
    <row r="86" spans="1:9" ht="30.75" customHeight="1">
      <c r="A86" s="40" t="s">
        <v>59</v>
      </c>
      <c r="B86" s="142" t="s">
        <v>108</v>
      </c>
      <c r="C86" s="142"/>
      <c r="D86" s="142"/>
      <c r="E86" s="142"/>
      <c r="F86" s="142"/>
      <c r="G86" s="142"/>
      <c r="H86" s="142"/>
      <c r="I86" s="47">
        <v>0</v>
      </c>
    </row>
    <row r="87" spans="1:9" ht="33.75" customHeight="1">
      <c r="A87" s="40" t="s">
        <v>61</v>
      </c>
      <c r="B87" s="143" t="s">
        <v>109</v>
      </c>
      <c r="C87" s="143"/>
      <c r="D87" s="143"/>
      <c r="E87" s="143"/>
      <c r="F87" s="143"/>
      <c r="G87" s="143"/>
      <c r="H87" s="143"/>
      <c r="I87" s="47">
        <f>((I79/30)*5)/12</f>
        <v>0</v>
      </c>
    </row>
    <row r="88" spans="1:9" ht="27.75" customHeight="1">
      <c r="A88" s="137" t="s">
        <v>45</v>
      </c>
      <c r="B88" s="137"/>
      <c r="C88" s="137"/>
      <c r="D88" s="137"/>
      <c r="E88" s="137"/>
      <c r="F88" s="137"/>
      <c r="G88" s="137"/>
      <c r="H88" s="137"/>
      <c r="I88" s="47">
        <f>SUM(I82:I87)</f>
        <v>0</v>
      </c>
    </row>
    <row r="89" spans="1:9" ht="36.75" customHeight="1">
      <c r="A89" s="40" t="s">
        <v>35</v>
      </c>
      <c r="B89" s="142" t="s">
        <v>110</v>
      </c>
      <c r="C89" s="142"/>
      <c r="D89" s="142"/>
      <c r="E89" s="142"/>
      <c r="F89" s="142"/>
      <c r="G89" s="142"/>
      <c r="H89" s="142"/>
      <c r="I89" s="47">
        <f>I88*H46</f>
        <v>0</v>
      </c>
    </row>
    <row r="90" spans="1:9" ht="30" customHeight="1">
      <c r="A90" s="137" t="s">
        <v>45</v>
      </c>
      <c r="B90" s="137"/>
      <c r="C90" s="137"/>
      <c r="D90" s="137"/>
      <c r="E90" s="137"/>
      <c r="F90" s="137"/>
      <c r="G90" s="137"/>
      <c r="H90" s="137"/>
      <c r="I90" s="48">
        <f>I88+I89</f>
        <v>0</v>
      </c>
    </row>
    <row r="91" spans="1:9" ht="60.75" customHeight="1">
      <c r="A91" s="145" t="s">
        <v>111</v>
      </c>
      <c r="B91" s="145"/>
      <c r="C91" s="145"/>
      <c r="D91" s="145"/>
      <c r="E91" s="145"/>
      <c r="F91" s="145"/>
      <c r="G91" s="145"/>
      <c r="H91" s="145"/>
      <c r="I91" s="145"/>
    </row>
    <row r="92" spans="1:9" ht="30.75" customHeight="1">
      <c r="A92" s="137"/>
      <c r="B92" s="137"/>
      <c r="C92" s="137"/>
      <c r="D92" s="137"/>
      <c r="E92" s="137"/>
      <c r="F92" s="137"/>
      <c r="G92" s="137"/>
      <c r="H92" s="137"/>
      <c r="I92" s="137"/>
    </row>
    <row r="93" spans="1:9" ht="20.25" customHeight="1">
      <c r="A93" s="134" t="s">
        <v>112</v>
      </c>
      <c r="B93" s="134"/>
      <c r="C93" s="134"/>
      <c r="D93" s="134"/>
      <c r="E93" s="134"/>
      <c r="F93" s="134"/>
      <c r="G93" s="134"/>
      <c r="H93" s="134"/>
      <c r="I93" s="134"/>
    </row>
    <row r="94" spans="1:9" ht="25.5" customHeight="1">
      <c r="A94" s="14" t="s">
        <v>113</v>
      </c>
      <c r="B94" s="136" t="s">
        <v>114</v>
      </c>
      <c r="C94" s="136"/>
      <c r="D94" s="136"/>
      <c r="E94" s="136"/>
      <c r="F94" s="136"/>
      <c r="G94" s="136"/>
      <c r="H94" s="136"/>
      <c r="I94" s="28" t="s">
        <v>42</v>
      </c>
    </row>
    <row r="95" spans="1:9" ht="32.25" customHeight="1">
      <c r="A95" s="14" t="s">
        <v>6</v>
      </c>
      <c r="B95" s="135" t="s">
        <v>235</v>
      </c>
      <c r="C95" s="135"/>
      <c r="D95" s="135"/>
      <c r="E95" s="135"/>
      <c r="F95" s="135"/>
      <c r="G95" s="135"/>
      <c r="H95" s="135"/>
      <c r="I95" s="49">
        <v>0</v>
      </c>
    </row>
    <row r="96" spans="1:9" ht="27.75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50">
        <v>0</v>
      </c>
    </row>
    <row r="97" spans="1:9" ht="34.5" customHeight="1">
      <c r="A97" s="46" t="s">
        <v>8</v>
      </c>
      <c r="B97" s="117" t="s">
        <v>116</v>
      </c>
      <c r="C97" s="117"/>
      <c r="D97" s="117"/>
      <c r="E97" s="117"/>
      <c r="F97" s="117"/>
      <c r="G97" s="117"/>
      <c r="H97" s="117"/>
      <c r="I97" s="42">
        <f>ROUND(H46*I96,2)</f>
        <v>0</v>
      </c>
    </row>
    <row r="98" spans="1:9" ht="15.75" customHeight="1">
      <c r="A98" s="137" t="s">
        <v>45</v>
      </c>
      <c r="B98" s="137"/>
      <c r="C98" s="137"/>
      <c r="D98" s="137"/>
      <c r="E98" s="137"/>
      <c r="F98" s="137"/>
      <c r="G98" s="137"/>
      <c r="H98" s="137"/>
      <c r="I98" s="21">
        <f>SUM(I96:I97)</f>
        <v>0</v>
      </c>
    </row>
    <row r="99" spans="1:9" ht="42" customHeight="1">
      <c r="A99" s="139" t="s">
        <v>117</v>
      </c>
      <c r="B99" s="139"/>
      <c r="C99" s="139"/>
      <c r="D99" s="139"/>
      <c r="E99" s="139"/>
      <c r="F99" s="139"/>
      <c r="G99" s="139"/>
      <c r="H99" s="139"/>
      <c r="I99" s="139"/>
    </row>
    <row r="100" spans="1:9" ht="37.5" customHeight="1">
      <c r="A100" s="132"/>
      <c r="B100" s="132"/>
      <c r="C100" s="132"/>
      <c r="D100" s="132"/>
      <c r="E100" s="132"/>
      <c r="F100" s="132"/>
      <c r="G100" s="132"/>
      <c r="H100" s="132"/>
      <c r="I100" s="132"/>
    </row>
    <row r="101" spans="1:9" ht="23.25" customHeight="1">
      <c r="A101" s="122" t="s">
        <v>118</v>
      </c>
      <c r="B101" s="122"/>
      <c r="C101" s="122"/>
      <c r="D101" s="122"/>
      <c r="E101" s="122"/>
      <c r="F101" s="122"/>
      <c r="G101" s="122"/>
      <c r="H101" s="122"/>
      <c r="I101" s="122"/>
    </row>
    <row r="102" spans="1:9" ht="27.75" customHeight="1">
      <c r="A102" s="2">
        <v>4</v>
      </c>
      <c r="B102" s="136" t="s">
        <v>119</v>
      </c>
      <c r="C102" s="136"/>
      <c r="D102" s="136"/>
      <c r="E102" s="136"/>
      <c r="F102" s="136"/>
      <c r="G102" s="136"/>
      <c r="H102" s="136"/>
      <c r="I102" s="28" t="s">
        <v>42</v>
      </c>
    </row>
    <row r="103" spans="1:9" ht="19.5" customHeight="1">
      <c r="A103" s="2" t="s">
        <v>102</v>
      </c>
      <c r="B103" s="135" t="s">
        <v>120</v>
      </c>
      <c r="C103" s="135"/>
      <c r="D103" s="135"/>
      <c r="E103" s="135"/>
      <c r="F103" s="135"/>
      <c r="G103" s="135"/>
      <c r="H103" s="135"/>
      <c r="I103" s="21">
        <f>I90</f>
        <v>0</v>
      </c>
    </row>
    <row r="104" spans="1:9" ht="19.5" customHeight="1">
      <c r="A104" s="2" t="s">
        <v>121</v>
      </c>
      <c r="B104" s="135" t="s">
        <v>122</v>
      </c>
      <c r="C104" s="135"/>
      <c r="D104" s="135"/>
      <c r="E104" s="135"/>
      <c r="F104" s="135"/>
      <c r="G104" s="135"/>
      <c r="H104" s="135"/>
      <c r="I104" s="21">
        <f>I98</f>
        <v>0</v>
      </c>
    </row>
    <row r="105" spans="1:9" ht="19.5" customHeight="1">
      <c r="A105" s="141" t="s">
        <v>45</v>
      </c>
      <c r="B105" s="141"/>
      <c r="C105" s="141"/>
      <c r="D105" s="141"/>
      <c r="E105" s="141"/>
      <c r="F105" s="141"/>
      <c r="G105" s="141"/>
      <c r="H105" s="141"/>
      <c r="I105" s="21">
        <f>I103+I104</f>
        <v>0</v>
      </c>
    </row>
    <row r="106" spans="1:9" ht="9" customHeight="1">
      <c r="A106" s="137"/>
      <c r="B106" s="137"/>
      <c r="C106" s="137"/>
      <c r="D106" s="137"/>
      <c r="E106" s="137"/>
      <c r="F106" s="137"/>
      <c r="G106" s="137"/>
      <c r="H106" s="137"/>
      <c r="I106" s="137"/>
    </row>
    <row r="107" spans="1:9" ht="30" customHeight="1">
      <c r="A107" s="122" t="s">
        <v>123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5.5" customHeight="1">
      <c r="A108" s="14">
        <v>5</v>
      </c>
      <c r="B108" s="118" t="s">
        <v>207</v>
      </c>
      <c r="C108" s="118"/>
      <c r="D108" s="118"/>
      <c r="E108" s="118"/>
      <c r="F108" s="118"/>
      <c r="G108" s="118"/>
      <c r="H108" s="118"/>
      <c r="I108" s="14" t="s">
        <v>42</v>
      </c>
    </row>
    <row r="109" spans="1:9" ht="24" customHeight="1">
      <c r="A109" s="14" t="s">
        <v>6</v>
      </c>
      <c r="B109" s="117" t="s">
        <v>125</v>
      </c>
      <c r="C109" s="117"/>
      <c r="D109" s="117"/>
      <c r="E109" s="117"/>
      <c r="F109" s="117"/>
      <c r="G109" s="117"/>
      <c r="H109" s="117"/>
      <c r="I109" s="21">
        <v>0</v>
      </c>
    </row>
    <row r="110" spans="1:9" ht="25.5" customHeight="1">
      <c r="A110" s="14" t="s">
        <v>8</v>
      </c>
      <c r="B110" s="117" t="s">
        <v>258</v>
      </c>
      <c r="C110" s="117"/>
      <c r="D110" s="117"/>
      <c r="E110" s="117"/>
      <c r="F110" s="117"/>
      <c r="G110" s="117"/>
      <c r="H110" s="117"/>
      <c r="I110" s="36">
        <v>0</v>
      </c>
    </row>
    <row r="111" spans="1:9" ht="23.25" customHeight="1">
      <c r="A111" s="14" t="s">
        <v>10</v>
      </c>
      <c r="B111" s="135" t="s">
        <v>259</v>
      </c>
      <c r="C111" s="135"/>
      <c r="D111" s="135"/>
      <c r="E111" s="135"/>
      <c r="F111" s="135"/>
      <c r="G111" s="135"/>
      <c r="H111" s="135"/>
      <c r="I111" s="36">
        <v>0</v>
      </c>
    </row>
    <row r="112" spans="1:9" ht="15.75" customHeight="1">
      <c r="A112" s="14" t="s">
        <v>12</v>
      </c>
      <c r="B112" s="117" t="s">
        <v>128</v>
      </c>
      <c r="C112" s="117"/>
      <c r="D112" s="117"/>
      <c r="E112" s="117"/>
      <c r="F112" s="117"/>
      <c r="G112" s="117"/>
      <c r="H112" s="117"/>
      <c r="I112" s="36">
        <v>0</v>
      </c>
    </row>
    <row r="113" spans="1:9" ht="21.75" customHeight="1">
      <c r="A113" s="137" t="s">
        <v>83</v>
      </c>
      <c r="B113" s="137"/>
      <c r="C113" s="137"/>
      <c r="D113" s="137"/>
      <c r="E113" s="137"/>
      <c r="F113" s="137"/>
      <c r="G113" s="137"/>
      <c r="H113" s="137"/>
      <c r="I113" s="38">
        <f>SUM(I109:I112)</f>
        <v>0</v>
      </c>
    </row>
    <row r="114" spans="1:9" ht="14.25" customHeight="1">
      <c r="A114" s="146" t="s">
        <v>129</v>
      </c>
      <c r="B114" s="146"/>
      <c r="C114" s="146"/>
      <c r="D114" s="146"/>
      <c r="E114" s="146"/>
      <c r="F114" s="146"/>
      <c r="G114" s="146"/>
      <c r="H114" s="146"/>
      <c r="I114" s="146"/>
    </row>
    <row r="115" spans="1:9" ht="29.25" customHeight="1">
      <c r="A115" s="134" t="s">
        <v>130</v>
      </c>
      <c r="B115" s="134"/>
      <c r="C115" s="134"/>
      <c r="D115" s="134"/>
      <c r="E115" s="134"/>
      <c r="F115" s="134"/>
      <c r="G115" s="134"/>
      <c r="H115" s="134"/>
      <c r="I115" s="134"/>
    </row>
    <row r="116" spans="1:9" ht="32.25" customHeight="1">
      <c r="A116" s="14">
        <v>6</v>
      </c>
      <c r="B116" s="136" t="s">
        <v>131</v>
      </c>
      <c r="C116" s="136"/>
      <c r="D116" s="136"/>
      <c r="E116" s="136"/>
      <c r="F116" s="136"/>
      <c r="G116" s="136"/>
      <c r="H116" s="2" t="s">
        <v>51</v>
      </c>
      <c r="I116" s="54" t="s">
        <v>132</v>
      </c>
    </row>
    <row r="117" spans="1:9" ht="34.5" customHeight="1">
      <c r="A117" s="144" t="s">
        <v>133</v>
      </c>
      <c r="B117" s="144"/>
      <c r="C117" s="144"/>
      <c r="D117" s="144"/>
      <c r="E117" s="144"/>
      <c r="F117" s="144"/>
      <c r="G117" s="144"/>
      <c r="H117" s="14"/>
      <c r="I117" s="21">
        <f>I113+I105+I76+I67+I26</f>
        <v>0</v>
      </c>
    </row>
    <row r="118" spans="1:9" ht="21.75" customHeight="1">
      <c r="A118" s="14" t="s">
        <v>6</v>
      </c>
      <c r="B118" s="135" t="s">
        <v>134</v>
      </c>
      <c r="C118" s="135"/>
      <c r="D118" s="135"/>
      <c r="E118" s="135"/>
      <c r="F118" s="135"/>
      <c r="G118" s="135"/>
      <c r="H118" s="25">
        <v>0</v>
      </c>
      <c r="I118" s="21">
        <f>I117*H118</f>
        <v>0</v>
      </c>
    </row>
    <row r="119" spans="1:9" ht="42" customHeight="1">
      <c r="A119" s="144" t="s">
        <v>135</v>
      </c>
      <c r="B119" s="144"/>
      <c r="C119" s="144"/>
      <c r="D119" s="144"/>
      <c r="E119" s="144"/>
      <c r="F119" s="144"/>
      <c r="G119" s="144"/>
      <c r="H119" s="55" t="s">
        <v>72</v>
      </c>
      <c r="I119" s="21">
        <f>I117+I118</f>
        <v>0</v>
      </c>
    </row>
    <row r="120" spans="1:9" ht="24.75" customHeight="1">
      <c r="A120" s="14" t="s">
        <v>8</v>
      </c>
      <c r="B120" s="135" t="s">
        <v>136</v>
      </c>
      <c r="C120" s="135"/>
      <c r="D120" s="135"/>
      <c r="E120" s="135"/>
      <c r="F120" s="135"/>
      <c r="G120" s="135"/>
      <c r="H120" s="25">
        <v>0</v>
      </c>
      <c r="I120" s="21">
        <f>I119*H120</f>
        <v>0</v>
      </c>
    </row>
    <row r="121" spans="1:9" ht="38.25" customHeight="1">
      <c r="A121" s="144" t="s">
        <v>137</v>
      </c>
      <c r="B121" s="144"/>
      <c r="C121" s="144"/>
      <c r="D121" s="144"/>
      <c r="E121" s="144"/>
      <c r="F121" s="144"/>
      <c r="G121" s="144"/>
      <c r="H121" s="55" t="s">
        <v>72</v>
      </c>
      <c r="I121" s="21">
        <f>I119+I120</f>
        <v>0</v>
      </c>
    </row>
    <row r="122" spans="1:9" ht="15.75" customHeight="1">
      <c r="A122" s="14" t="s">
        <v>10</v>
      </c>
      <c r="B122" s="135" t="s">
        <v>138</v>
      </c>
      <c r="C122" s="135"/>
      <c r="D122" s="135"/>
      <c r="E122" s="135"/>
      <c r="F122" s="135"/>
      <c r="G122" s="135"/>
      <c r="H122" s="55" t="s">
        <v>72</v>
      </c>
      <c r="I122" s="28" t="s">
        <v>72</v>
      </c>
    </row>
    <row r="123" spans="1:9" ht="15.75" customHeight="1">
      <c r="A123" s="14"/>
      <c r="B123" s="135" t="s">
        <v>139</v>
      </c>
      <c r="C123" s="135"/>
      <c r="D123" s="135"/>
      <c r="E123" s="135"/>
      <c r="F123" s="135"/>
      <c r="G123" s="135"/>
      <c r="H123" s="55" t="s">
        <v>72</v>
      </c>
      <c r="I123" s="28" t="s">
        <v>72</v>
      </c>
    </row>
    <row r="124" spans="1:9" ht="55.5" customHeight="1">
      <c r="A124" s="14"/>
      <c r="B124" s="147" t="s">
        <v>140</v>
      </c>
      <c r="C124" s="147"/>
      <c r="D124" s="147"/>
      <c r="E124" s="147"/>
      <c r="F124" s="147"/>
      <c r="G124" s="147"/>
      <c r="H124" s="56">
        <v>0</v>
      </c>
      <c r="I124" s="21">
        <f>(I121/(1-0.1325)*7.6%)</f>
        <v>0</v>
      </c>
    </row>
    <row r="125" spans="1:9" ht="47.25" customHeight="1">
      <c r="A125" s="14"/>
      <c r="B125" s="147" t="s">
        <v>141</v>
      </c>
      <c r="C125" s="147"/>
      <c r="D125" s="147"/>
      <c r="E125" s="147"/>
      <c r="F125" s="147"/>
      <c r="G125" s="147"/>
      <c r="H125" s="56">
        <v>0</v>
      </c>
      <c r="I125" s="21">
        <f>((I121)/(1-0.1325)*1.65%)</f>
        <v>0</v>
      </c>
    </row>
    <row r="126" spans="1:9" ht="18" customHeight="1">
      <c r="A126" s="14"/>
      <c r="B126" s="117" t="s">
        <v>142</v>
      </c>
      <c r="C126" s="117"/>
      <c r="D126" s="117"/>
      <c r="E126" s="117"/>
      <c r="F126" s="117"/>
      <c r="G126" s="117"/>
      <c r="H126" s="57" t="s">
        <v>72</v>
      </c>
      <c r="I126" s="28" t="s">
        <v>72</v>
      </c>
    </row>
    <row r="127" spans="1:9" ht="18" customHeight="1">
      <c r="A127" s="14"/>
      <c r="B127" s="117" t="s">
        <v>143</v>
      </c>
      <c r="C127" s="117"/>
      <c r="D127" s="117"/>
      <c r="E127" s="117"/>
      <c r="F127" s="117"/>
      <c r="G127" s="117"/>
      <c r="H127" s="57" t="s">
        <v>72</v>
      </c>
      <c r="I127" s="28" t="s">
        <v>72</v>
      </c>
    </row>
    <row r="128" spans="1:9" ht="47.25" customHeight="1">
      <c r="A128" s="14"/>
      <c r="B128" s="147" t="s">
        <v>238</v>
      </c>
      <c r="C128" s="147"/>
      <c r="D128" s="147"/>
      <c r="E128" s="147"/>
      <c r="F128" s="147"/>
      <c r="G128" s="147"/>
      <c r="H128" s="56">
        <v>0</v>
      </c>
      <c r="I128" s="21">
        <f>((I121)/(1-0.1325)*4%)</f>
        <v>0</v>
      </c>
    </row>
    <row r="129" spans="1:9" ht="15.75" customHeight="1">
      <c r="A129" s="137" t="s">
        <v>45</v>
      </c>
      <c r="B129" s="137"/>
      <c r="C129" s="137"/>
      <c r="D129" s="137"/>
      <c r="E129" s="137"/>
      <c r="F129" s="137"/>
      <c r="G129" s="137"/>
      <c r="H129" s="137"/>
      <c r="I129" s="21">
        <f>I118+I120+I124+I125+I128</f>
        <v>0</v>
      </c>
    </row>
    <row r="130" spans="1:9" ht="6.75" customHeight="1">
      <c r="A130" s="137"/>
      <c r="B130" s="137"/>
      <c r="C130" s="137"/>
      <c r="D130" s="137"/>
      <c r="E130" s="137"/>
      <c r="F130" s="137"/>
      <c r="G130" s="137"/>
      <c r="H130" s="137"/>
      <c r="I130" s="137"/>
    </row>
    <row r="131" spans="1:9" ht="15.75" customHeight="1">
      <c r="A131" s="117" t="s">
        <v>145</v>
      </c>
      <c r="B131" s="117"/>
      <c r="C131" s="117"/>
      <c r="D131" s="117"/>
      <c r="E131" s="117"/>
      <c r="F131" s="117"/>
      <c r="G131" s="117"/>
      <c r="H131" s="25">
        <f>H124+H125+H128</f>
        <v>0</v>
      </c>
      <c r="I131" s="21"/>
    </row>
    <row r="132" spans="1:9" ht="12.75" customHeight="1">
      <c r="A132" s="148" t="s">
        <v>146</v>
      </c>
      <c r="B132" s="148"/>
      <c r="C132" s="149" t="s">
        <v>147</v>
      </c>
      <c r="D132" s="149"/>
      <c r="E132" s="149"/>
      <c r="F132" s="149"/>
      <c r="G132" s="149"/>
      <c r="H132" s="149"/>
      <c r="I132" s="149"/>
    </row>
    <row r="133" spans="1:9" ht="12" customHeight="1">
      <c r="A133" s="148"/>
      <c r="B133" s="148"/>
      <c r="C133" s="150" t="s">
        <v>148</v>
      </c>
      <c r="D133" s="150"/>
      <c r="E133" s="150"/>
      <c r="F133" s="150"/>
      <c r="G133" s="150"/>
      <c r="H133" s="150"/>
      <c r="I133" s="150"/>
    </row>
    <row r="134" spans="1:9" ht="13.5" customHeight="1">
      <c r="A134" s="148"/>
      <c r="B134" s="148"/>
      <c r="C134" s="151" t="s">
        <v>149</v>
      </c>
      <c r="D134" s="151"/>
      <c r="E134" s="151"/>
      <c r="F134" s="151"/>
      <c r="G134" s="151"/>
      <c r="H134" s="151"/>
      <c r="I134" s="151"/>
    </row>
    <row r="135" spans="1:9" ht="6.75" customHeight="1">
      <c r="A135" s="152"/>
      <c r="B135" s="152"/>
      <c r="C135" s="152"/>
      <c r="D135" s="152"/>
      <c r="E135" s="152"/>
      <c r="F135" s="152"/>
      <c r="G135" s="152"/>
      <c r="H135" s="152"/>
      <c r="I135" s="152"/>
    </row>
    <row r="136" spans="1:9" ht="25.5" customHeight="1">
      <c r="A136" s="132" t="s">
        <v>150</v>
      </c>
      <c r="B136" s="132"/>
      <c r="C136" s="132"/>
      <c r="D136" s="132"/>
      <c r="E136" s="132"/>
      <c r="F136" s="132"/>
      <c r="G136" s="132"/>
      <c r="H136" s="132"/>
      <c r="I136" s="132"/>
    </row>
    <row r="137" spans="1:9" ht="5.2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21" customHeight="1">
      <c r="A138" s="153" t="s">
        <v>151</v>
      </c>
      <c r="B138" s="153"/>
      <c r="C138" s="153"/>
      <c r="D138" s="153"/>
      <c r="E138" s="153"/>
      <c r="F138" s="153"/>
      <c r="G138" s="153"/>
      <c r="H138" s="153"/>
      <c r="I138" s="153"/>
    </row>
    <row r="139" spans="1:9" ht="15" customHeight="1">
      <c r="A139" s="117" t="s">
        <v>152</v>
      </c>
      <c r="B139" s="117"/>
      <c r="C139" s="117"/>
      <c r="D139" s="117"/>
      <c r="E139" s="117"/>
      <c r="F139" s="117"/>
      <c r="G139" s="117"/>
      <c r="H139" s="117"/>
      <c r="I139" s="2" t="s">
        <v>42</v>
      </c>
    </row>
    <row r="140" spans="1:9" ht="18" customHeight="1">
      <c r="A140" s="58" t="s">
        <v>6</v>
      </c>
      <c r="B140" s="117" t="s">
        <v>153</v>
      </c>
      <c r="C140" s="117"/>
      <c r="D140" s="117"/>
      <c r="E140" s="117"/>
      <c r="F140" s="117"/>
      <c r="G140" s="117"/>
      <c r="H140" s="117"/>
      <c r="I140" s="36">
        <f>I26</f>
        <v>0</v>
      </c>
    </row>
    <row r="141" spans="1:9" ht="19.5" customHeight="1">
      <c r="A141" s="58" t="s">
        <v>8</v>
      </c>
      <c r="B141" s="117" t="s">
        <v>38</v>
      </c>
      <c r="C141" s="117"/>
      <c r="D141" s="117"/>
      <c r="E141" s="117"/>
      <c r="F141" s="117"/>
      <c r="G141" s="117"/>
      <c r="H141" s="117"/>
      <c r="I141" s="36">
        <f>I67</f>
        <v>0</v>
      </c>
    </row>
    <row r="142" spans="1:9" ht="19.5" customHeight="1">
      <c r="A142" s="58" t="s">
        <v>10</v>
      </c>
      <c r="B142" s="117" t="s">
        <v>154</v>
      </c>
      <c r="C142" s="117"/>
      <c r="D142" s="117"/>
      <c r="E142" s="117"/>
      <c r="F142" s="117"/>
      <c r="G142" s="117"/>
      <c r="H142" s="117"/>
      <c r="I142" s="36">
        <f>I76</f>
        <v>0</v>
      </c>
    </row>
    <row r="143" spans="1:9" ht="19.5" customHeight="1">
      <c r="A143" s="58" t="s">
        <v>12</v>
      </c>
      <c r="B143" s="117" t="s">
        <v>155</v>
      </c>
      <c r="C143" s="117"/>
      <c r="D143" s="117"/>
      <c r="E143" s="117"/>
      <c r="F143" s="117"/>
      <c r="G143" s="117"/>
      <c r="H143" s="117"/>
      <c r="I143" s="36">
        <f>I105</f>
        <v>0</v>
      </c>
    </row>
    <row r="144" spans="1:9" ht="20.25" customHeight="1">
      <c r="A144" s="58" t="s">
        <v>59</v>
      </c>
      <c r="B144" s="117" t="s">
        <v>156</v>
      </c>
      <c r="C144" s="117"/>
      <c r="D144" s="117"/>
      <c r="E144" s="117"/>
      <c r="F144" s="117"/>
      <c r="G144" s="117"/>
      <c r="H144" s="117"/>
      <c r="I144" s="36">
        <f>I113</f>
        <v>0</v>
      </c>
    </row>
    <row r="145" spans="1:9" ht="19.5" customHeight="1">
      <c r="A145" s="154" t="s">
        <v>157</v>
      </c>
      <c r="B145" s="154"/>
      <c r="C145" s="154"/>
      <c r="D145" s="154"/>
      <c r="E145" s="154"/>
      <c r="F145" s="154"/>
      <c r="G145" s="154"/>
      <c r="H145" s="154"/>
      <c r="I145" s="36">
        <f>SUM(I140:I144)</f>
        <v>0</v>
      </c>
    </row>
    <row r="146" spans="1:9" ht="19.5" customHeight="1">
      <c r="A146" s="59" t="s">
        <v>61</v>
      </c>
      <c r="B146" s="155" t="s">
        <v>158</v>
      </c>
      <c r="C146" s="155"/>
      <c r="D146" s="155"/>
      <c r="E146" s="155"/>
      <c r="F146" s="155"/>
      <c r="G146" s="155"/>
      <c r="H146" s="155"/>
      <c r="I146" s="36">
        <f>I129</f>
        <v>0</v>
      </c>
    </row>
    <row r="147" spans="1:9" ht="26.25" customHeight="1">
      <c r="A147" s="154" t="s">
        <v>159</v>
      </c>
      <c r="B147" s="154"/>
      <c r="C147" s="154"/>
      <c r="D147" s="154"/>
      <c r="E147" s="154"/>
      <c r="F147" s="154"/>
      <c r="G147" s="154"/>
      <c r="H147" s="154"/>
      <c r="I147" s="38">
        <f>I145+I146</f>
        <v>0</v>
      </c>
    </row>
    <row r="148" ht="15" customHeight="1" hidden="1"/>
  </sheetData>
  <sheetProtection selectLockedCells="1" selectUnlockedCells="1"/>
  <mergeCells count="163">
    <mergeCell ref="B141:H141"/>
    <mergeCell ref="B142:H142"/>
    <mergeCell ref="A147:H147"/>
    <mergeCell ref="B143:H143"/>
    <mergeCell ref="B144:H144"/>
    <mergeCell ref="A145:H145"/>
    <mergeCell ref="B146:H146"/>
    <mergeCell ref="A135:I135"/>
    <mergeCell ref="A136:I136"/>
    <mergeCell ref="A137:I137"/>
    <mergeCell ref="A138:I138"/>
    <mergeCell ref="A139:H139"/>
    <mergeCell ref="B140:H140"/>
    <mergeCell ref="B127:G127"/>
    <mergeCell ref="B128:G128"/>
    <mergeCell ref="A129:H129"/>
    <mergeCell ref="A130:I130"/>
    <mergeCell ref="A131:G131"/>
    <mergeCell ref="A132:B134"/>
    <mergeCell ref="C132:I132"/>
    <mergeCell ref="C133:I133"/>
    <mergeCell ref="C134:I134"/>
    <mergeCell ref="A121:G121"/>
    <mergeCell ref="B122:G122"/>
    <mergeCell ref="B123:G123"/>
    <mergeCell ref="B124:G124"/>
    <mergeCell ref="B125:G125"/>
    <mergeCell ref="B126:G126"/>
    <mergeCell ref="A115:I115"/>
    <mergeCell ref="B116:G116"/>
    <mergeCell ref="A117:G117"/>
    <mergeCell ref="B118:G118"/>
    <mergeCell ref="A119:G119"/>
    <mergeCell ref="B120:G120"/>
    <mergeCell ref="B109:H109"/>
    <mergeCell ref="B110:H110"/>
    <mergeCell ref="B111:H111"/>
    <mergeCell ref="B112:H112"/>
    <mergeCell ref="A113:H113"/>
    <mergeCell ref="A114:I114"/>
    <mergeCell ref="B103:H103"/>
    <mergeCell ref="B104:H104"/>
    <mergeCell ref="A105:H105"/>
    <mergeCell ref="A106:I106"/>
    <mergeCell ref="A107:I107"/>
    <mergeCell ref="B108:H108"/>
    <mergeCell ref="B97:H97"/>
    <mergeCell ref="A98:H98"/>
    <mergeCell ref="A99:I99"/>
    <mergeCell ref="A100:I100"/>
    <mergeCell ref="A101:I101"/>
    <mergeCell ref="B102:H102"/>
    <mergeCell ref="A91:I91"/>
    <mergeCell ref="A92:I92"/>
    <mergeCell ref="A93:I93"/>
    <mergeCell ref="B94:H94"/>
    <mergeCell ref="B95:H95"/>
    <mergeCell ref="A96:H96"/>
    <mergeCell ref="B85:H85"/>
    <mergeCell ref="B86:H86"/>
    <mergeCell ref="B87:H87"/>
    <mergeCell ref="A88:H88"/>
    <mergeCell ref="B89:H89"/>
    <mergeCell ref="A90:H90"/>
    <mergeCell ref="A79:H79"/>
    <mergeCell ref="A80:I80"/>
    <mergeCell ref="B81:H81"/>
    <mergeCell ref="B82:H82"/>
    <mergeCell ref="B83:H83"/>
    <mergeCell ref="B84:H84"/>
    <mergeCell ref="B73:H73"/>
    <mergeCell ref="B74:H74"/>
    <mergeCell ref="B75:H75"/>
    <mergeCell ref="A76:H76"/>
    <mergeCell ref="A77:I77"/>
    <mergeCell ref="A78:I78"/>
    <mergeCell ref="A67:H67"/>
    <mergeCell ref="A68:I68"/>
    <mergeCell ref="B69:H69"/>
    <mergeCell ref="B70:H70"/>
    <mergeCell ref="B71:H71"/>
    <mergeCell ref="B72:H72"/>
    <mergeCell ref="A61:I61"/>
    <mergeCell ref="A62:I62"/>
    <mergeCell ref="B63:H63"/>
    <mergeCell ref="B64:H64"/>
    <mergeCell ref="B65:H65"/>
    <mergeCell ref="B66:H66"/>
    <mergeCell ref="B55:H55"/>
    <mergeCell ref="B56:H56"/>
    <mergeCell ref="B57:H57"/>
    <mergeCell ref="B58:H58"/>
    <mergeCell ref="A59:I59"/>
    <mergeCell ref="A60:I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402777777777778" top="0.4798611111111111" bottom="0.4097222222222222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49">
      <selection activeCell="L137" sqref="L137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260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261</v>
      </c>
      <c r="I17" s="129"/>
    </row>
    <row r="18" spans="1:9" ht="21" customHeight="1">
      <c r="A18" s="2">
        <v>3</v>
      </c>
      <c r="B18" s="117" t="s">
        <v>230</v>
      </c>
      <c r="C18" s="117"/>
      <c r="D18" s="117"/>
      <c r="E18" s="117"/>
      <c r="F18" s="117"/>
      <c r="G18" s="117"/>
      <c r="H18" s="128">
        <v>0</v>
      </c>
      <c r="I18" s="128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262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232</v>
      </c>
      <c r="C25" s="133"/>
      <c r="D25" s="133"/>
      <c r="E25" s="133"/>
      <c r="F25" s="133"/>
      <c r="G25" s="133"/>
      <c r="H25" s="11"/>
      <c r="I25" s="12">
        <f>H18*H25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215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233</v>
      </c>
      <c r="C56" s="117"/>
      <c r="D56" s="117"/>
      <c r="E56" s="117"/>
      <c r="F56" s="117"/>
      <c r="G56" s="117"/>
      <c r="H56" s="117"/>
      <c r="I56" s="21">
        <v>0</v>
      </c>
    </row>
    <row r="57" spans="1:9" ht="24" customHeight="1">
      <c r="A57" s="14" t="s">
        <v>10</v>
      </c>
      <c r="B57" s="117" t="s">
        <v>234</v>
      </c>
      <c r="C57" s="117"/>
      <c r="D57" s="117"/>
      <c r="E57" s="117"/>
      <c r="F57" s="117"/>
      <c r="G57" s="117"/>
      <c r="H57" s="117"/>
      <c r="I57" s="21">
        <v>0</v>
      </c>
    </row>
    <row r="58" spans="1:9" ht="22.5" customHeight="1">
      <c r="A58" s="14" t="s">
        <v>61</v>
      </c>
      <c r="B58" s="135" t="s">
        <v>172</v>
      </c>
      <c r="C58" s="135"/>
      <c r="D58" s="135"/>
      <c r="E58" s="135"/>
      <c r="F58" s="135"/>
      <c r="G58" s="135"/>
      <c r="H58" s="135"/>
      <c r="I58" s="21"/>
    </row>
    <row r="59" spans="1:9" ht="15.75" customHeight="1">
      <c r="A59" s="37"/>
      <c r="B59" s="137" t="s">
        <v>83</v>
      </c>
      <c r="C59" s="137"/>
      <c r="D59" s="137"/>
      <c r="E59" s="137"/>
      <c r="F59" s="137"/>
      <c r="G59" s="137"/>
      <c r="H59" s="137"/>
      <c r="I59" s="38">
        <f>SUM(I51:I58)</f>
        <v>0</v>
      </c>
    </row>
    <row r="60" spans="1:9" ht="30" customHeight="1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58.5" customHeight="1">
      <c r="A61" s="132" t="s">
        <v>84</v>
      </c>
      <c r="B61" s="132"/>
      <c r="C61" s="132"/>
      <c r="D61" s="132"/>
      <c r="E61" s="132"/>
      <c r="F61" s="132"/>
      <c r="G61" s="132"/>
      <c r="H61" s="132"/>
      <c r="I61" s="132"/>
    </row>
    <row r="62" spans="1:9" ht="20.25" customHeight="1">
      <c r="A62" s="118"/>
      <c r="B62" s="118"/>
      <c r="C62" s="118"/>
      <c r="D62" s="118"/>
      <c r="E62" s="118"/>
      <c r="F62" s="118"/>
      <c r="G62" s="118"/>
      <c r="H62" s="118"/>
      <c r="I62" s="118"/>
    </row>
    <row r="63" spans="1:9" ht="21.75" customHeight="1">
      <c r="A63" s="122" t="s">
        <v>85</v>
      </c>
      <c r="B63" s="122"/>
      <c r="C63" s="122"/>
      <c r="D63" s="122"/>
      <c r="E63" s="122"/>
      <c r="F63" s="122"/>
      <c r="G63" s="122"/>
      <c r="H63" s="122"/>
      <c r="I63" s="122"/>
    </row>
    <row r="64" spans="1:9" ht="29.25" customHeight="1">
      <c r="A64" s="2">
        <v>2</v>
      </c>
      <c r="B64" s="118" t="s">
        <v>86</v>
      </c>
      <c r="C64" s="118"/>
      <c r="D64" s="118"/>
      <c r="E64" s="118"/>
      <c r="F64" s="118"/>
      <c r="G64" s="118"/>
      <c r="H64" s="118"/>
      <c r="I64" s="2" t="s">
        <v>42</v>
      </c>
    </row>
    <row r="65" spans="1:9" ht="21.75" customHeight="1">
      <c r="A65" s="2" t="s">
        <v>40</v>
      </c>
      <c r="B65" s="117" t="s">
        <v>87</v>
      </c>
      <c r="C65" s="117"/>
      <c r="D65" s="117"/>
      <c r="E65" s="117"/>
      <c r="F65" s="117"/>
      <c r="G65" s="117"/>
      <c r="H65" s="117"/>
      <c r="I65" s="39">
        <f>I35</f>
        <v>0</v>
      </c>
    </row>
    <row r="66" spans="1:9" ht="18.75" customHeight="1">
      <c r="A66" s="2" t="s">
        <v>49</v>
      </c>
      <c r="B66" s="117" t="s">
        <v>88</v>
      </c>
      <c r="C66" s="117"/>
      <c r="D66" s="117"/>
      <c r="E66" s="117"/>
      <c r="F66" s="117"/>
      <c r="G66" s="117"/>
      <c r="H66" s="117"/>
      <c r="I66" s="39">
        <f>I47</f>
        <v>0</v>
      </c>
    </row>
    <row r="67" spans="1:9" ht="21.75" customHeight="1">
      <c r="A67" s="2" t="s">
        <v>68</v>
      </c>
      <c r="B67" s="117" t="s">
        <v>69</v>
      </c>
      <c r="C67" s="117"/>
      <c r="D67" s="117"/>
      <c r="E67" s="117"/>
      <c r="F67" s="117"/>
      <c r="G67" s="117"/>
      <c r="H67" s="117"/>
      <c r="I67" s="39">
        <f>I59</f>
        <v>0</v>
      </c>
    </row>
    <row r="68" spans="1:9" ht="21.75" customHeight="1">
      <c r="A68" s="141" t="s">
        <v>45</v>
      </c>
      <c r="B68" s="141"/>
      <c r="C68" s="141"/>
      <c r="D68" s="141"/>
      <c r="E68" s="141"/>
      <c r="F68" s="141"/>
      <c r="G68" s="141"/>
      <c r="H68" s="141"/>
      <c r="I68" s="36">
        <f>SUM(I65:I67)</f>
        <v>0</v>
      </c>
    </row>
    <row r="69" spans="1:9" ht="26.25" customHeight="1">
      <c r="A69" s="134" t="s">
        <v>89</v>
      </c>
      <c r="B69" s="134"/>
      <c r="C69" s="134"/>
      <c r="D69" s="134"/>
      <c r="E69" s="134"/>
      <c r="F69" s="134"/>
      <c r="G69" s="134"/>
      <c r="H69" s="134"/>
      <c r="I69" s="134"/>
    </row>
    <row r="70" spans="1:9" ht="28.5" customHeight="1">
      <c r="A70" s="14">
        <v>3</v>
      </c>
      <c r="B70" s="136" t="s">
        <v>90</v>
      </c>
      <c r="C70" s="136"/>
      <c r="D70" s="136"/>
      <c r="E70" s="136"/>
      <c r="F70" s="136"/>
      <c r="G70" s="136"/>
      <c r="H70" s="136"/>
      <c r="I70" s="14" t="s">
        <v>91</v>
      </c>
    </row>
    <row r="71" spans="1:9" ht="40.5" customHeight="1">
      <c r="A71" s="40" t="s">
        <v>6</v>
      </c>
      <c r="B71" s="142" t="s">
        <v>92</v>
      </c>
      <c r="C71" s="142"/>
      <c r="D71" s="142"/>
      <c r="E71" s="142"/>
      <c r="F71" s="142"/>
      <c r="G71" s="142"/>
      <c r="H71" s="142"/>
      <c r="I71" s="41">
        <f>((I27/12)*(30/30)*0.05)</f>
        <v>0</v>
      </c>
    </row>
    <row r="72" spans="1:9" ht="39.75" customHeight="1">
      <c r="A72" s="40" t="s">
        <v>8</v>
      </c>
      <c r="B72" s="143" t="s">
        <v>93</v>
      </c>
      <c r="C72" s="143"/>
      <c r="D72" s="143"/>
      <c r="E72" s="143"/>
      <c r="F72" s="143"/>
      <c r="G72" s="143"/>
      <c r="H72" s="143"/>
      <c r="I72" s="41">
        <f>I71*H46</f>
        <v>0</v>
      </c>
    </row>
    <row r="73" spans="1:9" ht="45.75" customHeight="1">
      <c r="A73" s="40" t="s">
        <v>10</v>
      </c>
      <c r="B73" s="144" t="s">
        <v>94</v>
      </c>
      <c r="C73" s="144"/>
      <c r="D73" s="144"/>
      <c r="E73" s="144"/>
      <c r="F73" s="144"/>
      <c r="G73" s="144"/>
      <c r="H73" s="144"/>
      <c r="I73" s="41">
        <f>I27*2.5%</f>
        <v>0</v>
      </c>
    </row>
    <row r="74" spans="1:9" ht="30.75" customHeight="1">
      <c r="A74" s="40" t="s">
        <v>12</v>
      </c>
      <c r="B74" s="142" t="s">
        <v>95</v>
      </c>
      <c r="C74" s="142"/>
      <c r="D74" s="142"/>
      <c r="E74" s="142"/>
      <c r="F74" s="142"/>
      <c r="G74" s="142"/>
      <c r="H74" s="142"/>
      <c r="I74" s="42">
        <f>((I27/30)*7)/12*100%</f>
        <v>0</v>
      </c>
    </row>
    <row r="75" spans="1:9" ht="33" customHeight="1">
      <c r="A75" s="40" t="s">
        <v>59</v>
      </c>
      <c r="B75" s="143" t="s">
        <v>96</v>
      </c>
      <c r="C75" s="143"/>
      <c r="D75" s="143"/>
      <c r="E75" s="143"/>
      <c r="F75" s="143"/>
      <c r="G75" s="143"/>
      <c r="H75" s="143"/>
      <c r="I75" s="41">
        <f>I74*H47</f>
        <v>0</v>
      </c>
    </row>
    <row r="76" spans="1:9" ht="50.25" customHeight="1">
      <c r="A76" s="40" t="s">
        <v>61</v>
      </c>
      <c r="B76" s="144" t="s">
        <v>97</v>
      </c>
      <c r="C76" s="144"/>
      <c r="D76" s="144"/>
      <c r="E76" s="144"/>
      <c r="F76" s="144"/>
      <c r="G76" s="144"/>
      <c r="H76" s="144"/>
      <c r="I76" s="43">
        <f>I27*2.5%</f>
        <v>0</v>
      </c>
    </row>
    <row r="77" spans="1:9" ht="15.75" customHeight="1">
      <c r="A77" s="137" t="s">
        <v>45</v>
      </c>
      <c r="B77" s="137"/>
      <c r="C77" s="137"/>
      <c r="D77" s="137"/>
      <c r="E77" s="137"/>
      <c r="F77" s="137"/>
      <c r="G77" s="137"/>
      <c r="H77" s="137"/>
      <c r="I77" s="41">
        <f>SUM(I71:I76)</f>
        <v>0</v>
      </c>
    </row>
    <row r="78" spans="1:9" ht="42.75" customHeight="1">
      <c r="A78" s="122" t="s">
        <v>98</v>
      </c>
      <c r="B78" s="122"/>
      <c r="C78" s="122"/>
      <c r="D78" s="122"/>
      <c r="E78" s="122"/>
      <c r="F78" s="122"/>
      <c r="G78" s="122"/>
      <c r="H78" s="122"/>
      <c r="I78" s="122"/>
    </row>
    <row r="79" spans="1:9" ht="60.75" customHeight="1">
      <c r="A79" s="139" t="s">
        <v>99</v>
      </c>
      <c r="B79" s="139"/>
      <c r="C79" s="139"/>
      <c r="D79" s="139"/>
      <c r="E79" s="139"/>
      <c r="F79" s="139"/>
      <c r="G79" s="139"/>
      <c r="H79" s="139"/>
      <c r="I79" s="139"/>
    </row>
    <row r="80" spans="1:9" ht="62.25" customHeight="1">
      <c r="A80" s="118" t="s">
        <v>100</v>
      </c>
      <c r="B80" s="118"/>
      <c r="C80" s="118"/>
      <c r="D80" s="118"/>
      <c r="E80" s="118"/>
      <c r="F80" s="118"/>
      <c r="G80" s="118"/>
      <c r="H80" s="118"/>
      <c r="I80" s="45">
        <f>I27+I33+I83</f>
        <v>0</v>
      </c>
    </row>
    <row r="81" spans="1:9" ht="24" customHeight="1">
      <c r="A81" s="122" t="s">
        <v>101</v>
      </c>
      <c r="B81" s="122"/>
      <c r="C81" s="122"/>
      <c r="D81" s="122"/>
      <c r="E81" s="122"/>
      <c r="F81" s="122"/>
      <c r="G81" s="122"/>
      <c r="H81" s="122"/>
      <c r="I81" s="122"/>
    </row>
    <row r="82" spans="1:9" ht="27" customHeight="1">
      <c r="A82" s="46" t="s">
        <v>102</v>
      </c>
      <c r="B82" s="136" t="s">
        <v>103</v>
      </c>
      <c r="C82" s="136"/>
      <c r="D82" s="136"/>
      <c r="E82" s="136"/>
      <c r="F82" s="136"/>
      <c r="G82" s="136"/>
      <c r="H82" s="136"/>
      <c r="I82" s="46" t="s">
        <v>42</v>
      </c>
    </row>
    <row r="83" spans="1:9" ht="31.5" customHeight="1">
      <c r="A83" s="40" t="s">
        <v>6</v>
      </c>
      <c r="B83" s="143" t="s">
        <v>104</v>
      </c>
      <c r="C83" s="143"/>
      <c r="D83" s="143"/>
      <c r="E83" s="143"/>
      <c r="F83" s="143"/>
      <c r="G83" s="143"/>
      <c r="H83" s="143"/>
      <c r="I83" s="47">
        <f>9.075%*I27</f>
        <v>0</v>
      </c>
    </row>
    <row r="84" spans="1:9" ht="46.5" customHeight="1">
      <c r="A84" s="40" t="s">
        <v>8</v>
      </c>
      <c r="B84" s="144" t="s">
        <v>205</v>
      </c>
      <c r="C84" s="144"/>
      <c r="D84" s="144"/>
      <c r="E84" s="144"/>
      <c r="F84" s="144"/>
      <c r="G84" s="144"/>
      <c r="H84" s="144"/>
      <c r="I84" s="47">
        <f>((I80/30)*2.96)/12</f>
        <v>0</v>
      </c>
    </row>
    <row r="85" spans="1:9" ht="30.75" customHeight="1">
      <c r="A85" s="40" t="s">
        <v>10</v>
      </c>
      <c r="B85" s="143" t="s">
        <v>106</v>
      </c>
      <c r="C85" s="143"/>
      <c r="D85" s="143"/>
      <c r="E85" s="143"/>
      <c r="F85" s="143"/>
      <c r="G85" s="143"/>
      <c r="H85" s="143"/>
      <c r="I85" s="47">
        <f>((I80/30)*5)/12*1.5%</f>
        <v>0</v>
      </c>
    </row>
    <row r="86" spans="1:9" ht="25.5" customHeight="1">
      <c r="A86" s="40" t="s">
        <v>12</v>
      </c>
      <c r="B86" s="143" t="s">
        <v>107</v>
      </c>
      <c r="C86" s="143"/>
      <c r="D86" s="143"/>
      <c r="E86" s="143"/>
      <c r="F86" s="143"/>
      <c r="G86" s="143"/>
      <c r="H86" s="143"/>
      <c r="I86" s="47">
        <f>((I80/30)*15)/12*0.78%</f>
        <v>0</v>
      </c>
    </row>
    <row r="87" spans="1:9" ht="30.75" customHeight="1">
      <c r="A87" s="40" t="s">
        <v>59</v>
      </c>
      <c r="B87" s="142" t="s">
        <v>108</v>
      </c>
      <c r="C87" s="142"/>
      <c r="D87" s="142"/>
      <c r="E87" s="142"/>
      <c r="F87" s="142"/>
      <c r="G87" s="142"/>
      <c r="H87" s="142"/>
      <c r="I87" s="47">
        <v>0</v>
      </c>
    </row>
    <row r="88" spans="1:9" ht="33.75" customHeight="1">
      <c r="A88" s="40" t="s">
        <v>61</v>
      </c>
      <c r="B88" s="143" t="s">
        <v>109</v>
      </c>
      <c r="C88" s="143"/>
      <c r="D88" s="143"/>
      <c r="E88" s="143"/>
      <c r="F88" s="143"/>
      <c r="G88" s="143"/>
      <c r="H88" s="143"/>
      <c r="I88" s="47">
        <f>((I80/30)*5)/12</f>
        <v>0</v>
      </c>
    </row>
    <row r="89" spans="1:9" ht="27.75" customHeight="1">
      <c r="A89" s="137" t="s">
        <v>45</v>
      </c>
      <c r="B89" s="137"/>
      <c r="C89" s="137"/>
      <c r="D89" s="137"/>
      <c r="E89" s="137"/>
      <c r="F89" s="137"/>
      <c r="G89" s="137"/>
      <c r="H89" s="137"/>
      <c r="I89" s="47">
        <f>SUM(I83:I88)</f>
        <v>0</v>
      </c>
    </row>
    <row r="90" spans="1:9" ht="36.75" customHeight="1">
      <c r="A90" s="40" t="s">
        <v>35</v>
      </c>
      <c r="B90" s="142" t="s">
        <v>110</v>
      </c>
      <c r="C90" s="142"/>
      <c r="D90" s="142"/>
      <c r="E90" s="142"/>
      <c r="F90" s="142"/>
      <c r="G90" s="142"/>
      <c r="H90" s="142"/>
      <c r="I90" s="47">
        <f>I89*H47</f>
        <v>0</v>
      </c>
    </row>
    <row r="91" spans="1:9" ht="30" customHeight="1">
      <c r="A91" s="137" t="s">
        <v>45</v>
      </c>
      <c r="B91" s="137"/>
      <c r="C91" s="137"/>
      <c r="D91" s="137"/>
      <c r="E91" s="137"/>
      <c r="F91" s="137"/>
      <c r="G91" s="137"/>
      <c r="H91" s="137"/>
      <c r="I91" s="48">
        <f>I89+I90</f>
        <v>0</v>
      </c>
    </row>
    <row r="92" spans="1:9" ht="60.75" customHeight="1">
      <c r="A92" s="145" t="s">
        <v>111</v>
      </c>
      <c r="B92" s="145"/>
      <c r="C92" s="145"/>
      <c r="D92" s="145"/>
      <c r="E92" s="145"/>
      <c r="F92" s="145"/>
      <c r="G92" s="145"/>
      <c r="H92" s="145"/>
      <c r="I92" s="145"/>
    </row>
    <row r="93" spans="1:9" ht="30.75" customHeight="1">
      <c r="A93" s="137"/>
      <c r="B93" s="137"/>
      <c r="C93" s="137"/>
      <c r="D93" s="137"/>
      <c r="E93" s="137"/>
      <c r="F93" s="137"/>
      <c r="G93" s="137"/>
      <c r="H93" s="137"/>
      <c r="I93" s="137"/>
    </row>
    <row r="94" spans="1:9" ht="20.25" customHeight="1">
      <c r="A94" s="134" t="s">
        <v>112</v>
      </c>
      <c r="B94" s="134"/>
      <c r="C94" s="134"/>
      <c r="D94" s="134"/>
      <c r="E94" s="134"/>
      <c r="F94" s="134"/>
      <c r="G94" s="134"/>
      <c r="H94" s="134"/>
      <c r="I94" s="134"/>
    </row>
    <row r="95" spans="1:9" ht="25.5" customHeight="1">
      <c r="A95" s="14" t="s">
        <v>113</v>
      </c>
      <c r="B95" s="136" t="s">
        <v>114</v>
      </c>
      <c r="C95" s="136"/>
      <c r="D95" s="136"/>
      <c r="E95" s="136"/>
      <c r="F95" s="136"/>
      <c r="G95" s="136"/>
      <c r="H95" s="136"/>
      <c r="I95" s="28" t="s">
        <v>42</v>
      </c>
    </row>
    <row r="96" spans="1:9" ht="32.25" customHeight="1">
      <c r="A96" s="14" t="s">
        <v>6</v>
      </c>
      <c r="B96" s="135" t="s">
        <v>235</v>
      </c>
      <c r="C96" s="135"/>
      <c r="D96" s="135"/>
      <c r="E96" s="135"/>
      <c r="F96" s="135"/>
      <c r="G96" s="135"/>
      <c r="H96" s="135"/>
      <c r="I96" s="49">
        <v>0</v>
      </c>
    </row>
    <row r="97" spans="1:9" ht="27.75" customHeight="1">
      <c r="A97" s="137" t="s">
        <v>45</v>
      </c>
      <c r="B97" s="137"/>
      <c r="C97" s="137"/>
      <c r="D97" s="137"/>
      <c r="E97" s="137"/>
      <c r="F97" s="137"/>
      <c r="G97" s="137"/>
      <c r="H97" s="137"/>
      <c r="I97" s="50">
        <v>0</v>
      </c>
    </row>
    <row r="98" spans="1:9" ht="34.5" customHeight="1">
      <c r="A98" s="46" t="s">
        <v>8</v>
      </c>
      <c r="B98" s="117" t="s">
        <v>116</v>
      </c>
      <c r="C98" s="117"/>
      <c r="D98" s="117"/>
      <c r="E98" s="117"/>
      <c r="F98" s="117"/>
      <c r="G98" s="117"/>
      <c r="H98" s="117"/>
      <c r="I98" s="42">
        <f>ROUND(H47*I97,2)</f>
        <v>0</v>
      </c>
    </row>
    <row r="99" spans="1:9" ht="15.75" customHeight="1">
      <c r="A99" s="137" t="s">
        <v>45</v>
      </c>
      <c r="B99" s="137"/>
      <c r="C99" s="137"/>
      <c r="D99" s="137"/>
      <c r="E99" s="137"/>
      <c r="F99" s="137"/>
      <c r="G99" s="137"/>
      <c r="H99" s="137"/>
      <c r="I99" s="21">
        <f>SUM(I97:I98)</f>
        <v>0</v>
      </c>
    </row>
    <row r="100" spans="1:9" ht="42" customHeight="1">
      <c r="A100" s="139" t="s">
        <v>117</v>
      </c>
      <c r="B100" s="139"/>
      <c r="C100" s="139"/>
      <c r="D100" s="139"/>
      <c r="E100" s="139"/>
      <c r="F100" s="139"/>
      <c r="G100" s="139"/>
      <c r="H100" s="139"/>
      <c r="I100" s="139"/>
    </row>
    <row r="101" spans="1:9" ht="37.5" customHeight="1">
      <c r="A101" s="132"/>
      <c r="B101" s="132"/>
      <c r="C101" s="132"/>
      <c r="D101" s="132"/>
      <c r="E101" s="132"/>
      <c r="F101" s="132"/>
      <c r="G101" s="132"/>
      <c r="H101" s="132"/>
      <c r="I101" s="132"/>
    </row>
    <row r="102" spans="1:9" ht="23.25" customHeight="1">
      <c r="A102" s="122" t="s">
        <v>118</v>
      </c>
      <c r="B102" s="122"/>
      <c r="C102" s="122"/>
      <c r="D102" s="122"/>
      <c r="E102" s="122"/>
      <c r="F102" s="122"/>
      <c r="G102" s="122"/>
      <c r="H102" s="122"/>
      <c r="I102" s="122"/>
    </row>
    <row r="103" spans="1:9" ht="27.75" customHeight="1">
      <c r="A103" s="2">
        <v>4</v>
      </c>
      <c r="B103" s="136" t="s">
        <v>119</v>
      </c>
      <c r="C103" s="136"/>
      <c r="D103" s="136"/>
      <c r="E103" s="136"/>
      <c r="F103" s="136"/>
      <c r="G103" s="136"/>
      <c r="H103" s="136"/>
      <c r="I103" s="28" t="s">
        <v>42</v>
      </c>
    </row>
    <row r="104" spans="1:9" ht="19.5" customHeight="1">
      <c r="A104" s="2" t="s">
        <v>102</v>
      </c>
      <c r="B104" s="135" t="s">
        <v>120</v>
      </c>
      <c r="C104" s="135"/>
      <c r="D104" s="135"/>
      <c r="E104" s="135"/>
      <c r="F104" s="135"/>
      <c r="G104" s="135"/>
      <c r="H104" s="135"/>
      <c r="I104" s="21">
        <f>I91</f>
        <v>0</v>
      </c>
    </row>
    <row r="105" spans="1:9" ht="19.5" customHeight="1">
      <c r="A105" s="2" t="s">
        <v>121</v>
      </c>
      <c r="B105" s="135" t="s">
        <v>122</v>
      </c>
      <c r="C105" s="135"/>
      <c r="D105" s="135"/>
      <c r="E105" s="135"/>
      <c r="F105" s="135"/>
      <c r="G105" s="135"/>
      <c r="H105" s="135"/>
      <c r="I105" s="21">
        <f>I99</f>
        <v>0</v>
      </c>
    </row>
    <row r="106" spans="1:9" ht="19.5" customHeight="1">
      <c r="A106" s="141" t="s">
        <v>45</v>
      </c>
      <c r="B106" s="141"/>
      <c r="C106" s="141"/>
      <c r="D106" s="141"/>
      <c r="E106" s="141"/>
      <c r="F106" s="141"/>
      <c r="G106" s="141"/>
      <c r="H106" s="141"/>
      <c r="I106" s="21">
        <f>I104+I105</f>
        <v>0</v>
      </c>
    </row>
    <row r="107" spans="1:9" ht="9" customHeight="1">
      <c r="A107" s="137"/>
      <c r="B107" s="137"/>
      <c r="C107" s="137"/>
      <c r="D107" s="137"/>
      <c r="E107" s="137"/>
      <c r="F107" s="137"/>
      <c r="G107" s="137"/>
      <c r="H107" s="137"/>
      <c r="I107" s="137"/>
    </row>
    <row r="108" spans="1:9" ht="30" customHeight="1">
      <c r="A108" s="122" t="s">
        <v>123</v>
      </c>
      <c r="B108" s="122"/>
      <c r="C108" s="122"/>
      <c r="D108" s="122"/>
      <c r="E108" s="122"/>
      <c r="F108" s="122"/>
      <c r="G108" s="122"/>
      <c r="H108" s="122"/>
      <c r="I108" s="122"/>
    </row>
    <row r="109" spans="1:9" ht="25.5" customHeight="1">
      <c r="A109" s="14">
        <v>5</v>
      </c>
      <c r="B109" s="118" t="s">
        <v>207</v>
      </c>
      <c r="C109" s="118"/>
      <c r="D109" s="118"/>
      <c r="E109" s="118"/>
      <c r="F109" s="118"/>
      <c r="G109" s="118"/>
      <c r="H109" s="118"/>
      <c r="I109" s="14" t="s">
        <v>42</v>
      </c>
    </row>
    <row r="110" spans="1:9" ht="24" customHeight="1">
      <c r="A110" s="14" t="s">
        <v>6</v>
      </c>
      <c r="B110" s="117" t="s">
        <v>125</v>
      </c>
      <c r="C110" s="117"/>
      <c r="D110" s="117"/>
      <c r="E110" s="117"/>
      <c r="F110" s="117"/>
      <c r="G110" s="117"/>
      <c r="H110" s="117"/>
      <c r="I110" s="21">
        <v>0</v>
      </c>
    </row>
    <row r="111" spans="1:9" ht="25.5" customHeight="1">
      <c r="A111" s="14" t="s">
        <v>8</v>
      </c>
      <c r="B111" s="117" t="s">
        <v>258</v>
      </c>
      <c r="C111" s="117"/>
      <c r="D111" s="117"/>
      <c r="E111" s="117"/>
      <c r="F111" s="117"/>
      <c r="G111" s="117"/>
      <c r="H111" s="117"/>
      <c r="I111" s="36">
        <v>0</v>
      </c>
    </row>
    <row r="112" spans="1:9" ht="23.25" customHeight="1">
      <c r="A112" s="14" t="s">
        <v>10</v>
      </c>
      <c r="B112" s="135" t="s">
        <v>259</v>
      </c>
      <c r="C112" s="135"/>
      <c r="D112" s="135"/>
      <c r="E112" s="135"/>
      <c r="F112" s="135"/>
      <c r="G112" s="135"/>
      <c r="H112" s="135"/>
      <c r="I112" s="36">
        <v>0</v>
      </c>
    </row>
    <row r="113" spans="1:9" ht="15.75" customHeight="1">
      <c r="A113" s="14" t="s">
        <v>12</v>
      </c>
      <c r="B113" s="117" t="s">
        <v>128</v>
      </c>
      <c r="C113" s="117"/>
      <c r="D113" s="117"/>
      <c r="E113" s="117"/>
      <c r="F113" s="117"/>
      <c r="G113" s="117"/>
      <c r="H113" s="117"/>
      <c r="I113" s="36">
        <v>0</v>
      </c>
    </row>
    <row r="114" spans="1:9" ht="21.75" customHeight="1">
      <c r="A114" s="137" t="s">
        <v>83</v>
      </c>
      <c r="B114" s="137"/>
      <c r="C114" s="137"/>
      <c r="D114" s="137"/>
      <c r="E114" s="137"/>
      <c r="F114" s="137"/>
      <c r="G114" s="137"/>
      <c r="H114" s="137"/>
      <c r="I114" s="38">
        <f>SUM(I110:I113)</f>
        <v>0</v>
      </c>
    </row>
    <row r="115" spans="1:9" ht="8.25" customHeight="1">
      <c r="A115" s="136"/>
      <c r="B115" s="136"/>
      <c r="C115" s="136"/>
      <c r="D115" s="136"/>
      <c r="E115" s="136"/>
      <c r="F115" s="136"/>
      <c r="G115" s="136"/>
      <c r="H115" s="136"/>
      <c r="I115" s="136"/>
    </row>
    <row r="116" spans="1:9" ht="14.25" customHeight="1">
      <c r="A116" s="146" t="s">
        <v>129</v>
      </c>
      <c r="B116" s="146"/>
      <c r="C116" s="146"/>
      <c r="D116" s="146"/>
      <c r="E116" s="146"/>
      <c r="F116" s="146"/>
      <c r="G116" s="146"/>
      <c r="H116" s="146"/>
      <c r="I116" s="146"/>
    </row>
    <row r="117" spans="1:9" ht="8.25" customHeight="1">
      <c r="A117" s="19"/>
      <c r="B117" s="52"/>
      <c r="C117" s="52"/>
      <c r="D117" s="52"/>
      <c r="E117" s="52"/>
      <c r="F117" s="52"/>
      <c r="G117" s="52"/>
      <c r="H117" s="52"/>
      <c r="I117" s="53"/>
    </row>
    <row r="118" spans="1:9" ht="29.25" customHeight="1">
      <c r="A118" s="134" t="s">
        <v>130</v>
      </c>
      <c r="B118" s="134"/>
      <c r="C118" s="134"/>
      <c r="D118" s="134"/>
      <c r="E118" s="134"/>
      <c r="F118" s="134"/>
      <c r="G118" s="134"/>
      <c r="H118" s="134"/>
      <c r="I118" s="134"/>
    </row>
    <row r="119" spans="1:9" ht="32.25" customHeight="1">
      <c r="A119" s="14">
        <v>6</v>
      </c>
      <c r="B119" s="136" t="s">
        <v>131</v>
      </c>
      <c r="C119" s="136"/>
      <c r="D119" s="136"/>
      <c r="E119" s="136"/>
      <c r="F119" s="136"/>
      <c r="G119" s="136"/>
      <c r="H119" s="2" t="s">
        <v>51</v>
      </c>
      <c r="I119" s="54" t="s">
        <v>132</v>
      </c>
    </row>
    <row r="120" spans="1:9" ht="50.25" customHeight="1">
      <c r="A120" s="144" t="s">
        <v>133</v>
      </c>
      <c r="B120" s="144"/>
      <c r="C120" s="144"/>
      <c r="D120" s="144"/>
      <c r="E120" s="144"/>
      <c r="F120" s="144"/>
      <c r="G120" s="144"/>
      <c r="H120" s="14"/>
      <c r="I120" s="21">
        <f>I114+I106+I77+I68+I27</f>
        <v>0</v>
      </c>
    </row>
    <row r="121" spans="1:9" ht="21.75" customHeight="1">
      <c r="A121" s="14" t="s">
        <v>6</v>
      </c>
      <c r="B121" s="135" t="s">
        <v>134</v>
      </c>
      <c r="C121" s="135"/>
      <c r="D121" s="135"/>
      <c r="E121" s="135"/>
      <c r="F121" s="135"/>
      <c r="G121" s="135"/>
      <c r="H121" s="25">
        <v>0</v>
      </c>
      <c r="I121" s="21">
        <f>I120*H121</f>
        <v>0</v>
      </c>
    </row>
    <row r="122" spans="1:9" ht="47.25" customHeight="1">
      <c r="A122" s="144" t="s">
        <v>135</v>
      </c>
      <c r="B122" s="144"/>
      <c r="C122" s="144"/>
      <c r="D122" s="144"/>
      <c r="E122" s="144"/>
      <c r="F122" s="144"/>
      <c r="G122" s="144"/>
      <c r="H122" s="55" t="s">
        <v>72</v>
      </c>
      <c r="I122" s="21">
        <f>I120+I121</f>
        <v>0</v>
      </c>
    </row>
    <row r="123" spans="1:9" ht="24.75" customHeight="1">
      <c r="A123" s="14" t="s">
        <v>8</v>
      </c>
      <c r="B123" s="135" t="s">
        <v>136</v>
      </c>
      <c r="C123" s="135"/>
      <c r="D123" s="135"/>
      <c r="E123" s="135"/>
      <c r="F123" s="135"/>
      <c r="G123" s="135"/>
      <c r="H123" s="25">
        <v>0</v>
      </c>
      <c r="I123" s="21">
        <f>I122*H123</f>
        <v>0</v>
      </c>
    </row>
    <row r="124" spans="1:9" ht="43.5" customHeight="1">
      <c r="A124" s="144" t="s">
        <v>137</v>
      </c>
      <c r="B124" s="144"/>
      <c r="C124" s="144"/>
      <c r="D124" s="144"/>
      <c r="E124" s="144"/>
      <c r="F124" s="144"/>
      <c r="G124" s="144"/>
      <c r="H124" s="55" t="s">
        <v>72</v>
      </c>
      <c r="I124" s="21">
        <f>I122+I123</f>
        <v>0</v>
      </c>
    </row>
    <row r="125" spans="1:9" ht="15.75" customHeight="1">
      <c r="A125" s="14" t="s">
        <v>10</v>
      </c>
      <c r="B125" s="135" t="s">
        <v>138</v>
      </c>
      <c r="C125" s="135"/>
      <c r="D125" s="135"/>
      <c r="E125" s="135"/>
      <c r="F125" s="135"/>
      <c r="G125" s="135"/>
      <c r="H125" s="55" t="s">
        <v>72</v>
      </c>
      <c r="I125" s="28" t="s">
        <v>72</v>
      </c>
    </row>
    <row r="126" spans="1:9" ht="15.75" customHeight="1">
      <c r="A126" s="14"/>
      <c r="B126" s="135" t="s">
        <v>139</v>
      </c>
      <c r="C126" s="135"/>
      <c r="D126" s="135"/>
      <c r="E126" s="135"/>
      <c r="F126" s="135"/>
      <c r="G126" s="135"/>
      <c r="H126" s="55" t="s">
        <v>72</v>
      </c>
      <c r="I126" s="28" t="s">
        <v>72</v>
      </c>
    </row>
    <row r="127" spans="1:9" ht="55.5" customHeight="1">
      <c r="A127" s="14"/>
      <c r="B127" s="147" t="s">
        <v>140</v>
      </c>
      <c r="C127" s="147"/>
      <c r="D127" s="147"/>
      <c r="E127" s="147"/>
      <c r="F127" s="147"/>
      <c r="G127" s="147"/>
      <c r="H127" s="56">
        <v>0</v>
      </c>
      <c r="I127" s="21">
        <f>(I124/(1-0.1325)*7.6%)</f>
        <v>0</v>
      </c>
    </row>
    <row r="128" spans="1:9" ht="47.25" customHeight="1">
      <c r="A128" s="14"/>
      <c r="B128" s="147" t="s">
        <v>141</v>
      </c>
      <c r="C128" s="147"/>
      <c r="D128" s="147"/>
      <c r="E128" s="147"/>
      <c r="F128" s="147"/>
      <c r="G128" s="147"/>
      <c r="H128" s="56">
        <v>0</v>
      </c>
      <c r="I128" s="21">
        <f>((I124)/(1-0.1325)*1.65%)</f>
        <v>0</v>
      </c>
    </row>
    <row r="129" spans="1:9" ht="18" customHeight="1">
      <c r="A129" s="14"/>
      <c r="B129" s="117" t="s">
        <v>142</v>
      </c>
      <c r="C129" s="117"/>
      <c r="D129" s="117"/>
      <c r="E129" s="117"/>
      <c r="F129" s="117"/>
      <c r="G129" s="117"/>
      <c r="H129" s="57" t="s">
        <v>72</v>
      </c>
      <c r="I129" s="28" t="s">
        <v>72</v>
      </c>
    </row>
    <row r="130" spans="1:9" ht="18" customHeight="1">
      <c r="A130" s="14"/>
      <c r="B130" s="117" t="s">
        <v>143</v>
      </c>
      <c r="C130" s="117"/>
      <c r="D130" s="117"/>
      <c r="E130" s="117"/>
      <c r="F130" s="117"/>
      <c r="G130" s="117"/>
      <c r="H130" s="57" t="s">
        <v>72</v>
      </c>
      <c r="I130" s="28" t="s">
        <v>72</v>
      </c>
    </row>
    <row r="131" spans="1:9" ht="47.25" customHeight="1">
      <c r="A131" s="14"/>
      <c r="B131" s="147" t="s">
        <v>238</v>
      </c>
      <c r="C131" s="147"/>
      <c r="D131" s="147"/>
      <c r="E131" s="147"/>
      <c r="F131" s="147"/>
      <c r="G131" s="147"/>
      <c r="H131" s="56">
        <v>0</v>
      </c>
      <c r="I131" s="21">
        <f>((I124)/(1-0.1325)*4%)</f>
        <v>0</v>
      </c>
    </row>
    <row r="132" spans="1:9" ht="15.75" customHeight="1">
      <c r="A132" s="137" t="s">
        <v>45</v>
      </c>
      <c r="B132" s="137"/>
      <c r="C132" s="137"/>
      <c r="D132" s="137"/>
      <c r="E132" s="137"/>
      <c r="F132" s="137"/>
      <c r="G132" s="137"/>
      <c r="H132" s="137"/>
      <c r="I132" s="21">
        <f>I121+I123+I127+I128+I131</f>
        <v>0</v>
      </c>
    </row>
    <row r="133" spans="1:9" ht="6.75" customHeight="1">
      <c r="A133" s="137"/>
      <c r="B133" s="137"/>
      <c r="C133" s="137"/>
      <c r="D133" s="137"/>
      <c r="E133" s="137"/>
      <c r="F133" s="137"/>
      <c r="G133" s="137"/>
      <c r="H133" s="137"/>
      <c r="I133" s="137"/>
    </row>
    <row r="134" spans="1:9" ht="15.75" customHeight="1">
      <c r="A134" s="117" t="s">
        <v>145</v>
      </c>
      <c r="B134" s="117"/>
      <c r="C134" s="117"/>
      <c r="D134" s="117"/>
      <c r="E134" s="117"/>
      <c r="F134" s="117"/>
      <c r="G134" s="117"/>
      <c r="H134" s="25">
        <f>H127+H128+H131</f>
        <v>0</v>
      </c>
      <c r="I134" s="21"/>
    </row>
    <row r="135" spans="1:9" ht="12.75" customHeight="1">
      <c r="A135" s="148" t="s">
        <v>146</v>
      </c>
      <c r="B135" s="148"/>
      <c r="C135" s="149" t="s">
        <v>147</v>
      </c>
      <c r="D135" s="149"/>
      <c r="E135" s="149"/>
      <c r="F135" s="149"/>
      <c r="G135" s="149"/>
      <c r="H135" s="149"/>
      <c r="I135" s="149"/>
    </row>
    <row r="136" spans="1:9" ht="12" customHeight="1">
      <c r="A136" s="148"/>
      <c r="B136" s="148"/>
      <c r="C136" s="150" t="s">
        <v>148</v>
      </c>
      <c r="D136" s="150"/>
      <c r="E136" s="150"/>
      <c r="F136" s="150"/>
      <c r="G136" s="150"/>
      <c r="H136" s="150"/>
      <c r="I136" s="150"/>
    </row>
    <row r="137" spans="1:9" ht="13.5" customHeight="1">
      <c r="A137" s="148"/>
      <c r="B137" s="148"/>
      <c r="C137" s="151" t="s">
        <v>149</v>
      </c>
      <c r="D137" s="151"/>
      <c r="E137" s="151"/>
      <c r="F137" s="151"/>
      <c r="G137" s="151"/>
      <c r="H137" s="151"/>
      <c r="I137" s="151"/>
    </row>
    <row r="138" spans="1:9" ht="6.75" customHeight="1">
      <c r="A138" s="152"/>
      <c r="B138" s="152"/>
      <c r="C138" s="152"/>
      <c r="D138" s="152"/>
      <c r="E138" s="152"/>
      <c r="F138" s="152"/>
      <c r="G138" s="152"/>
      <c r="H138" s="152"/>
      <c r="I138" s="152"/>
    </row>
    <row r="139" spans="1:9" ht="25.5" customHeight="1">
      <c r="A139" s="132" t="s">
        <v>150</v>
      </c>
      <c r="B139" s="132"/>
      <c r="C139" s="132"/>
      <c r="D139" s="132"/>
      <c r="E139" s="132"/>
      <c r="F139" s="132"/>
      <c r="G139" s="132"/>
      <c r="H139" s="132"/>
      <c r="I139" s="132"/>
    </row>
    <row r="140" spans="1:9" ht="5.25" customHeight="1">
      <c r="A140" s="137"/>
      <c r="B140" s="137"/>
      <c r="C140" s="137"/>
      <c r="D140" s="137"/>
      <c r="E140" s="137"/>
      <c r="F140" s="137"/>
      <c r="G140" s="137"/>
      <c r="H140" s="137"/>
      <c r="I140" s="137"/>
    </row>
    <row r="141" spans="1:9" ht="21" customHeight="1">
      <c r="A141" s="153" t="s">
        <v>151</v>
      </c>
      <c r="B141" s="153"/>
      <c r="C141" s="153"/>
      <c r="D141" s="153"/>
      <c r="E141" s="153"/>
      <c r="F141" s="153"/>
      <c r="G141" s="153"/>
      <c r="H141" s="153"/>
      <c r="I141" s="153"/>
    </row>
    <row r="142" spans="1:9" ht="15" customHeight="1">
      <c r="A142" s="117" t="s">
        <v>152</v>
      </c>
      <c r="B142" s="117"/>
      <c r="C142" s="117"/>
      <c r="D142" s="117"/>
      <c r="E142" s="117"/>
      <c r="F142" s="117"/>
      <c r="G142" s="117"/>
      <c r="H142" s="117"/>
      <c r="I142" s="2" t="s">
        <v>42</v>
      </c>
    </row>
    <row r="143" spans="1:9" ht="18" customHeight="1">
      <c r="A143" s="58" t="s">
        <v>6</v>
      </c>
      <c r="B143" s="117" t="s">
        <v>153</v>
      </c>
      <c r="C143" s="117"/>
      <c r="D143" s="117"/>
      <c r="E143" s="117"/>
      <c r="F143" s="117"/>
      <c r="G143" s="117"/>
      <c r="H143" s="117"/>
      <c r="I143" s="36">
        <f>I27</f>
        <v>0</v>
      </c>
    </row>
    <row r="144" spans="1:9" ht="19.5" customHeight="1">
      <c r="A144" s="58" t="s">
        <v>8</v>
      </c>
      <c r="B144" s="117" t="s">
        <v>38</v>
      </c>
      <c r="C144" s="117"/>
      <c r="D144" s="117"/>
      <c r="E144" s="117"/>
      <c r="F144" s="117"/>
      <c r="G144" s="117"/>
      <c r="H144" s="117"/>
      <c r="I144" s="36">
        <f>I68</f>
        <v>0</v>
      </c>
    </row>
    <row r="145" spans="1:9" ht="19.5" customHeight="1">
      <c r="A145" s="58" t="s">
        <v>10</v>
      </c>
      <c r="B145" s="117" t="s">
        <v>154</v>
      </c>
      <c r="C145" s="117"/>
      <c r="D145" s="117"/>
      <c r="E145" s="117"/>
      <c r="F145" s="117"/>
      <c r="G145" s="117"/>
      <c r="H145" s="117"/>
      <c r="I145" s="36">
        <f>I77</f>
        <v>0</v>
      </c>
    </row>
    <row r="146" spans="1:9" ht="19.5" customHeight="1">
      <c r="A146" s="58" t="s">
        <v>12</v>
      </c>
      <c r="B146" s="117" t="s">
        <v>155</v>
      </c>
      <c r="C146" s="117"/>
      <c r="D146" s="117"/>
      <c r="E146" s="117"/>
      <c r="F146" s="117"/>
      <c r="G146" s="117"/>
      <c r="H146" s="117"/>
      <c r="I146" s="36">
        <f>I106</f>
        <v>0</v>
      </c>
    </row>
    <row r="147" spans="1:9" ht="20.25" customHeight="1">
      <c r="A147" s="58" t="s">
        <v>59</v>
      </c>
      <c r="B147" s="117" t="s">
        <v>156</v>
      </c>
      <c r="C147" s="117"/>
      <c r="D147" s="117"/>
      <c r="E147" s="117"/>
      <c r="F147" s="117"/>
      <c r="G147" s="117"/>
      <c r="H147" s="117"/>
      <c r="I147" s="36">
        <f>I114</f>
        <v>0</v>
      </c>
    </row>
    <row r="148" spans="1:9" ht="19.5" customHeight="1">
      <c r="A148" s="154" t="s">
        <v>157</v>
      </c>
      <c r="B148" s="154"/>
      <c r="C148" s="154"/>
      <c r="D148" s="154"/>
      <c r="E148" s="154"/>
      <c r="F148" s="154"/>
      <c r="G148" s="154"/>
      <c r="H148" s="154"/>
      <c r="I148" s="36">
        <f>SUM(I143:I147)</f>
        <v>0</v>
      </c>
    </row>
    <row r="149" spans="1:9" ht="19.5" customHeight="1">
      <c r="A149" s="59" t="s">
        <v>61</v>
      </c>
      <c r="B149" s="155" t="s">
        <v>158</v>
      </c>
      <c r="C149" s="155"/>
      <c r="D149" s="155"/>
      <c r="E149" s="155"/>
      <c r="F149" s="155"/>
      <c r="G149" s="155"/>
      <c r="H149" s="155"/>
      <c r="I149" s="36">
        <f>I132</f>
        <v>0</v>
      </c>
    </row>
    <row r="150" spans="1:9" ht="26.25" customHeight="1">
      <c r="A150" s="154" t="s">
        <v>159</v>
      </c>
      <c r="B150" s="154"/>
      <c r="C150" s="154"/>
      <c r="D150" s="154"/>
      <c r="E150" s="154"/>
      <c r="F150" s="154"/>
      <c r="G150" s="154"/>
      <c r="H150" s="154"/>
      <c r="I150" s="38">
        <f>I148+I149</f>
        <v>0</v>
      </c>
    </row>
    <row r="151" ht="15" customHeight="1" hidden="1"/>
  </sheetData>
  <sheetProtection selectLockedCells="1" selectUnlockedCells="1"/>
  <mergeCells count="165">
    <mergeCell ref="B145:H145"/>
    <mergeCell ref="A150:H150"/>
    <mergeCell ref="B146:H146"/>
    <mergeCell ref="B147:H147"/>
    <mergeCell ref="A148:H148"/>
    <mergeCell ref="B149:H149"/>
    <mergeCell ref="A139:I139"/>
    <mergeCell ref="A140:I140"/>
    <mergeCell ref="A141:I141"/>
    <mergeCell ref="A142:H142"/>
    <mergeCell ref="B143:H143"/>
    <mergeCell ref="B144:H144"/>
    <mergeCell ref="A134:G134"/>
    <mergeCell ref="A135:B137"/>
    <mergeCell ref="C135:I135"/>
    <mergeCell ref="C136:I136"/>
    <mergeCell ref="C137:I137"/>
    <mergeCell ref="A138:I138"/>
    <mergeCell ref="B128:G128"/>
    <mergeCell ref="B129:G129"/>
    <mergeCell ref="B130:G130"/>
    <mergeCell ref="B131:G131"/>
    <mergeCell ref="A132:H132"/>
    <mergeCell ref="A133:I133"/>
    <mergeCell ref="A122:G122"/>
    <mergeCell ref="B123:G123"/>
    <mergeCell ref="A124:G124"/>
    <mergeCell ref="B125:G125"/>
    <mergeCell ref="B126:G126"/>
    <mergeCell ref="B127:G127"/>
    <mergeCell ref="A115:I115"/>
    <mergeCell ref="A116:I116"/>
    <mergeCell ref="A118:I118"/>
    <mergeCell ref="B119:G119"/>
    <mergeCell ref="A120:G120"/>
    <mergeCell ref="B121:G121"/>
    <mergeCell ref="B109:H109"/>
    <mergeCell ref="B110:H110"/>
    <mergeCell ref="B111:H111"/>
    <mergeCell ref="B112:H112"/>
    <mergeCell ref="B113:H113"/>
    <mergeCell ref="A114:H114"/>
    <mergeCell ref="B103:H103"/>
    <mergeCell ref="B104:H104"/>
    <mergeCell ref="B105:H105"/>
    <mergeCell ref="A106:H106"/>
    <mergeCell ref="A107:I107"/>
    <mergeCell ref="A108:I108"/>
    <mergeCell ref="A97:H97"/>
    <mergeCell ref="B98:H98"/>
    <mergeCell ref="A99:H99"/>
    <mergeCell ref="A100:I100"/>
    <mergeCell ref="A101:I101"/>
    <mergeCell ref="A102:I102"/>
    <mergeCell ref="A91:H91"/>
    <mergeCell ref="A92:I92"/>
    <mergeCell ref="A93:I93"/>
    <mergeCell ref="A94:I94"/>
    <mergeCell ref="B95:H95"/>
    <mergeCell ref="B96:H96"/>
    <mergeCell ref="B85:H85"/>
    <mergeCell ref="B86:H86"/>
    <mergeCell ref="B87:H87"/>
    <mergeCell ref="B88:H88"/>
    <mergeCell ref="A89:H89"/>
    <mergeCell ref="B90:H90"/>
    <mergeCell ref="A79:I79"/>
    <mergeCell ref="A80:H80"/>
    <mergeCell ref="A81:I81"/>
    <mergeCell ref="B82:H82"/>
    <mergeCell ref="B83:H83"/>
    <mergeCell ref="B84:H84"/>
    <mergeCell ref="B73:H73"/>
    <mergeCell ref="B74:H74"/>
    <mergeCell ref="B75:H75"/>
    <mergeCell ref="B76:H76"/>
    <mergeCell ref="A77:H77"/>
    <mergeCell ref="A78:I78"/>
    <mergeCell ref="B67:H67"/>
    <mergeCell ref="A68:H68"/>
    <mergeCell ref="A69:I69"/>
    <mergeCell ref="B70:H70"/>
    <mergeCell ref="B71:H71"/>
    <mergeCell ref="B72:H72"/>
    <mergeCell ref="A61:I61"/>
    <mergeCell ref="A62:I62"/>
    <mergeCell ref="A63:I63"/>
    <mergeCell ref="B64:H64"/>
    <mergeCell ref="B65:H65"/>
    <mergeCell ref="B66:H66"/>
    <mergeCell ref="B55:G55"/>
    <mergeCell ref="B56:H56"/>
    <mergeCell ref="B57:H57"/>
    <mergeCell ref="B58:H58"/>
    <mergeCell ref="B59:H59"/>
    <mergeCell ref="A60:I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798611111111111" top="0.4201388888888889" bottom="0.52013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47">
      <selection activeCell="H169" sqref="H169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1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  <c r="K9" s="4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160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1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  <c r="K15" s="127"/>
    </row>
    <row r="16" spans="1:11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  <c r="K16" s="127"/>
    </row>
    <row r="17" spans="1:11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161</v>
      </c>
      <c r="I17" s="129"/>
      <c r="K17" s="6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162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34</v>
      </c>
      <c r="C25" s="133"/>
      <c r="D25" s="133"/>
      <c r="E25" s="133"/>
      <c r="F25" s="133"/>
      <c r="G25" s="133"/>
      <c r="H25" s="11">
        <v>0.2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17" t="s">
        <v>36</v>
      </c>
      <c r="C63" s="117"/>
      <c r="D63" s="117"/>
      <c r="E63" s="117"/>
      <c r="F63" s="117"/>
      <c r="G63" s="117"/>
      <c r="H63" s="117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10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  <c r="J84" s="1">
        <f>J83*100%</f>
        <v>0</v>
      </c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163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164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73.5" customHeight="1">
      <c r="A125" s="144" t="s">
        <v>165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73.5" customHeight="1">
      <c r="A127" s="144" t="s">
        <v>166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167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1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K15:K16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902777777777778" top="0.45" bottom="0.5298611111111111" header="0.5118055555555555" footer="0.5118055555555555"/>
  <pageSetup horizontalDpi="300" verticalDpi="300" orientation="portrait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J83" sqref="J83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0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264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265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2">
        <v>0</v>
      </c>
      <c r="I18" s="162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266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33" t="s">
        <v>214</v>
      </c>
      <c r="C25" s="133"/>
      <c r="D25" s="133"/>
      <c r="E25" s="133"/>
      <c r="F25" s="133"/>
      <c r="G25" s="133"/>
      <c r="H25" s="11">
        <v>0.2</v>
      </c>
      <c r="I25" s="12">
        <f>H18*H25</f>
        <v>0</v>
      </c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>
        <v>0</v>
      </c>
      <c r="I58" s="28" t="s">
        <v>72</v>
      </c>
    </row>
    <row r="59" spans="1:9" ht="24" customHeight="1">
      <c r="A59" s="14" t="s">
        <v>10</v>
      </c>
      <c r="B59" s="117" t="s">
        <v>201</v>
      </c>
      <c r="C59" s="117"/>
      <c r="D59" s="117"/>
      <c r="E59" s="117"/>
      <c r="F59" s="117"/>
      <c r="G59" s="117"/>
      <c r="H59" s="117"/>
      <c r="I59" s="21"/>
    </row>
    <row r="60" spans="1:9" ht="22.5" customHeight="1">
      <c r="A60" s="14" t="s">
        <v>12</v>
      </c>
      <c r="B60" s="135" t="s">
        <v>202</v>
      </c>
      <c r="C60" s="135"/>
      <c r="D60" s="135"/>
      <c r="E60" s="135"/>
      <c r="F60" s="135"/>
      <c r="G60" s="135"/>
      <c r="H60" s="135"/>
      <c r="I60" s="21"/>
    </row>
    <row r="61" spans="1:9" ht="30.75" customHeight="1">
      <c r="A61" s="14" t="s">
        <v>59</v>
      </c>
      <c r="B61" s="117" t="s">
        <v>203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182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10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  <c r="J80" s="44"/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258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259</v>
      </c>
      <c r="C116" s="135"/>
      <c r="D116" s="135"/>
      <c r="E116" s="135"/>
      <c r="F116" s="135"/>
      <c r="G116" s="135"/>
      <c r="H116" s="135"/>
      <c r="I116" s="36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4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73.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82.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150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G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541666666666667" top="0.19652777777777777" bottom="0.19652777777777777" header="0.5118055555555555" footer="0.5118055555555555"/>
  <pageSetup horizontalDpi="300" verticalDpi="300" orientation="portrait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J23" sqref="J23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0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4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267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268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56" t="s">
        <v>269</v>
      </c>
      <c r="I19" s="156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22.5" customHeight="1">
      <c r="A61" s="14"/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173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127</v>
      </c>
      <c r="C116" s="135"/>
      <c r="D116" s="135"/>
      <c r="E116" s="135"/>
      <c r="F116" s="135"/>
      <c r="G116" s="135"/>
      <c r="H116" s="135"/>
      <c r="I116" s="51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42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43.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33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150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902777777777778" top="0.45" bottom="0.49027777777777776" header="0.5118055555555555" footer="0.5118055555555555"/>
  <pageSetup horizontalDpi="300" verticalDpi="300" orientation="portrait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J83" sqref="J83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0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270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271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2">
        <v>0</v>
      </c>
      <c r="I18" s="162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272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8</v>
      </c>
      <c r="B25" s="133" t="s">
        <v>214</v>
      </c>
      <c r="C25" s="133"/>
      <c r="D25" s="133"/>
      <c r="E25" s="133"/>
      <c r="F25" s="133"/>
      <c r="G25" s="133"/>
      <c r="H25" s="11">
        <v>0.2</v>
      </c>
      <c r="I25" s="12">
        <f>H18*H25</f>
        <v>0</v>
      </c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>
        <v>0</v>
      </c>
      <c r="I58" s="28" t="s">
        <v>72</v>
      </c>
    </row>
    <row r="59" spans="1:9" ht="24" customHeight="1">
      <c r="A59" s="14" t="s">
        <v>10</v>
      </c>
      <c r="B59" s="117" t="s">
        <v>201</v>
      </c>
      <c r="C59" s="117"/>
      <c r="D59" s="117"/>
      <c r="E59" s="117"/>
      <c r="F59" s="117"/>
      <c r="G59" s="117"/>
      <c r="H59" s="117"/>
      <c r="I59" s="21"/>
    </row>
    <row r="60" spans="1:9" ht="22.5" customHeight="1">
      <c r="A60" s="14" t="s">
        <v>12</v>
      </c>
      <c r="B60" s="135" t="s">
        <v>202</v>
      </c>
      <c r="C60" s="135"/>
      <c r="D60" s="135"/>
      <c r="E60" s="135"/>
      <c r="F60" s="135"/>
      <c r="G60" s="135"/>
      <c r="H60" s="135"/>
      <c r="I60" s="21"/>
    </row>
    <row r="61" spans="1:9" ht="30.75" customHeight="1">
      <c r="A61" s="14" t="s">
        <v>59</v>
      </c>
      <c r="B61" s="117" t="s">
        <v>203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182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10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  <c r="J80" s="44"/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258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259</v>
      </c>
      <c r="C116" s="135"/>
      <c r="D116" s="135"/>
      <c r="E116" s="135"/>
      <c r="F116" s="135"/>
      <c r="G116" s="135"/>
      <c r="H116" s="135"/>
      <c r="I116" s="36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38.2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38.2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4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221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G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5" top="0.6" bottom="0.5701388888888889" header="0.5118055555555555" footer="0.5118055555555555"/>
  <pageSetup horizontalDpi="300" verticalDpi="300" orientation="portrait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I155"/>
  <sheetViews>
    <sheetView tabSelected="1" zoomScalePageLayoutView="0" workbookViewId="0" topLeftCell="A4">
      <selection activeCell="Q6" sqref="Q6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273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274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275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34</v>
      </c>
      <c r="C25" s="133"/>
      <c r="D25" s="133"/>
      <c r="E25" s="133"/>
      <c r="F25" s="133"/>
      <c r="G25" s="133"/>
      <c r="H25" s="11">
        <v>0.2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156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3.9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89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29.92</v>
      </c>
    </row>
    <row r="62" spans="1:9" ht="22.5" customHeight="1">
      <c r="A62" s="14"/>
      <c r="B62" s="117" t="s">
        <v>82</v>
      </c>
      <c r="C62" s="117"/>
      <c r="D62" s="117"/>
      <c r="E62" s="117"/>
      <c r="F62" s="117"/>
      <c r="G62" s="117"/>
      <c r="H62" s="117"/>
      <c r="I62" s="36">
        <v>8.6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283.52000000000004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283.52000000000004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283.52000000000004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f>((I85+35/3)/12)*(4/12)*2%</f>
        <v>0.006481481481481481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0.006481481481481481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0.006481481481481481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0.006481481481481481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0.006481481481481481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f>'[1]Plan1'!$G$39</f>
        <v>90.00781250000004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f>'[2]Plan1'!$G$19</f>
        <v>42.93281653746771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132.94062903746774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38.2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416.46711051894926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0.05</v>
      </c>
      <c r="I126" s="21">
        <f>I125*H126</f>
        <v>20.823355525947463</v>
      </c>
    </row>
    <row r="127" spans="1:9" ht="38.2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437.29046604489673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0.1</v>
      </c>
      <c r="I128" s="21">
        <f>I127*H128</f>
        <v>43.729046604489675</v>
      </c>
    </row>
    <row r="129" spans="1:9" ht="41.2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481.0195126493864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0.076</v>
      </c>
      <c r="I132" s="21">
        <f>(I129/(1-0.1325)*7.6%)</f>
        <v>42.141190733548555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0.0165</v>
      </c>
      <c r="I133" s="21">
        <f>((I129)/(1-0.1325)*1.65%)</f>
        <v>9.149074303994094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0.04</v>
      </c>
      <c r="I136" s="21">
        <f>((I129)/(1-0.1325)*4%)</f>
        <v>22.179574070288712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138.02224123826852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0.1325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221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283.52000000000004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0.006481481481481481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132.94062903746774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416.4671105189493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138.02224123826852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554.4893517572178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19027777777777777" top="0.44027777777777777" bottom="0.3798611111111111" header="0.5118055555555555" footer="0.5118055555555555"/>
  <pageSetup horizontalDpi="300" verticalDpi="300" orientation="portrait" paperSize="9" scale="7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H167" sqref="H167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276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277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278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30.7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173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127</v>
      </c>
      <c r="C116" s="135"/>
      <c r="D116" s="135"/>
      <c r="E116" s="135"/>
      <c r="F116" s="135"/>
      <c r="G116" s="135"/>
      <c r="H116" s="135"/>
      <c r="I116" s="51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53.2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47.2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57.7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150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902777777777778" top="0.4201388888888889" bottom="0.4798611111111111" header="0.5118055555555555" footer="0.5118055555555555"/>
  <pageSetup horizontalDpi="300" verticalDpi="300" orientation="portrait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P135" sqref="P135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279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198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280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281</v>
      </c>
      <c r="C25" s="133"/>
      <c r="D25" s="133"/>
      <c r="E25" s="133"/>
      <c r="F25" s="133"/>
      <c r="G25" s="133"/>
      <c r="H25" s="11">
        <v>0.3</v>
      </c>
      <c r="I25" s="12">
        <f>H25*I24</f>
        <v>0</v>
      </c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30.7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173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127</v>
      </c>
      <c r="C116" s="135"/>
      <c r="D116" s="135"/>
      <c r="E116" s="135"/>
      <c r="F116" s="135"/>
      <c r="G116" s="135"/>
      <c r="H116" s="135"/>
      <c r="I116" s="36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40.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33.7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32.2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282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G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798611111111111" top="0.49027777777777776" bottom="0.49027777777777776" header="0.5118055555555555" footer="0.5118055555555555"/>
  <pageSetup horizontalDpi="300" verticalDpi="300" orientation="portrait" paperSize="9" scale="7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K154" sqref="K15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283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284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2">
        <v>0</v>
      </c>
      <c r="I18" s="162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285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214</v>
      </c>
      <c r="C25" s="133"/>
      <c r="D25" s="133"/>
      <c r="E25" s="133"/>
      <c r="F25" s="133"/>
      <c r="G25" s="133"/>
      <c r="H25" s="11">
        <v>0.2</v>
      </c>
      <c r="I25" s="12">
        <f>H25*H18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>
        <v>0</v>
      </c>
      <c r="I59" s="28" t="s">
        <v>72</v>
      </c>
    </row>
    <row r="60" spans="1:9" ht="24" customHeight="1">
      <c r="A60" s="14" t="s">
        <v>10</v>
      </c>
      <c r="B60" s="117" t="s">
        <v>201</v>
      </c>
      <c r="C60" s="117"/>
      <c r="D60" s="117"/>
      <c r="E60" s="117"/>
      <c r="F60" s="117"/>
      <c r="G60" s="117"/>
      <c r="H60" s="117"/>
      <c r="I60" s="21"/>
    </row>
    <row r="61" spans="1:9" ht="22.5" customHeight="1">
      <c r="A61" s="14" t="s">
        <v>12</v>
      </c>
      <c r="B61" s="135" t="s">
        <v>202</v>
      </c>
      <c r="C61" s="135"/>
      <c r="D61" s="135"/>
      <c r="E61" s="135"/>
      <c r="F61" s="135"/>
      <c r="G61" s="135"/>
      <c r="H61" s="135"/>
      <c r="I61" s="21"/>
    </row>
    <row r="62" spans="1:9" ht="30.75" customHeight="1">
      <c r="A62" s="14" t="s">
        <v>59</v>
      </c>
      <c r="B62" s="117" t="s">
        <v>203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182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183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286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55.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0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50.2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2013888888888886" top="0.5097222222222222" bottom="0.4" header="0.5118055555555555" footer="0.5118055555555555"/>
  <pageSetup horizontalDpi="300" verticalDpi="300" orientation="portrait" paperSize="9" scale="65"/>
  <rowBreaks count="2" manualBreakCount="2">
    <brk id="40" max="255" man="1"/>
    <brk id="8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J138" sqref="J138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1.8515625" style="1" customWidth="1"/>
    <col min="9" max="9" width="12.8515625" style="1" customWidth="1"/>
    <col min="10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287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277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288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64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30.7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173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127</v>
      </c>
      <c r="C116" s="135"/>
      <c r="D116" s="135"/>
      <c r="E116" s="135"/>
      <c r="F116" s="135"/>
      <c r="G116" s="135"/>
      <c r="H116" s="135"/>
      <c r="I116" s="51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40.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39.7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45.7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221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798611111111111" top="0.5902777777777778" bottom="0.4798611111111111" header="0.5118055555555555" footer="0.5118055555555555"/>
  <pageSetup horizontalDpi="300" verticalDpi="300" orientation="portrait" paperSize="9" scale="7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K155" sqref="K155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289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198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290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281</v>
      </c>
      <c r="C25" s="133"/>
      <c r="D25" s="133"/>
      <c r="E25" s="133"/>
      <c r="F25" s="133"/>
      <c r="G25" s="133"/>
      <c r="H25" s="11">
        <v>0.3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0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38.2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34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44.2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42986111111111114" top="0.5298611111111111" bottom="0.9840277777777777" header="0.5118055555555555" footer="0.5118055555555555"/>
  <pageSetup horizontalDpi="300" verticalDpi="300" orientation="portrait" paperSize="9" scale="7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J14" sqref="J14:K22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1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  <c r="K9" s="4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291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277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292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v>0</v>
      </c>
    </row>
    <row r="51" spans="1:10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  <c r="J51" s="66"/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0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30.7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10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  <c r="J80" s="44"/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173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127</v>
      </c>
      <c r="C116" s="135"/>
      <c r="D116" s="135"/>
      <c r="E116" s="135"/>
      <c r="F116" s="135"/>
      <c r="G116" s="135"/>
      <c r="H116" s="135"/>
      <c r="I116" s="51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47.2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48.7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44.2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221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902777777777778" top="0.49027777777777776" bottom="0.5701388888888889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30">
      <selection activeCell="E159" sqref="E159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0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168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169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170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171</v>
      </c>
      <c r="C25" s="133"/>
      <c r="D25" s="133"/>
      <c r="E25" s="133"/>
      <c r="F25" s="133"/>
      <c r="G25" s="133"/>
      <c r="H25" s="11">
        <v>0.3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10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  <c r="J84" s="1">
        <f>J83*100%</f>
        <v>0</v>
      </c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45.7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0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30.7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4" top="0.5902777777777778" bottom="0.4597222222222222" header="0.5118055555555555" footer="0.5118055555555555"/>
  <pageSetup horizontalDpi="300" verticalDpi="300" orientation="portrait" paperSize="9" scale="7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28">
      <selection activeCell="J152" sqref="J152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293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175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1">
        <v>0</v>
      </c>
      <c r="I18" s="161"/>
    </row>
    <row r="19" spans="1:10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56" t="s">
        <v>294</v>
      </c>
      <c r="I19" s="156"/>
      <c r="J19" s="67"/>
    </row>
    <row r="20" spans="1:10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  <c r="J20" s="67"/>
    </row>
    <row r="21" spans="1:10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  <c r="J21" s="67"/>
    </row>
    <row r="22" spans="1:10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  <c r="J22" s="67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171</v>
      </c>
      <c r="C25" s="133"/>
      <c r="D25" s="133"/>
      <c r="E25" s="133"/>
      <c r="F25" s="133"/>
      <c r="G25" s="133"/>
      <c r="H25" s="11">
        <v>0.3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>
        <v>0</v>
      </c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73.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73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42986111111111114" top="0.4597222222222222" bottom="0.4097222222222222" header="0.5118055555555555" footer="0.5118055555555555"/>
  <pageSetup horizontalDpi="300" verticalDpi="300" orientation="portrait" paperSize="9" scale="7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H159" sqref="H159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295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223</v>
      </c>
      <c r="I17" s="129"/>
    </row>
    <row r="18" spans="1:9" ht="32.25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1">
        <v>0</v>
      </c>
      <c r="I18" s="161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21" t="s">
        <v>296</v>
      </c>
      <c r="I19" s="12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263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297</v>
      </c>
      <c r="C25" s="133"/>
      <c r="D25" s="133"/>
      <c r="E25" s="133"/>
      <c r="F25" s="133"/>
      <c r="G25" s="133"/>
      <c r="H25" s="11"/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22.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73.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73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221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298611111111111" top="0.5298611111111111" bottom="0.32013888888888886" header="0.5118055555555555" footer="0.5118055555555555"/>
  <pageSetup horizontalDpi="300" verticalDpi="300" orientation="portrait" paperSize="9" scale="7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M141" sqref="M141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298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229</v>
      </c>
      <c r="I17" s="129"/>
    </row>
    <row r="18" spans="1:9" ht="21" customHeight="1">
      <c r="A18" s="2">
        <v>3</v>
      </c>
      <c r="B18" s="117" t="s">
        <v>230</v>
      </c>
      <c r="C18" s="117"/>
      <c r="D18" s="117"/>
      <c r="E18" s="117"/>
      <c r="F18" s="117"/>
      <c r="G18" s="117"/>
      <c r="H18" s="128">
        <v>0</v>
      </c>
      <c r="I18" s="128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299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214</v>
      </c>
      <c r="C25" s="133"/>
      <c r="D25" s="133"/>
      <c r="E25" s="133"/>
      <c r="F25" s="133"/>
      <c r="G25" s="133"/>
      <c r="H25" s="11">
        <v>0.4</v>
      </c>
      <c r="I25" s="12">
        <f>H25*H18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215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233</v>
      </c>
      <c r="C56" s="117"/>
      <c r="D56" s="117"/>
      <c r="E56" s="117"/>
      <c r="F56" s="117"/>
      <c r="G56" s="117"/>
      <c r="H56" s="117"/>
      <c r="I56" s="21">
        <v>0</v>
      </c>
    </row>
    <row r="57" spans="1:9" ht="24" customHeight="1">
      <c r="A57" s="14" t="s">
        <v>10</v>
      </c>
      <c r="B57" s="117" t="s">
        <v>234</v>
      </c>
      <c r="C57" s="117"/>
      <c r="D57" s="117"/>
      <c r="E57" s="117"/>
      <c r="F57" s="117"/>
      <c r="G57" s="117"/>
      <c r="H57" s="117"/>
      <c r="I57" s="21">
        <v>0</v>
      </c>
    </row>
    <row r="58" spans="1:9" ht="22.5" customHeight="1">
      <c r="A58" s="14" t="s">
        <v>61</v>
      </c>
      <c r="B58" s="135" t="s">
        <v>172</v>
      </c>
      <c r="C58" s="135"/>
      <c r="D58" s="135"/>
      <c r="E58" s="135"/>
      <c r="F58" s="135"/>
      <c r="G58" s="135"/>
      <c r="H58" s="135"/>
      <c r="I58" s="21"/>
    </row>
    <row r="59" spans="1:9" ht="15.75" customHeight="1">
      <c r="A59" s="37"/>
      <c r="B59" s="137" t="s">
        <v>83</v>
      </c>
      <c r="C59" s="137"/>
      <c r="D59" s="137"/>
      <c r="E59" s="137"/>
      <c r="F59" s="137"/>
      <c r="G59" s="137"/>
      <c r="H59" s="137"/>
      <c r="I59" s="38">
        <f>SUM(I51:I58)</f>
        <v>0</v>
      </c>
    </row>
    <row r="60" spans="1:9" ht="30" customHeight="1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58.5" customHeight="1">
      <c r="A61" s="132" t="s">
        <v>84</v>
      </c>
      <c r="B61" s="132"/>
      <c r="C61" s="132"/>
      <c r="D61" s="132"/>
      <c r="E61" s="132"/>
      <c r="F61" s="132"/>
      <c r="G61" s="132"/>
      <c r="H61" s="132"/>
      <c r="I61" s="132"/>
    </row>
    <row r="62" spans="1:9" ht="20.25" customHeight="1">
      <c r="A62" s="118"/>
      <c r="B62" s="118"/>
      <c r="C62" s="118"/>
      <c r="D62" s="118"/>
      <c r="E62" s="118"/>
      <c r="F62" s="118"/>
      <c r="G62" s="118"/>
      <c r="H62" s="118"/>
      <c r="I62" s="118"/>
    </row>
    <row r="63" spans="1:9" ht="21.75" customHeight="1">
      <c r="A63" s="122" t="s">
        <v>85</v>
      </c>
      <c r="B63" s="122"/>
      <c r="C63" s="122"/>
      <c r="D63" s="122"/>
      <c r="E63" s="122"/>
      <c r="F63" s="122"/>
      <c r="G63" s="122"/>
      <c r="H63" s="122"/>
      <c r="I63" s="122"/>
    </row>
    <row r="64" spans="1:9" ht="29.25" customHeight="1">
      <c r="A64" s="2">
        <v>2</v>
      </c>
      <c r="B64" s="118" t="s">
        <v>86</v>
      </c>
      <c r="C64" s="118"/>
      <c r="D64" s="118"/>
      <c r="E64" s="118"/>
      <c r="F64" s="118"/>
      <c r="G64" s="118"/>
      <c r="H64" s="118"/>
      <c r="I64" s="2" t="s">
        <v>42</v>
      </c>
    </row>
    <row r="65" spans="1:9" ht="21.75" customHeight="1">
      <c r="A65" s="2" t="s">
        <v>40</v>
      </c>
      <c r="B65" s="117" t="s">
        <v>87</v>
      </c>
      <c r="C65" s="117"/>
      <c r="D65" s="117"/>
      <c r="E65" s="117"/>
      <c r="F65" s="117"/>
      <c r="G65" s="117"/>
      <c r="H65" s="117"/>
      <c r="I65" s="39">
        <f>I35</f>
        <v>0</v>
      </c>
    </row>
    <row r="66" spans="1:9" ht="18.75" customHeight="1">
      <c r="A66" s="2" t="s">
        <v>49</v>
      </c>
      <c r="B66" s="117" t="s">
        <v>88</v>
      </c>
      <c r="C66" s="117"/>
      <c r="D66" s="117"/>
      <c r="E66" s="117"/>
      <c r="F66" s="117"/>
      <c r="G66" s="117"/>
      <c r="H66" s="117"/>
      <c r="I66" s="39">
        <f>I47</f>
        <v>0</v>
      </c>
    </row>
    <row r="67" spans="1:9" ht="21.75" customHeight="1">
      <c r="A67" s="2" t="s">
        <v>68</v>
      </c>
      <c r="B67" s="117" t="s">
        <v>69</v>
      </c>
      <c r="C67" s="117"/>
      <c r="D67" s="117"/>
      <c r="E67" s="117"/>
      <c r="F67" s="117"/>
      <c r="G67" s="117"/>
      <c r="H67" s="117"/>
      <c r="I67" s="39">
        <f>I59</f>
        <v>0</v>
      </c>
    </row>
    <row r="68" spans="1:9" ht="21.75" customHeight="1">
      <c r="A68" s="141" t="s">
        <v>45</v>
      </c>
      <c r="B68" s="141"/>
      <c r="C68" s="141"/>
      <c r="D68" s="141"/>
      <c r="E68" s="141"/>
      <c r="F68" s="141"/>
      <c r="G68" s="141"/>
      <c r="H68" s="141"/>
      <c r="I68" s="36">
        <f>SUM(I65:I67)</f>
        <v>0</v>
      </c>
    </row>
    <row r="69" spans="1:9" ht="26.25" customHeight="1">
      <c r="A69" s="134" t="s">
        <v>89</v>
      </c>
      <c r="B69" s="134"/>
      <c r="C69" s="134"/>
      <c r="D69" s="134"/>
      <c r="E69" s="134"/>
      <c r="F69" s="134"/>
      <c r="G69" s="134"/>
      <c r="H69" s="134"/>
      <c r="I69" s="134"/>
    </row>
    <row r="70" spans="1:9" ht="28.5" customHeight="1">
      <c r="A70" s="14">
        <v>3</v>
      </c>
      <c r="B70" s="136" t="s">
        <v>90</v>
      </c>
      <c r="C70" s="136"/>
      <c r="D70" s="136"/>
      <c r="E70" s="136"/>
      <c r="F70" s="136"/>
      <c r="G70" s="136"/>
      <c r="H70" s="136"/>
      <c r="I70" s="14" t="s">
        <v>91</v>
      </c>
    </row>
    <row r="71" spans="1:9" ht="40.5" customHeight="1">
      <c r="A71" s="40" t="s">
        <v>6</v>
      </c>
      <c r="B71" s="142" t="s">
        <v>92</v>
      </c>
      <c r="C71" s="142"/>
      <c r="D71" s="142"/>
      <c r="E71" s="142"/>
      <c r="F71" s="142"/>
      <c r="G71" s="142"/>
      <c r="H71" s="142"/>
      <c r="I71" s="41">
        <f>((I27/12)*(30/30)*0.05)</f>
        <v>0</v>
      </c>
    </row>
    <row r="72" spans="1:9" ht="39.75" customHeight="1">
      <c r="A72" s="40" t="s">
        <v>8</v>
      </c>
      <c r="B72" s="143" t="s">
        <v>93</v>
      </c>
      <c r="C72" s="143"/>
      <c r="D72" s="143"/>
      <c r="E72" s="143"/>
      <c r="F72" s="143"/>
      <c r="G72" s="143"/>
      <c r="H72" s="143"/>
      <c r="I72" s="41">
        <f>I71*H46</f>
        <v>0</v>
      </c>
    </row>
    <row r="73" spans="1:9" ht="45.75" customHeight="1">
      <c r="A73" s="40" t="s">
        <v>10</v>
      </c>
      <c r="B73" s="144" t="s">
        <v>94</v>
      </c>
      <c r="C73" s="144"/>
      <c r="D73" s="144"/>
      <c r="E73" s="144"/>
      <c r="F73" s="144"/>
      <c r="G73" s="144"/>
      <c r="H73" s="144"/>
      <c r="I73" s="41">
        <f>I27*2.5%</f>
        <v>0</v>
      </c>
    </row>
    <row r="74" spans="1:9" ht="30.75" customHeight="1">
      <c r="A74" s="40" t="s">
        <v>12</v>
      </c>
      <c r="B74" s="142" t="s">
        <v>95</v>
      </c>
      <c r="C74" s="142"/>
      <c r="D74" s="142"/>
      <c r="E74" s="142"/>
      <c r="F74" s="142"/>
      <c r="G74" s="142"/>
      <c r="H74" s="142"/>
      <c r="I74" s="42">
        <f>((I27/30)*7)/12*100%</f>
        <v>0</v>
      </c>
    </row>
    <row r="75" spans="1:9" ht="33" customHeight="1">
      <c r="A75" s="40" t="s">
        <v>59</v>
      </c>
      <c r="B75" s="143" t="s">
        <v>96</v>
      </c>
      <c r="C75" s="143"/>
      <c r="D75" s="143"/>
      <c r="E75" s="143"/>
      <c r="F75" s="143"/>
      <c r="G75" s="143"/>
      <c r="H75" s="143"/>
      <c r="I75" s="41">
        <f>I74*H47</f>
        <v>0</v>
      </c>
    </row>
    <row r="76" spans="1:9" ht="50.25" customHeight="1">
      <c r="A76" s="40" t="s">
        <v>61</v>
      </c>
      <c r="B76" s="144" t="s">
        <v>97</v>
      </c>
      <c r="C76" s="144"/>
      <c r="D76" s="144"/>
      <c r="E76" s="144"/>
      <c r="F76" s="144"/>
      <c r="G76" s="144"/>
      <c r="H76" s="144"/>
      <c r="I76" s="43">
        <f>I27*2.5%</f>
        <v>0</v>
      </c>
    </row>
    <row r="77" spans="1:9" ht="15.75" customHeight="1">
      <c r="A77" s="137" t="s">
        <v>45</v>
      </c>
      <c r="B77" s="137"/>
      <c r="C77" s="137"/>
      <c r="D77" s="137"/>
      <c r="E77" s="137"/>
      <c r="F77" s="137"/>
      <c r="G77" s="137"/>
      <c r="H77" s="137"/>
      <c r="I77" s="41">
        <f>SUM(I71:I76)</f>
        <v>0</v>
      </c>
    </row>
    <row r="78" spans="1:9" ht="42.75" customHeight="1">
      <c r="A78" s="122" t="s">
        <v>98</v>
      </c>
      <c r="B78" s="122"/>
      <c r="C78" s="122"/>
      <c r="D78" s="122"/>
      <c r="E78" s="122"/>
      <c r="F78" s="122"/>
      <c r="G78" s="122"/>
      <c r="H78" s="122"/>
      <c r="I78" s="122"/>
    </row>
    <row r="79" spans="1:9" ht="60.75" customHeight="1">
      <c r="A79" s="139" t="s">
        <v>99</v>
      </c>
      <c r="B79" s="139"/>
      <c r="C79" s="139"/>
      <c r="D79" s="139"/>
      <c r="E79" s="139"/>
      <c r="F79" s="139"/>
      <c r="G79" s="139"/>
      <c r="H79" s="139"/>
      <c r="I79" s="139"/>
    </row>
    <row r="80" spans="1:9" ht="62.25" customHeight="1">
      <c r="A80" s="118" t="s">
        <v>100</v>
      </c>
      <c r="B80" s="118"/>
      <c r="C80" s="118"/>
      <c r="D80" s="118"/>
      <c r="E80" s="118"/>
      <c r="F80" s="118"/>
      <c r="G80" s="118"/>
      <c r="H80" s="118"/>
      <c r="I80" s="45">
        <f>I27+I33+I83</f>
        <v>0</v>
      </c>
    </row>
    <row r="81" spans="1:9" ht="24" customHeight="1">
      <c r="A81" s="122" t="s">
        <v>101</v>
      </c>
      <c r="B81" s="122"/>
      <c r="C81" s="122"/>
      <c r="D81" s="122"/>
      <c r="E81" s="122"/>
      <c r="F81" s="122"/>
      <c r="G81" s="122"/>
      <c r="H81" s="122"/>
      <c r="I81" s="122"/>
    </row>
    <row r="82" spans="1:9" ht="27" customHeight="1">
      <c r="A82" s="46" t="s">
        <v>102</v>
      </c>
      <c r="B82" s="136" t="s">
        <v>103</v>
      </c>
      <c r="C82" s="136"/>
      <c r="D82" s="136"/>
      <c r="E82" s="136"/>
      <c r="F82" s="136"/>
      <c r="G82" s="136"/>
      <c r="H82" s="136"/>
      <c r="I82" s="46" t="s">
        <v>42</v>
      </c>
    </row>
    <row r="83" spans="1:9" ht="31.5" customHeight="1">
      <c r="A83" s="40" t="s">
        <v>6</v>
      </c>
      <c r="B83" s="143" t="s">
        <v>104</v>
      </c>
      <c r="C83" s="143"/>
      <c r="D83" s="143"/>
      <c r="E83" s="143"/>
      <c r="F83" s="143"/>
      <c r="G83" s="143"/>
      <c r="H83" s="143"/>
      <c r="I83" s="47">
        <f>9.075%*I27</f>
        <v>0</v>
      </c>
    </row>
    <row r="84" spans="1:9" ht="46.5" customHeight="1">
      <c r="A84" s="40" t="s">
        <v>8</v>
      </c>
      <c r="B84" s="144" t="s">
        <v>205</v>
      </c>
      <c r="C84" s="144"/>
      <c r="D84" s="144"/>
      <c r="E84" s="144"/>
      <c r="F84" s="144"/>
      <c r="G84" s="144"/>
      <c r="H84" s="144"/>
      <c r="I84" s="47">
        <f>((I80/30)*2.96)/12</f>
        <v>0</v>
      </c>
    </row>
    <row r="85" spans="1:9" ht="30.75" customHeight="1">
      <c r="A85" s="40" t="s">
        <v>10</v>
      </c>
      <c r="B85" s="143" t="s">
        <v>106</v>
      </c>
      <c r="C85" s="143"/>
      <c r="D85" s="143"/>
      <c r="E85" s="143"/>
      <c r="F85" s="143"/>
      <c r="G85" s="143"/>
      <c r="H85" s="143"/>
      <c r="I85" s="47">
        <f>((I80/30)*5)/12*1.5%</f>
        <v>0</v>
      </c>
    </row>
    <row r="86" spans="1:9" ht="25.5" customHeight="1">
      <c r="A86" s="40" t="s">
        <v>12</v>
      </c>
      <c r="B86" s="143" t="s">
        <v>107</v>
      </c>
      <c r="C86" s="143"/>
      <c r="D86" s="143"/>
      <c r="E86" s="143"/>
      <c r="F86" s="143"/>
      <c r="G86" s="143"/>
      <c r="H86" s="143"/>
      <c r="I86" s="47">
        <f>((I80/30)*15)/12*0.78%</f>
        <v>0</v>
      </c>
    </row>
    <row r="87" spans="1:9" ht="30.75" customHeight="1">
      <c r="A87" s="40" t="s">
        <v>59</v>
      </c>
      <c r="B87" s="142" t="s">
        <v>108</v>
      </c>
      <c r="C87" s="142"/>
      <c r="D87" s="142"/>
      <c r="E87" s="142"/>
      <c r="F87" s="142"/>
      <c r="G87" s="142"/>
      <c r="H87" s="142"/>
      <c r="I87" s="47">
        <v>0</v>
      </c>
    </row>
    <row r="88" spans="1:9" ht="33.75" customHeight="1">
      <c r="A88" s="40" t="s">
        <v>61</v>
      </c>
      <c r="B88" s="143" t="s">
        <v>109</v>
      </c>
      <c r="C88" s="143"/>
      <c r="D88" s="143"/>
      <c r="E88" s="143"/>
      <c r="F88" s="143"/>
      <c r="G88" s="143"/>
      <c r="H88" s="143"/>
      <c r="I88" s="47">
        <f>((I80/30)*5)/12</f>
        <v>0</v>
      </c>
    </row>
    <row r="89" spans="1:9" ht="27.75" customHeight="1">
      <c r="A89" s="137" t="s">
        <v>45</v>
      </c>
      <c r="B89" s="137"/>
      <c r="C89" s="137"/>
      <c r="D89" s="137"/>
      <c r="E89" s="137"/>
      <c r="F89" s="137"/>
      <c r="G89" s="137"/>
      <c r="H89" s="137"/>
      <c r="I89" s="47">
        <f>SUM(I83:I88)</f>
        <v>0</v>
      </c>
    </row>
    <row r="90" spans="1:9" ht="36.75" customHeight="1">
      <c r="A90" s="40" t="s">
        <v>35</v>
      </c>
      <c r="B90" s="142" t="s">
        <v>110</v>
      </c>
      <c r="C90" s="142"/>
      <c r="D90" s="142"/>
      <c r="E90" s="142"/>
      <c r="F90" s="142"/>
      <c r="G90" s="142"/>
      <c r="H90" s="142"/>
      <c r="I90" s="47">
        <f>I89*H47</f>
        <v>0</v>
      </c>
    </row>
    <row r="91" spans="1:9" ht="30" customHeight="1">
      <c r="A91" s="137" t="s">
        <v>45</v>
      </c>
      <c r="B91" s="137"/>
      <c r="C91" s="137"/>
      <c r="D91" s="137"/>
      <c r="E91" s="137"/>
      <c r="F91" s="137"/>
      <c r="G91" s="137"/>
      <c r="H91" s="137"/>
      <c r="I91" s="48">
        <f>I89+I90</f>
        <v>0</v>
      </c>
    </row>
    <row r="92" spans="1:9" ht="60.75" customHeight="1">
      <c r="A92" s="145" t="s">
        <v>111</v>
      </c>
      <c r="B92" s="145"/>
      <c r="C92" s="145"/>
      <c r="D92" s="145"/>
      <c r="E92" s="145"/>
      <c r="F92" s="145"/>
      <c r="G92" s="145"/>
      <c r="H92" s="145"/>
      <c r="I92" s="145"/>
    </row>
    <row r="93" spans="1:9" ht="30.75" customHeight="1">
      <c r="A93" s="137"/>
      <c r="B93" s="137"/>
      <c r="C93" s="137"/>
      <c r="D93" s="137"/>
      <c r="E93" s="137"/>
      <c r="F93" s="137"/>
      <c r="G93" s="137"/>
      <c r="H93" s="137"/>
      <c r="I93" s="137"/>
    </row>
    <row r="94" spans="1:9" ht="20.25" customHeight="1">
      <c r="A94" s="134" t="s">
        <v>112</v>
      </c>
      <c r="B94" s="134"/>
      <c r="C94" s="134"/>
      <c r="D94" s="134"/>
      <c r="E94" s="134"/>
      <c r="F94" s="134"/>
      <c r="G94" s="134"/>
      <c r="H94" s="134"/>
      <c r="I94" s="134"/>
    </row>
    <row r="95" spans="1:9" ht="25.5" customHeight="1">
      <c r="A95" s="14" t="s">
        <v>113</v>
      </c>
      <c r="B95" s="136" t="s">
        <v>114</v>
      </c>
      <c r="C95" s="136"/>
      <c r="D95" s="136"/>
      <c r="E95" s="136"/>
      <c r="F95" s="136"/>
      <c r="G95" s="136"/>
      <c r="H95" s="136"/>
      <c r="I95" s="28" t="s">
        <v>42</v>
      </c>
    </row>
    <row r="96" spans="1:9" ht="32.25" customHeight="1">
      <c r="A96" s="14" t="s">
        <v>6</v>
      </c>
      <c r="B96" s="135" t="s">
        <v>235</v>
      </c>
      <c r="C96" s="135"/>
      <c r="D96" s="135"/>
      <c r="E96" s="135"/>
      <c r="F96" s="135"/>
      <c r="G96" s="135"/>
      <c r="H96" s="135"/>
      <c r="I96" s="49">
        <v>0</v>
      </c>
    </row>
    <row r="97" spans="1:9" ht="27.75" customHeight="1">
      <c r="A97" s="137" t="s">
        <v>45</v>
      </c>
      <c r="B97" s="137"/>
      <c r="C97" s="137"/>
      <c r="D97" s="137"/>
      <c r="E97" s="137"/>
      <c r="F97" s="137"/>
      <c r="G97" s="137"/>
      <c r="H97" s="137"/>
      <c r="I97" s="50">
        <v>0</v>
      </c>
    </row>
    <row r="98" spans="1:9" ht="34.5" customHeight="1">
      <c r="A98" s="46" t="s">
        <v>8</v>
      </c>
      <c r="B98" s="117" t="s">
        <v>116</v>
      </c>
      <c r="C98" s="117"/>
      <c r="D98" s="117"/>
      <c r="E98" s="117"/>
      <c r="F98" s="117"/>
      <c r="G98" s="117"/>
      <c r="H98" s="117"/>
      <c r="I98" s="42">
        <f>ROUND(H47*I97,2)</f>
        <v>0</v>
      </c>
    </row>
    <row r="99" spans="1:9" ht="15.75" customHeight="1">
      <c r="A99" s="137" t="s">
        <v>45</v>
      </c>
      <c r="B99" s="137"/>
      <c r="C99" s="137"/>
      <c r="D99" s="137"/>
      <c r="E99" s="137"/>
      <c r="F99" s="137"/>
      <c r="G99" s="137"/>
      <c r="H99" s="137"/>
      <c r="I99" s="21">
        <f>SUM(I97:I98)</f>
        <v>0</v>
      </c>
    </row>
    <row r="100" spans="1:9" ht="42" customHeight="1">
      <c r="A100" s="139" t="s">
        <v>117</v>
      </c>
      <c r="B100" s="139"/>
      <c r="C100" s="139"/>
      <c r="D100" s="139"/>
      <c r="E100" s="139"/>
      <c r="F100" s="139"/>
      <c r="G100" s="139"/>
      <c r="H100" s="139"/>
      <c r="I100" s="139"/>
    </row>
    <row r="101" spans="1:9" ht="37.5" customHeight="1">
      <c r="A101" s="132"/>
      <c r="B101" s="132"/>
      <c r="C101" s="132"/>
      <c r="D101" s="132"/>
      <c r="E101" s="132"/>
      <c r="F101" s="132"/>
      <c r="G101" s="132"/>
      <c r="H101" s="132"/>
      <c r="I101" s="132"/>
    </row>
    <row r="102" spans="1:9" ht="23.25" customHeight="1">
      <c r="A102" s="122" t="s">
        <v>118</v>
      </c>
      <c r="B102" s="122"/>
      <c r="C102" s="122"/>
      <c r="D102" s="122"/>
      <c r="E102" s="122"/>
      <c r="F102" s="122"/>
      <c r="G102" s="122"/>
      <c r="H102" s="122"/>
      <c r="I102" s="122"/>
    </row>
    <row r="103" spans="1:9" ht="27.75" customHeight="1">
      <c r="A103" s="2">
        <v>4</v>
      </c>
      <c r="B103" s="136" t="s">
        <v>119</v>
      </c>
      <c r="C103" s="136"/>
      <c r="D103" s="136"/>
      <c r="E103" s="136"/>
      <c r="F103" s="136"/>
      <c r="G103" s="136"/>
      <c r="H103" s="136"/>
      <c r="I103" s="28" t="s">
        <v>42</v>
      </c>
    </row>
    <row r="104" spans="1:9" ht="19.5" customHeight="1">
      <c r="A104" s="2" t="s">
        <v>102</v>
      </c>
      <c r="B104" s="135" t="s">
        <v>120</v>
      </c>
      <c r="C104" s="135"/>
      <c r="D104" s="135"/>
      <c r="E104" s="135"/>
      <c r="F104" s="135"/>
      <c r="G104" s="135"/>
      <c r="H104" s="135"/>
      <c r="I104" s="21">
        <f>I91</f>
        <v>0</v>
      </c>
    </row>
    <row r="105" spans="1:9" ht="19.5" customHeight="1">
      <c r="A105" s="2" t="s">
        <v>121</v>
      </c>
      <c r="B105" s="135" t="s">
        <v>122</v>
      </c>
      <c r="C105" s="135"/>
      <c r="D105" s="135"/>
      <c r="E105" s="135"/>
      <c r="F105" s="135"/>
      <c r="G105" s="135"/>
      <c r="H105" s="135"/>
      <c r="I105" s="21">
        <f>I99</f>
        <v>0</v>
      </c>
    </row>
    <row r="106" spans="1:9" ht="19.5" customHeight="1">
      <c r="A106" s="141" t="s">
        <v>45</v>
      </c>
      <c r="B106" s="141"/>
      <c r="C106" s="141"/>
      <c r="D106" s="141"/>
      <c r="E106" s="141"/>
      <c r="F106" s="141"/>
      <c r="G106" s="141"/>
      <c r="H106" s="141"/>
      <c r="I106" s="21">
        <f>I104+I105</f>
        <v>0</v>
      </c>
    </row>
    <row r="107" spans="1:9" ht="9" customHeight="1">
      <c r="A107" s="137"/>
      <c r="B107" s="137"/>
      <c r="C107" s="137"/>
      <c r="D107" s="137"/>
      <c r="E107" s="137"/>
      <c r="F107" s="137"/>
      <c r="G107" s="137"/>
      <c r="H107" s="137"/>
      <c r="I107" s="137"/>
    </row>
    <row r="108" spans="1:9" ht="30" customHeight="1">
      <c r="A108" s="122" t="s">
        <v>123</v>
      </c>
      <c r="B108" s="122"/>
      <c r="C108" s="122"/>
      <c r="D108" s="122"/>
      <c r="E108" s="122"/>
      <c r="F108" s="122"/>
      <c r="G108" s="122"/>
      <c r="H108" s="122"/>
      <c r="I108" s="122"/>
    </row>
    <row r="109" spans="1:9" ht="25.5" customHeight="1">
      <c r="A109" s="14">
        <v>5</v>
      </c>
      <c r="B109" s="118" t="s">
        <v>207</v>
      </c>
      <c r="C109" s="118"/>
      <c r="D109" s="118"/>
      <c r="E109" s="118"/>
      <c r="F109" s="118"/>
      <c r="G109" s="118"/>
      <c r="H109" s="118"/>
      <c r="I109" s="14" t="s">
        <v>42</v>
      </c>
    </row>
    <row r="110" spans="1:9" ht="24" customHeight="1">
      <c r="A110" s="14" t="s">
        <v>6</v>
      </c>
      <c r="B110" s="117" t="s">
        <v>125</v>
      </c>
      <c r="C110" s="117"/>
      <c r="D110" s="117"/>
      <c r="E110" s="117"/>
      <c r="F110" s="117"/>
      <c r="G110" s="117"/>
      <c r="H110" s="117"/>
      <c r="I110" s="21">
        <v>0</v>
      </c>
    </row>
    <row r="111" spans="1:9" ht="25.5" customHeight="1">
      <c r="A111" s="14" t="s">
        <v>8</v>
      </c>
      <c r="B111" s="117" t="s">
        <v>236</v>
      </c>
      <c r="C111" s="117"/>
      <c r="D111" s="117"/>
      <c r="E111" s="117"/>
      <c r="F111" s="117"/>
      <c r="G111" s="117"/>
      <c r="H111" s="117"/>
      <c r="I111" s="36">
        <v>0</v>
      </c>
    </row>
    <row r="112" spans="1:9" ht="23.25" customHeight="1">
      <c r="A112" s="14" t="s">
        <v>10</v>
      </c>
      <c r="B112" s="135" t="s">
        <v>237</v>
      </c>
      <c r="C112" s="135"/>
      <c r="D112" s="135"/>
      <c r="E112" s="135"/>
      <c r="F112" s="135"/>
      <c r="G112" s="135"/>
      <c r="H112" s="135"/>
      <c r="I112" s="36">
        <v>0</v>
      </c>
    </row>
    <row r="113" spans="1:9" ht="15.75" customHeight="1">
      <c r="A113" s="14" t="s">
        <v>12</v>
      </c>
      <c r="B113" s="117" t="s">
        <v>128</v>
      </c>
      <c r="C113" s="117"/>
      <c r="D113" s="117"/>
      <c r="E113" s="117"/>
      <c r="F113" s="117"/>
      <c r="G113" s="117"/>
      <c r="H113" s="117"/>
      <c r="I113" s="36">
        <v>0</v>
      </c>
    </row>
    <row r="114" spans="1:9" ht="21.75" customHeight="1">
      <c r="A114" s="137" t="s">
        <v>83</v>
      </c>
      <c r="B114" s="137"/>
      <c r="C114" s="137"/>
      <c r="D114" s="137"/>
      <c r="E114" s="137"/>
      <c r="F114" s="137"/>
      <c r="G114" s="137"/>
      <c r="H114" s="137"/>
      <c r="I114" s="38">
        <f>SUM(I110:I113)</f>
        <v>0</v>
      </c>
    </row>
    <row r="115" spans="1:9" ht="8.25" customHeight="1">
      <c r="A115" s="136"/>
      <c r="B115" s="136"/>
      <c r="C115" s="136"/>
      <c r="D115" s="136"/>
      <c r="E115" s="136"/>
      <c r="F115" s="136"/>
      <c r="G115" s="136"/>
      <c r="H115" s="136"/>
      <c r="I115" s="136"/>
    </row>
    <row r="116" spans="1:9" ht="14.25" customHeight="1">
      <c r="A116" s="146" t="s">
        <v>129</v>
      </c>
      <c r="B116" s="146"/>
      <c r="C116" s="146"/>
      <c r="D116" s="146"/>
      <c r="E116" s="146"/>
      <c r="F116" s="146"/>
      <c r="G116" s="146"/>
      <c r="H116" s="146"/>
      <c r="I116" s="146"/>
    </row>
    <row r="117" spans="1:9" ht="8.25" customHeight="1">
      <c r="A117" s="19"/>
      <c r="B117" s="52"/>
      <c r="C117" s="52"/>
      <c r="D117" s="52"/>
      <c r="E117" s="52"/>
      <c r="F117" s="52"/>
      <c r="G117" s="52"/>
      <c r="H117" s="52"/>
      <c r="I117" s="53"/>
    </row>
    <row r="118" spans="1:9" ht="29.25" customHeight="1">
      <c r="A118" s="134" t="s">
        <v>130</v>
      </c>
      <c r="B118" s="134"/>
      <c r="C118" s="134"/>
      <c r="D118" s="134"/>
      <c r="E118" s="134"/>
      <c r="F118" s="134"/>
      <c r="G118" s="134"/>
      <c r="H118" s="134"/>
      <c r="I118" s="134"/>
    </row>
    <row r="119" spans="1:9" ht="32.25" customHeight="1">
      <c r="A119" s="14">
        <v>6</v>
      </c>
      <c r="B119" s="136" t="s">
        <v>131</v>
      </c>
      <c r="C119" s="136"/>
      <c r="D119" s="136"/>
      <c r="E119" s="136"/>
      <c r="F119" s="136"/>
      <c r="G119" s="136"/>
      <c r="H119" s="2" t="s">
        <v>51</v>
      </c>
      <c r="I119" s="54" t="s">
        <v>132</v>
      </c>
    </row>
    <row r="120" spans="1:9" ht="73.5" customHeight="1">
      <c r="A120" s="144" t="s">
        <v>133</v>
      </c>
      <c r="B120" s="144"/>
      <c r="C120" s="144"/>
      <c r="D120" s="144"/>
      <c r="E120" s="144"/>
      <c r="F120" s="144"/>
      <c r="G120" s="144"/>
      <c r="H120" s="14"/>
      <c r="I120" s="21">
        <f>I114+I106+I77+I68+I27</f>
        <v>0</v>
      </c>
    </row>
    <row r="121" spans="1:9" ht="21.75" customHeight="1">
      <c r="A121" s="14" t="s">
        <v>6</v>
      </c>
      <c r="B121" s="135" t="s">
        <v>134</v>
      </c>
      <c r="C121" s="135"/>
      <c r="D121" s="135"/>
      <c r="E121" s="135"/>
      <c r="F121" s="135"/>
      <c r="G121" s="135"/>
      <c r="H121" s="25">
        <v>0</v>
      </c>
      <c r="I121" s="21">
        <f>I120*H121</f>
        <v>0</v>
      </c>
    </row>
    <row r="122" spans="1:9" ht="73.5" customHeight="1">
      <c r="A122" s="144" t="s">
        <v>135</v>
      </c>
      <c r="B122" s="144"/>
      <c r="C122" s="144"/>
      <c r="D122" s="144"/>
      <c r="E122" s="144"/>
      <c r="F122" s="144"/>
      <c r="G122" s="144"/>
      <c r="H122" s="55" t="s">
        <v>72</v>
      </c>
      <c r="I122" s="21">
        <f>I120+I121</f>
        <v>0</v>
      </c>
    </row>
    <row r="123" spans="1:9" ht="24.75" customHeight="1">
      <c r="A123" s="14" t="s">
        <v>8</v>
      </c>
      <c r="B123" s="135" t="s">
        <v>136</v>
      </c>
      <c r="C123" s="135"/>
      <c r="D123" s="135"/>
      <c r="E123" s="135"/>
      <c r="F123" s="135"/>
      <c r="G123" s="135"/>
      <c r="H123" s="25">
        <v>0</v>
      </c>
      <c r="I123" s="21">
        <f>I122*H123</f>
        <v>0</v>
      </c>
    </row>
    <row r="124" spans="1:9" ht="82.5" customHeight="1">
      <c r="A124" s="144" t="s">
        <v>137</v>
      </c>
      <c r="B124" s="144"/>
      <c r="C124" s="144"/>
      <c r="D124" s="144"/>
      <c r="E124" s="144"/>
      <c r="F124" s="144"/>
      <c r="G124" s="144"/>
      <c r="H124" s="55" t="s">
        <v>72</v>
      </c>
      <c r="I124" s="21">
        <f>I122+I123</f>
        <v>0</v>
      </c>
    </row>
    <row r="125" spans="1:9" ht="15.75" customHeight="1">
      <c r="A125" s="14" t="s">
        <v>10</v>
      </c>
      <c r="B125" s="135" t="s">
        <v>138</v>
      </c>
      <c r="C125" s="135"/>
      <c r="D125" s="135"/>
      <c r="E125" s="135"/>
      <c r="F125" s="135"/>
      <c r="G125" s="135"/>
      <c r="H125" s="55" t="s">
        <v>72</v>
      </c>
      <c r="I125" s="28" t="s">
        <v>72</v>
      </c>
    </row>
    <row r="126" spans="1:9" ht="15.75" customHeight="1">
      <c r="A126" s="14"/>
      <c r="B126" s="135" t="s">
        <v>139</v>
      </c>
      <c r="C126" s="135"/>
      <c r="D126" s="135"/>
      <c r="E126" s="135"/>
      <c r="F126" s="135"/>
      <c r="G126" s="135"/>
      <c r="H126" s="55" t="s">
        <v>72</v>
      </c>
      <c r="I126" s="28" t="s">
        <v>72</v>
      </c>
    </row>
    <row r="127" spans="1:9" ht="55.5" customHeight="1">
      <c r="A127" s="14"/>
      <c r="B127" s="147" t="s">
        <v>140</v>
      </c>
      <c r="C127" s="147"/>
      <c r="D127" s="147"/>
      <c r="E127" s="147"/>
      <c r="F127" s="147"/>
      <c r="G127" s="147"/>
      <c r="H127" s="56">
        <v>0</v>
      </c>
      <c r="I127" s="21">
        <f>(I124/(1-0.1325)*7.6%)</f>
        <v>0</v>
      </c>
    </row>
    <row r="128" spans="1:9" ht="47.25" customHeight="1">
      <c r="A128" s="14"/>
      <c r="B128" s="147" t="s">
        <v>141</v>
      </c>
      <c r="C128" s="147"/>
      <c r="D128" s="147"/>
      <c r="E128" s="147"/>
      <c r="F128" s="147"/>
      <c r="G128" s="147"/>
      <c r="H128" s="56">
        <v>0</v>
      </c>
      <c r="I128" s="21">
        <f>((I124)/(1-0.1325)*1.65%)</f>
        <v>0</v>
      </c>
    </row>
    <row r="129" spans="1:9" ht="18" customHeight="1">
      <c r="A129" s="14"/>
      <c r="B129" s="117" t="s">
        <v>142</v>
      </c>
      <c r="C129" s="117"/>
      <c r="D129" s="117"/>
      <c r="E129" s="117"/>
      <c r="F129" s="117"/>
      <c r="G129" s="117"/>
      <c r="H129" s="57" t="s">
        <v>72</v>
      </c>
      <c r="I129" s="28" t="s">
        <v>72</v>
      </c>
    </row>
    <row r="130" spans="1:9" ht="18" customHeight="1">
      <c r="A130" s="14"/>
      <c r="B130" s="117" t="s">
        <v>143</v>
      </c>
      <c r="C130" s="117"/>
      <c r="D130" s="117"/>
      <c r="E130" s="117"/>
      <c r="F130" s="117"/>
      <c r="G130" s="117"/>
      <c r="H130" s="57" t="s">
        <v>72</v>
      </c>
      <c r="I130" s="28" t="s">
        <v>72</v>
      </c>
    </row>
    <row r="131" spans="1:9" ht="47.25" customHeight="1">
      <c r="A131" s="14"/>
      <c r="B131" s="147" t="s">
        <v>238</v>
      </c>
      <c r="C131" s="147"/>
      <c r="D131" s="147"/>
      <c r="E131" s="147"/>
      <c r="F131" s="147"/>
      <c r="G131" s="147"/>
      <c r="H131" s="56">
        <v>0</v>
      </c>
      <c r="I131" s="21">
        <f>((I124)/(1-0.1325)*4%)</f>
        <v>0</v>
      </c>
    </row>
    <row r="132" spans="1:9" ht="15.75" customHeight="1">
      <c r="A132" s="137" t="s">
        <v>45</v>
      </c>
      <c r="B132" s="137"/>
      <c r="C132" s="137"/>
      <c r="D132" s="137"/>
      <c r="E132" s="137"/>
      <c r="F132" s="137"/>
      <c r="G132" s="137"/>
      <c r="H132" s="137"/>
      <c r="I132" s="21">
        <f>I121+I123+I127+I128+I131</f>
        <v>0</v>
      </c>
    </row>
    <row r="133" spans="1:9" ht="6.75" customHeight="1">
      <c r="A133" s="137"/>
      <c r="B133" s="137"/>
      <c r="C133" s="137"/>
      <c r="D133" s="137"/>
      <c r="E133" s="137"/>
      <c r="F133" s="137"/>
      <c r="G133" s="137"/>
      <c r="H133" s="137"/>
      <c r="I133" s="137"/>
    </row>
    <row r="134" spans="1:9" ht="15.75" customHeight="1">
      <c r="A134" s="117" t="s">
        <v>145</v>
      </c>
      <c r="B134" s="117"/>
      <c r="C134" s="117"/>
      <c r="D134" s="117"/>
      <c r="E134" s="117"/>
      <c r="F134" s="117"/>
      <c r="G134" s="117"/>
      <c r="H134" s="25">
        <f>H127+H128+H131</f>
        <v>0</v>
      </c>
      <c r="I134" s="21"/>
    </row>
    <row r="135" spans="1:9" ht="12.75" customHeight="1">
      <c r="A135" s="148" t="s">
        <v>146</v>
      </c>
      <c r="B135" s="148"/>
      <c r="C135" s="149" t="s">
        <v>147</v>
      </c>
      <c r="D135" s="149"/>
      <c r="E135" s="149"/>
      <c r="F135" s="149"/>
      <c r="G135" s="149"/>
      <c r="H135" s="149"/>
      <c r="I135" s="149"/>
    </row>
    <row r="136" spans="1:9" ht="12" customHeight="1">
      <c r="A136" s="148"/>
      <c r="B136" s="148"/>
      <c r="C136" s="150" t="s">
        <v>148</v>
      </c>
      <c r="D136" s="150"/>
      <c r="E136" s="150"/>
      <c r="F136" s="150"/>
      <c r="G136" s="150"/>
      <c r="H136" s="150"/>
      <c r="I136" s="150"/>
    </row>
    <row r="137" spans="1:9" ht="13.5" customHeight="1">
      <c r="A137" s="148"/>
      <c r="B137" s="148"/>
      <c r="C137" s="151" t="s">
        <v>149</v>
      </c>
      <c r="D137" s="151"/>
      <c r="E137" s="151"/>
      <c r="F137" s="151"/>
      <c r="G137" s="151"/>
      <c r="H137" s="151"/>
      <c r="I137" s="151"/>
    </row>
    <row r="138" spans="1:9" ht="6.75" customHeight="1">
      <c r="A138" s="152"/>
      <c r="B138" s="152"/>
      <c r="C138" s="152"/>
      <c r="D138" s="152"/>
      <c r="E138" s="152"/>
      <c r="F138" s="152"/>
      <c r="G138" s="152"/>
      <c r="H138" s="152"/>
      <c r="I138" s="152"/>
    </row>
    <row r="139" spans="1:9" ht="25.5" customHeight="1">
      <c r="A139" s="132" t="s">
        <v>150</v>
      </c>
      <c r="B139" s="132"/>
      <c r="C139" s="132"/>
      <c r="D139" s="132"/>
      <c r="E139" s="132"/>
      <c r="F139" s="132"/>
      <c r="G139" s="132"/>
      <c r="H139" s="132"/>
      <c r="I139" s="132"/>
    </row>
    <row r="140" spans="1:9" ht="5.25" customHeight="1">
      <c r="A140" s="137"/>
      <c r="B140" s="137"/>
      <c r="C140" s="137"/>
      <c r="D140" s="137"/>
      <c r="E140" s="137"/>
      <c r="F140" s="137"/>
      <c r="G140" s="137"/>
      <c r="H140" s="137"/>
      <c r="I140" s="137"/>
    </row>
    <row r="141" spans="1:9" ht="21" customHeight="1">
      <c r="A141" s="153" t="s">
        <v>151</v>
      </c>
      <c r="B141" s="153"/>
      <c r="C141" s="153"/>
      <c r="D141" s="153"/>
      <c r="E141" s="153"/>
      <c r="F141" s="153"/>
      <c r="G141" s="153"/>
      <c r="H141" s="153"/>
      <c r="I141" s="153"/>
    </row>
    <row r="142" spans="1:9" ht="15" customHeight="1">
      <c r="A142" s="117" t="s">
        <v>152</v>
      </c>
      <c r="B142" s="117"/>
      <c r="C142" s="117"/>
      <c r="D142" s="117"/>
      <c r="E142" s="117"/>
      <c r="F142" s="117"/>
      <c r="G142" s="117"/>
      <c r="H142" s="117"/>
      <c r="I142" s="2" t="s">
        <v>42</v>
      </c>
    </row>
    <row r="143" spans="1:9" ht="18" customHeight="1">
      <c r="A143" s="58" t="s">
        <v>6</v>
      </c>
      <c r="B143" s="117" t="s">
        <v>153</v>
      </c>
      <c r="C143" s="117"/>
      <c r="D143" s="117"/>
      <c r="E143" s="117"/>
      <c r="F143" s="117"/>
      <c r="G143" s="117"/>
      <c r="H143" s="117"/>
      <c r="I143" s="36">
        <f>I27</f>
        <v>0</v>
      </c>
    </row>
    <row r="144" spans="1:9" ht="19.5" customHeight="1">
      <c r="A144" s="58" t="s">
        <v>8</v>
      </c>
      <c r="B144" s="117" t="s">
        <v>38</v>
      </c>
      <c r="C144" s="117"/>
      <c r="D144" s="117"/>
      <c r="E144" s="117"/>
      <c r="F144" s="117"/>
      <c r="G144" s="117"/>
      <c r="H144" s="117"/>
      <c r="I144" s="36">
        <f>I68</f>
        <v>0</v>
      </c>
    </row>
    <row r="145" spans="1:9" ht="19.5" customHeight="1">
      <c r="A145" s="58" t="s">
        <v>10</v>
      </c>
      <c r="B145" s="117" t="s">
        <v>154</v>
      </c>
      <c r="C145" s="117"/>
      <c r="D145" s="117"/>
      <c r="E145" s="117"/>
      <c r="F145" s="117"/>
      <c r="G145" s="117"/>
      <c r="H145" s="117"/>
      <c r="I145" s="36">
        <f>I77</f>
        <v>0</v>
      </c>
    </row>
    <row r="146" spans="1:9" ht="19.5" customHeight="1">
      <c r="A146" s="58" t="s">
        <v>12</v>
      </c>
      <c r="B146" s="117" t="s">
        <v>155</v>
      </c>
      <c r="C146" s="117"/>
      <c r="D146" s="117"/>
      <c r="E146" s="117"/>
      <c r="F146" s="117"/>
      <c r="G146" s="117"/>
      <c r="H146" s="117"/>
      <c r="I146" s="36">
        <f>I106</f>
        <v>0</v>
      </c>
    </row>
    <row r="147" spans="1:9" ht="20.25" customHeight="1">
      <c r="A147" s="58" t="s">
        <v>59</v>
      </c>
      <c r="B147" s="117" t="s">
        <v>156</v>
      </c>
      <c r="C147" s="117"/>
      <c r="D147" s="117"/>
      <c r="E147" s="117"/>
      <c r="F147" s="117"/>
      <c r="G147" s="117"/>
      <c r="H147" s="117"/>
      <c r="I147" s="36">
        <f>I114</f>
        <v>0</v>
      </c>
    </row>
    <row r="148" spans="1:9" ht="19.5" customHeight="1">
      <c r="A148" s="154" t="s">
        <v>157</v>
      </c>
      <c r="B148" s="154"/>
      <c r="C148" s="154"/>
      <c r="D148" s="154"/>
      <c r="E148" s="154"/>
      <c r="F148" s="154"/>
      <c r="G148" s="154"/>
      <c r="H148" s="154"/>
      <c r="I148" s="36">
        <f>SUM(I143:I147)</f>
        <v>0</v>
      </c>
    </row>
    <row r="149" spans="1:9" ht="19.5" customHeight="1">
      <c r="A149" s="59" t="s">
        <v>61</v>
      </c>
      <c r="B149" s="155" t="s">
        <v>158</v>
      </c>
      <c r="C149" s="155"/>
      <c r="D149" s="155"/>
      <c r="E149" s="155"/>
      <c r="F149" s="155"/>
      <c r="G149" s="155"/>
      <c r="H149" s="155"/>
      <c r="I149" s="36">
        <f>I132</f>
        <v>0</v>
      </c>
    </row>
    <row r="150" spans="1:9" ht="26.25" customHeight="1">
      <c r="A150" s="154" t="s">
        <v>159</v>
      </c>
      <c r="B150" s="154"/>
      <c r="C150" s="154"/>
      <c r="D150" s="154"/>
      <c r="E150" s="154"/>
      <c r="F150" s="154"/>
      <c r="G150" s="154"/>
      <c r="H150" s="154"/>
      <c r="I150" s="38">
        <f>I148+I149</f>
        <v>0</v>
      </c>
    </row>
    <row r="151" ht="15" customHeight="1" hidden="1"/>
  </sheetData>
  <sheetProtection selectLockedCells="1" selectUnlockedCells="1"/>
  <mergeCells count="165">
    <mergeCell ref="B145:H145"/>
    <mergeCell ref="A150:H150"/>
    <mergeCell ref="B146:H146"/>
    <mergeCell ref="B147:H147"/>
    <mergeCell ref="A148:H148"/>
    <mergeCell ref="B149:H149"/>
    <mergeCell ref="A139:I139"/>
    <mergeCell ref="A140:I140"/>
    <mergeCell ref="A141:I141"/>
    <mergeCell ref="A142:H142"/>
    <mergeCell ref="B143:H143"/>
    <mergeCell ref="B144:H144"/>
    <mergeCell ref="A134:G134"/>
    <mergeCell ref="A135:B137"/>
    <mergeCell ref="C135:I135"/>
    <mergeCell ref="C136:I136"/>
    <mergeCell ref="C137:I137"/>
    <mergeCell ref="A138:I138"/>
    <mergeCell ref="B128:G128"/>
    <mergeCell ref="B129:G129"/>
    <mergeCell ref="B130:G130"/>
    <mergeCell ref="B131:G131"/>
    <mergeCell ref="A132:H132"/>
    <mergeCell ref="A133:I133"/>
    <mergeCell ref="A122:G122"/>
    <mergeCell ref="B123:G123"/>
    <mergeCell ref="A124:G124"/>
    <mergeCell ref="B125:G125"/>
    <mergeCell ref="B126:G126"/>
    <mergeCell ref="B127:G127"/>
    <mergeCell ref="A115:I115"/>
    <mergeCell ref="A116:I116"/>
    <mergeCell ref="A118:I118"/>
    <mergeCell ref="B119:G119"/>
    <mergeCell ref="A120:G120"/>
    <mergeCell ref="B121:G121"/>
    <mergeCell ref="B109:H109"/>
    <mergeCell ref="B110:H110"/>
    <mergeCell ref="B111:H111"/>
    <mergeCell ref="B112:H112"/>
    <mergeCell ref="B113:H113"/>
    <mergeCell ref="A114:H114"/>
    <mergeCell ref="B103:H103"/>
    <mergeCell ref="B104:H104"/>
    <mergeCell ref="B105:H105"/>
    <mergeCell ref="A106:H106"/>
    <mergeCell ref="A107:I107"/>
    <mergeCell ref="A108:I108"/>
    <mergeCell ref="A97:H97"/>
    <mergeCell ref="B98:H98"/>
    <mergeCell ref="A99:H99"/>
    <mergeCell ref="A100:I100"/>
    <mergeCell ref="A101:I101"/>
    <mergeCell ref="A102:I102"/>
    <mergeCell ref="A91:H91"/>
    <mergeCell ref="A92:I92"/>
    <mergeCell ref="A93:I93"/>
    <mergeCell ref="A94:I94"/>
    <mergeCell ref="B95:H95"/>
    <mergeCell ref="B96:H96"/>
    <mergeCell ref="B85:H85"/>
    <mergeCell ref="B86:H86"/>
    <mergeCell ref="B87:H87"/>
    <mergeCell ref="B88:H88"/>
    <mergeCell ref="A89:H89"/>
    <mergeCell ref="B90:H90"/>
    <mergeCell ref="A79:I79"/>
    <mergeCell ref="A80:H80"/>
    <mergeCell ref="A81:I81"/>
    <mergeCell ref="B82:H82"/>
    <mergeCell ref="B83:H83"/>
    <mergeCell ref="B84:H84"/>
    <mergeCell ref="B73:H73"/>
    <mergeCell ref="B74:H74"/>
    <mergeCell ref="B75:H75"/>
    <mergeCell ref="B76:H76"/>
    <mergeCell ref="A77:H77"/>
    <mergeCell ref="A78:I78"/>
    <mergeCell ref="B67:H67"/>
    <mergeCell ref="A68:H68"/>
    <mergeCell ref="A69:I69"/>
    <mergeCell ref="B70:H70"/>
    <mergeCell ref="B71:H71"/>
    <mergeCell ref="B72:H72"/>
    <mergeCell ref="A61:I61"/>
    <mergeCell ref="A62:I62"/>
    <mergeCell ref="A63:I63"/>
    <mergeCell ref="B64:H64"/>
    <mergeCell ref="B65:H65"/>
    <mergeCell ref="B66:H66"/>
    <mergeCell ref="B55:G55"/>
    <mergeCell ref="B56:H56"/>
    <mergeCell ref="B57:H57"/>
    <mergeCell ref="B58:H58"/>
    <mergeCell ref="B59:H59"/>
    <mergeCell ref="A60:I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4" top="0.4201388888888889" bottom="0.4097222222222222" header="0.5118055555555555" footer="0.5118055555555555"/>
  <pageSetup horizontalDpi="300" verticalDpi="300" orientation="portrait" paperSize="9" scale="7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K134" sqref="K13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301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240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56" t="s">
        <v>302</v>
      </c>
      <c r="I19" s="156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297</v>
      </c>
      <c r="C25" s="133"/>
      <c r="D25" s="133"/>
      <c r="E25" s="133"/>
      <c r="F25" s="133"/>
      <c r="G25" s="133"/>
      <c r="H25" s="11">
        <v>0.2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22.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41.2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33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48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902777777777778" top="0.4798611111111111" bottom="0.6298611111111111" header="0.5118055555555555" footer="0.5118055555555555"/>
  <pageSetup horizontalDpi="300" verticalDpi="300" orientation="portrait" paperSize="9" scale="7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G177" sqref="G177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303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284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2">
        <v>0</v>
      </c>
      <c r="I18" s="162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304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214</v>
      </c>
      <c r="C25" s="133"/>
      <c r="D25" s="133"/>
      <c r="E25" s="133"/>
      <c r="F25" s="133"/>
      <c r="G25" s="133"/>
      <c r="H25" s="11">
        <v>0.2</v>
      </c>
      <c r="I25" s="12">
        <f>H25*H18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>
        <v>0</v>
      </c>
      <c r="I59" s="28" t="s">
        <v>72</v>
      </c>
    </row>
    <row r="60" spans="1:9" ht="24" customHeight="1">
      <c r="A60" s="14" t="s">
        <v>10</v>
      </c>
      <c r="B60" s="117" t="s">
        <v>201</v>
      </c>
      <c r="C60" s="117"/>
      <c r="D60" s="117"/>
      <c r="E60" s="117"/>
      <c r="F60" s="117"/>
      <c r="G60" s="117"/>
      <c r="H60" s="117"/>
      <c r="I60" s="21"/>
    </row>
    <row r="61" spans="1:9" ht="22.5" customHeight="1">
      <c r="A61" s="14" t="s">
        <v>12</v>
      </c>
      <c r="B61" s="135" t="s">
        <v>202</v>
      </c>
      <c r="C61" s="135"/>
      <c r="D61" s="135"/>
      <c r="E61" s="135"/>
      <c r="F61" s="135"/>
      <c r="G61" s="135"/>
      <c r="H61" s="135"/>
      <c r="I61" s="21"/>
    </row>
    <row r="62" spans="1:9" ht="30.75" customHeight="1">
      <c r="A62" s="14" t="s">
        <v>59</v>
      </c>
      <c r="B62" s="117" t="s">
        <v>203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182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183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184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73.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73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305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4027777777777778" top="0.4597222222222222" bottom="0.45" header="0.5118055555555555" footer="0.5118055555555555"/>
  <pageSetup horizontalDpi="300" verticalDpi="300" orientation="portrait" paperSize="9" scale="7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39">
      <selection activeCell="A137" sqref="A137:H137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306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274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307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34</v>
      </c>
      <c r="C25" s="133"/>
      <c r="D25" s="133"/>
      <c r="E25" s="133"/>
      <c r="F25" s="133"/>
      <c r="G25" s="133"/>
      <c r="H25" s="11">
        <v>0.2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22.5" customHeight="1">
      <c r="A62" s="14"/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42.7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38.2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50.2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221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0972222222222223" top="0.55" bottom="0.5201388888888889" header="0.5118055555555555" footer="0.5118055555555555"/>
  <pageSetup horizontalDpi="300" verticalDpi="300" orientation="portrait" paperSize="9" scale="7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30">
      <selection activeCell="J165" sqref="J165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308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277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309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30.7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173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127</v>
      </c>
      <c r="C116" s="135"/>
      <c r="D116" s="135"/>
      <c r="E116" s="135"/>
      <c r="F116" s="135"/>
      <c r="G116" s="135"/>
      <c r="H116" s="135"/>
      <c r="I116" s="51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52.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50.2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60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221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298611111111111" top="0.55" bottom="0.5902777777777778" header="0.5118055555555555" footer="0.5118055555555555"/>
  <pageSetup horizontalDpi="300" verticalDpi="300" orientation="portrait" paperSize="9" scale="7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33">
      <selection activeCell="A145" sqref="A145:I145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310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175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311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171</v>
      </c>
      <c r="C25" s="133"/>
      <c r="D25" s="133"/>
      <c r="E25" s="133"/>
      <c r="F25" s="133"/>
      <c r="G25" s="133"/>
      <c r="H25" s="11">
        <v>0.3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312</v>
      </c>
      <c r="C57" s="117"/>
      <c r="D57" s="117"/>
      <c r="E57" s="117"/>
      <c r="F57" s="117"/>
      <c r="G57" s="117"/>
      <c r="H57" s="27">
        <v>0</v>
      </c>
      <c r="I57" s="28"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50.2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8.7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50.2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313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798611111111111" top="0.5201388888888889" bottom="0.49027777777777776" header="0.5118055555555555" footer="0.5118055555555555"/>
  <pageSetup horizontalDpi="300" verticalDpi="300" orientation="portrait" paperSize="9" scale="7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00">
      <selection activeCell="L154" sqref="L15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314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223</v>
      </c>
      <c r="I17" s="129"/>
    </row>
    <row r="18" spans="1:9" ht="32.25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1">
        <v>0</v>
      </c>
      <c r="I18" s="161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21" t="s">
        <v>315</v>
      </c>
      <c r="I19" s="12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297</v>
      </c>
      <c r="C25" s="133"/>
      <c r="D25" s="133"/>
      <c r="E25" s="133"/>
      <c r="F25" s="133"/>
      <c r="G25" s="133"/>
      <c r="H25" s="11"/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312</v>
      </c>
      <c r="C57" s="117"/>
      <c r="D57" s="117"/>
      <c r="E57" s="117"/>
      <c r="F57" s="117"/>
      <c r="G57" s="117"/>
      <c r="H57" s="27">
        <v>0</v>
      </c>
      <c r="I57" s="28"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22.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51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1.2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4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31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221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5" top="0.49027777777777776" bottom="0.9840277777777777" header="0.5118055555555555" footer="0.5118055555555555"/>
  <pageSetup horizontalDpi="300" verticalDpi="300" orientation="portrait" paperSize="9" scale="7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M147" sqref="M147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316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229</v>
      </c>
      <c r="I17" s="129"/>
    </row>
    <row r="18" spans="1:9" ht="21" customHeight="1">
      <c r="A18" s="2">
        <v>3</v>
      </c>
      <c r="B18" s="117" t="s">
        <v>230</v>
      </c>
      <c r="C18" s="117"/>
      <c r="D18" s="117"/>
      <c r="E18" s="117"/>
      <c r="F18" s="117"/>
      <c r="G18" s="117"/>
      <c r="H18" s="128">
        <v>0</v>
      </c>
      <c r="I18" s="128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317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318</v>
      </c>
      <c r="C25" s="133"/>
      <c r="D25" s="133"/>
      <c r="E25" s="133"/>
      <c r="F25" s="133"/>
      <c r="G25" s="133"/>
      <c r="H25" s="11">
        <v>0.4</v>
      </c>
      <c r="I25" s="12">
        <f>H25*H18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215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233</v>
      </c>
      <c r="C56" s="117"/>
      <c r="D56" s="117"/>
      <c r="E56" s="117"/>
      <c r="F56" s="117"/>
      <c r="G56" s="117"/>
      <c r="H56" s="117"/>
      <c r="I56" s="21">
        <v>0</v>
      </c>
    </row>
    <row r="57" spans="1:9" ht="24" customHeight="1">
      <c r="A57" s="14" t="s">
        <v>10</v>
      </c>
      <c r="B57" s="117" t="s">
        <v>234</v>
      </c>
      <c r="C57" s="117"/>
      <c r="D57" s="117"/>
      <c r="E57" s="117"/>
      <c r="F57" s="117"/>
      <c r="G57" s="117"/>
      <c r="H57" s="117"/>
      <c r="I57" s="21">
        <v>0</v>
      </c>
    </row>
    <row r="58" spans="1:9" ht="22.5" customHeight="1">
      <c r="A58" s="14" t="s">
        <v>61</v>
      </c>
      <c r="B58" s="135" t="s">
        <v>172</v>
      </c>
      <c r="C58" s="135"/>
      <c r="D58" s="135"/>
      <c r="E58" s="135"/>
      <c r="F58" s="135"/>
      <c r="G58" s="135"/>
      <c r="H58" s="135"/>
      <c r="I58" s="21"/>
    </row>
    <row r="59" spans="1:9" ht="15.75" customHeight="1">
      <c r="A59" s="37"/>
      <c r="B59" s="137" t="s">
        <v>83</v>
      </c>
      <c r="C59" s="137"/>
      <c r="D59" s="137"/>
      <c r="E59" s="137"/>
      <c r="F59" s="137"/>
      <c r="G59" s="137"/>
      <c r="H59" s="137"/>
      <c r="I59" s="38">
        <f>SUM(I51:I58)</f>
        <v>0</v>
      </c>
    </row>
    <row r="60" spans="1:9" ht="30" customHeight="1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58.5" customHeight="1">
      <c r="A61" s="132" t="s">
        <v>84</v>
      </c>
      <c r="B61" s="132"/>
      <c r="C61" s="132"/>
      <c r="D61" s="132"/>
      <c r="E61" s="132"/>
      <c r="F61" s="132"/>
      <c r="G61" s="132"/>
      <c r="H61" s="132"/>
      <c r="I61" s="132"/>
    </row>
    <row r="62" spans="1:9" ht="20.25" customHeight="1">
      <c r="A62" s="118"/>
      <c r="B62" s="118"/>
      <c r="C62" s="118"/>
      <c r="D62" s="118"/>
      <c r="E62" s="118"/>
      <c r="F62" s="118"/>
      <c r="G62" s="118"/>
      <c r="H62" s="118"/>
      <c r="I62" s="118"/>
    </row>
    <row r="63" spans="1:9" ht="21.75" customHeight="1">
      <c r="A63" s="122" t="s">
        <v>85</v>
      </c>
      <c r="B63" s="122"/>
      <c r="C63" s="122"/>
      <c r="D63" s="122"/>
      <c r="E63" s="122"/>
      <c r="F63" s="122"/>
      <c r="G63" s="122"/>
      <c r="H63" s="122"/>
      <c r="I63" s="122"/>
    </row>
    <row r="64" spans="1:9" ht="29.25" customHeight="1">
      <c r="A64" s="2">
        <v>2</v>
      </c>
      <c r="B64" s="118" t="s">
        <v>86</v>
      </c>
      <c r="C64" s="118"/>
      <c r="D64" s="118"/>
      <c r="E64" s="118"/>
      <c r="F64" s="118"/>
      <c r="G64" s="118"/>
      <c r="H64" s="118"/>
      <c r="I64" s="2" t="s">
        <v>42</v>
      </c>
    </row>
    <row r="65" spans="1:9" ht="21.75" customHeight="1">
      <c r="A65" s="2" t="s">
        <v>40</v>
      </c>
      <c r="B65" s="117" t="s">
        <v>87</v>
      </c>
      <c r="C65" s="117"/>
      <c r="D65" s="117"/>
      <c r="E65" s="117"/>
      <c r="F65" s="117"/>
      <c r="G65" s="117"/>
      <c r="H65" s="117"/>
      <c r="I65" s="39">
        <f>I35</f>
        <v>0</v>
      </c>
    </row>
    <row r="66" spans="1:9" ht="18.75" customHeight="1">
      <c r="A66" s="2" t="s">
        <v>49</v>
      </c>
      <c r="B66" s="117" t="s">
        <v>88</v>
      </c>
      <c r="C66" s="117"/>
      <c r="D66" s="117"/>
      <c r="E66" s="117"/>
      <c r="F66" s="117"/>
      <c r="G66" s="117"/>
      <c r="H66" s="117"/>
      <c r="I66" s="39">
        <f>I47</f>
        <v>0</v>
      </c>
    </row>
    <row r="67" spans="1:9" ht="21.75" customHeight="1">
      <c r="A67" s="2" t="s">
        <v>68</v>
      </c>
      <c r="B67" s="117" t="s">
        <v>69</v>
      </c>
      <c r="C67" s="117"/>
      <c r="D67" s="117"/>
      <c r="E67" s="117"/>
      <c r="F67" s="117"/>
      <c r="G67" s="117"/>
      <c r="H67" s="117"/>
      <c r="I67" s="39">
        <f>I59</f>
        <v>0</v>
      </c>
    </row>
    <row r="68" spans="1:9" ht="21.75" customHeight="1">
      <c r="A68" s="141" t="s">
        <v>45</v>
      </c>
      <c r="B68" s="141"/>
      <c r="C68" s="141"/>
      <c r="D68" s="141"/>
      <c r="E68" s="141"/>
      <c r="F68" s="141"/>
      <c r="G68" s="141"/>
      <c r="H68" s="141"/>
      <c r="I68" s="36">
        <f>SUM(I65:I67)</f>
        <v>0</v>
      </c>
    </row>
    <row r="69" spans="1:9" ht="26.25" customHeight="1">
      <c r="A69" s="134" t="s">
        <v>89</v>
      </c>
      <c r="B69" s="134"/>
      <c r="C69" s="134"/>
      <c r="D69" s="134"/>
      <c r="E69" s="134"/>
      <c r="F69" s="134"/>
      <c r="G69" s="134"/>
      <c r="H69" s="134"/>
      <c r="I69" s="134"/>
    </row>
    <row r="70" spans="1:9" ht="28.5" customHeight="1">
      <c r="A70" s="14">
        <v>3</v>
      </c>
      <c r="B70" s="136" t="s">
        <v>90</v>
      </c>
      <c r="C70" s="136"/>
      <c r="D70" s="136"/>
      <c r="E70" s="136"/>
      <c r="F70" s="136"/>
      <c r="G70" s="136"/>
      <c r="H70" s="136"/>
      <c r="I70" s="14" t="s">
        <v>91</v>
      </c>
    </row>
    <row r="71" spans="1:9" ht="40.5" customHeight="1">
      <c r="A71" s="40" t="s">
        <v>6</v>
      </c>
      <c r="B71" s="142" t="s">
        <v>92</v>
      </c>
      <c r="C71" s="142"/>
      <c r="D71" s="142"/>
      <c r="E71" s="142"/>
      <c r="F71" s="142"/>
      <c r="G71" s="142"/>
      <c r="H71" s="142"/>
      <c r="I71" s="41">
        <f>((I27/12)*(30/30)*0.05)</f>
        <v>0</v>
      </c>
    </row>
    <row r="72" spans="1:9" ht="39.75" customHeight="1">
      <c r="A72" s="40" t="s">
        <v>8</v>
      </c>
      <c r="B72" s="143" t="s">
        <v>93</v>
      </c>
      <c r="C72" s="143"/>
      <c r="D72" s="143"/>
      <c r="E72" s="143"/>
      <c r="F72" s="143"/>
      <c r="G72" s="143"/>
      <c r="H72" s="143"/>
      <c r="I72" s="41">
        <f>I71*H46</f>
        <v>0</v>
      </c>
    </row>
    <row r="73" spans="1:9" ht="45.75" customHeight="1">
      <c r="A73" s="40" t="s">
        <v>10</v>
      </c>
      <c r="B73" s="144" t="s">
        <v>94</v>
      </c>
      <c r="C73" s="144"/>
      <c r="D73" s="144"/>
      <c r="E73" s="144"/>
      <c r="F73" s="144"/>
      <c r="G73" s="144"/>
      <c r="H73" s="144"/>
      <c r="I73" s="41">
        <f>I27*2.5%</f>
        <v>0</v>
      </c>
    </row>
    <row r="74" spans="1:9" ht="30.75" customHeight="1">
      <c r="A74" s="40" t="s">
        <v>12</v>
      </c>
      <c r="B74" s="142" t="s">
        <v>95</v>
      </c>
      <c r="C74" s="142"/>
      <c r="D74" s="142"/>
      <c r="E74" s="142"/>
      <c r="F74" s="142"/>
      <c r="G74" s="142"/>
      <c r="H74" s="142"/>
      <c r="I74" s="42">
        <f>((I27/30)*7)/12*100%</f>
        <v>0</v>
      </c>
    </row>
    <row r="75" spans="1:9" ht="33" customHeight="1">
      <c r="A75" s="40" t="s">
        <v>59</v>
      </c>
      <c r="B75" s="143" t="s">
        <v>96</v>
      </c>
      <c r="C75" s="143"/>
      <c r="D75" s="143"/>
      <c r="E75" s="143"/>
      <c r="F75" s="143"/>
      <c r="G75" s="143"/>
      <c r="H75" s="143"/>
      <c r="I75" s="41">
        <f>I74*H47</f>
        <v>0</v>
      </c>
    </row>
    <row r="76" spans="1:9" ht="50.25" customHeight="1">
      <c r="A76" s="40" t="s">
        <v>61</v>
      </c>
      <c r="B76" s="144" t="s">
        <v>97</v>
      </c>
      <c r="C76" s="144"/>
      <c r="D76" s="144"/>
      <c r="E76" s="144"/>
      <c r="F76" s="144"/>
      <c r="G76" s="144"/>
      <c r="H76" s="144"/>
      <c r="I76" s="43">
        <f>I27*2.5%</f>
        <v>0</v>
      </c>
    </row>
    <row r="77" spans="1:9" ht="15.75" customHeight="1">
      <c r="A77" s="137" t="s">
        <v>45</v>
      </c>
      <c r="B77" s="137"/>
      <c r="C77" s="137"/>
      <c r="D77" s="137"/>
      <c r="E77" s="137"/>
      <c r="F77" s="137"/>
      <c r="G77" s="137"/>
      <c r="H77" s="137"/>
      <c r="I77" s="41">
        <f>SUM(I71:I76)</f>
        <v>0</v>
      </c>
    </row>
    <row r="78" spans="1:9" ht="42.75" customHeight="1">
      <c r="A78" s="122" t="s">
        <v>98</v>
      </c>
      <c r="B78" s="122"/>
      <c r="C78" s="122"/>
      <c r="D78" s="122"/>
      <c r="E78" s="122"/>
      <c r="F78" s="122"/>
      <c r="G78" s="122"/>
      <c r="H78" s="122"/>
      <c r="I78" s="122"/>
    </row>
    <row r="79" spans="1:9" ht="60.75" customHeight="1">
      <c r="A79" s="139" t="s">
        <v>99</v>
      </c>
      <c r="B79" s="139"/>
      <c r="C79" s="139"/>
      <c r="D79" s="139"/>
      <c r="E79" s="139"/>
      <c r="F79" s="139"/>
      <c r="G79" s="139"/>
      <c r="H79" s="139"/>
      <c r="I79" s="139"/>
    </row>
    <row r="80" spans="1:9" ht="62.25" customHeight="1">
      <c r="A80" s="118" t="s">
        <v>100</v>
      </c>
      <c r="B80" s="118"/>
      <c r="C80" s="118"/>
      <c r="D80" s="118"/>
      <c r="E80" s="118"/>
      <c r="F80" s="118"/>
      <c r="G80" s="118"/>
      <c r="H80" s="118"/>
      <c r="I80" s="45">
        <f>I27+I33+I83</f>
        <v>0</v>
      </c>
    </row>
    <row r="81" spans="1:9" ht="24" customHeight="1">
      <c r="A81" s="122" t="s">
        <v>101</v>
      </c>
      <c r="B81" s="122"/>
      <c r="C81" s="122"/>
      <c r="D81" s="122"/>
      <c r="E81" s="122"/>
      <c r="F81" s="122"/>
      <c r="G81" s="122"/>
      <c r="H81" s="122"/>
      <c r="I81" s="122"/>
    </row>
    <row r="82" spans="1:9" ht="27" customHeight="1">
      <c r="A82" s="46" t="s">
        <v>102</v>
      </c>
      <c r="B82" s="136" t="s">
        <v>103</v>
      </c>
      <c r="C82" s="136"/>
      <c r="D82" s="136"/>
      <c r="E82" s="136"/>
      <c r="F82" s="136"/>
      <c r="G82" s="136"/>
      <c r="H82" s="136"/>
      <c r="I82" s="46" t="s">
        <v>42</v>
      </c>
    </row>
    <row r="83" spans="1:9" ht="31.5" customHeight="1">
      <c r="A83" s="40" t="s">
        <v>6</v>
      </c>
      <c r="B83" s="143" t="s">
        <v>104</v>
      </c>
      <c r="C83" s="143"/>
      <c r="D83" s="143"/>
      <c r="E83" s="143"/>
      <c r="F83" s="143"/>
      <c r="G83" s="143"/>
      <c r="H83" s="143"/>
      <c r="I83" s="47">
        <f>9.075%*I27</f>
        <v>0</v>
      </c>
    </row>
    <row r="84" spans="1:9" ht="46.5" customHeight="1">
      <c r="A84" s="40" t="s">
        <v>8</v>
      </c>
      <c r="B84" s="144" t="s">
        <v>205</v>
      </c>
      <c r="C84" s="144"/>
      <c r="D84" s="144"/>
      <c r="E84" s="144"/>
      <c r="F84" s="144"/>
      <c r="G84" s="144"/>
      <c r="H84" s="144"/>
      <c r="I84" s="47">
        <f>((I80/30)*2.96)/12</f>
        <v>0</v>
      </c>
    </row>
    <row r="85" spans="1:9" ht="30.75" customHeight="1">
      <c r="A85" s="40" t="s">
        <v>10</v>
      </c>
      <c r="B85" s="143" t="s">
        <v>106</v>
      </c>
      <c r="C85" s="143"/>
      <c r="D85" s="143"/>
      <c r="E85" s="143"/>
      <c r="F85" s="143"/>
      <c r="G85" s="143"/>
      <c r="H85" s="143"/>
      <c r="I85" s="47">
        <f>((I80/30)*5)/12*1.5%</f>
        <v>0</v>
      </c>
    </row>
    <row r="86" spans="1:9" ht="25.5" customHeight="1">
      <c r="A86" s="40" t="s">
        <v>12</v>
      </c>
      <c r="B86" s="143" t="s">
        <v>107</v>
      </c>
      <c r="C86" s="143"/>
      <c r="D86" s="143"/>
      <c r="E86" s="143"/>
      <c r="F86" s="143"/>
      <c r="G86" s="143"/>
      <c r="H86" s="143"/>
      <c r="I86" s="47">
        <f>((I80/30)*15)/12*0.78%</f>
        <v>0</v>
      </c>
    </row>
    <row r="87" spans="1:9" ht="30.75" customHeight="1">
      <c r="A87" s="40" t="s">
        <v>59</v>
      </c>
      <c r="B87" s="142" t="s">
        <v>108</v>
      </c>
      <c r="C87" s="142"/>
      <c r="D87" s="142"/>
      <c r="E87" s="142"/>
      <c r="F87" s="142"/>
      <c r="G87" s="142"/>
      <c r="H87" s="142"/>
      <c r="I87" s="47">
        <v>0</v>
      </c>
    </row>
    <row r="88" spans="1:9" ht="33.75" customHeight="1">
      <c r="A88" s="40" t="s">
        <v>61</v>
      </c>
      <c r="B88" s="143" t="s">
        <v>109</v>
      </c>
      <c r="C88" s="143"/>
      <c r="D88" s="143"/>
      <c r="E88" s="143"/>
      <c r="F88" s="143"/>
      <c r="G88" s="143"/>
      <c r="H88" s="143"/>
      <c r="I88" s="47">
        <f>((I80/30)*5)/12</f>
        <v>0</v>
      </c>
    </row>
    <row r="89" spans="1:9" ht="27.75" customHeight="1">
      <c r="A89" s="137" t="s">
        <v>45</v>
      </c>
      <c r="B89" s="137"/>
      <c r="C89" s="137"/>
      <c r="D89" s="137"/>
      <c r="E89" s="137"/>
      <c r="F89" s="137"/>
      <c r="G89" s="137"/>
      <c r="H89" s="137"/>
      <c r="I89" s="47">
        <f>SUM(I83:I88)</f>
        <v>0</v>
      </c>
    </row>
    <row r="90" spans="1:9" ht="36.75" customHeight="1">
      <c r="A90" s="40" t="s">
        <v>35</v>
      </c>
      <c r="B90" s="142" t="s">
        <v>110</v>
      </c>
      <c r="C90" s="142"/>
      <c r="D90" s="142"/>
      <c r="E90" s="142"/>
      <c r="F90" s="142"/>
      <c r="G90" s="142"/>
      <c r="H90" s="142"/>
      <c r="I90" s="47">
        <f>I89*H47</f>
        <v>0</v>
      </c>
    </row>
    <row r="91" spans="1:9" ht="30" customHeight="1">
      <c r="A91" s="137" t="s">
        <v>45</v>
      </c>
      <c r="B91" s="137"/>
      <c r="C91" s="137"/>
      <c r="D91" s="137"/>
      <c r="E91" s="137"/>
      <c r="F91" s="137"/>
      <c r="G91" s="137"/>
      <c r="H91" s="137"/>
      <c r="I91" s="48">
        <f>I89+I90</f>
        <v>0</v>
      </c>
    </row>
    <row r="92" spans="1:9" ht="60.75" customHeight="1">
      <c r="A92" s="145" t="s">
        <v>111</v>
      </c>
      <c r="B92" s="145"/>
      <c r="C92" s="145"/>
      <c r="D92" s="145"/>
      <c r="E92" s="145"/>
      <c r="F92" s="145"/>
      <c r="G92" s="145"/>
      <c r="H92" s="145"/>
      <c r="I92" s="145"/>
    </row>
    <row r="93" spans="1:9" ht="30.75" customHeight="1">
      <c r="A93" s="137"/>
      <c r="B93" s="137"/>
      <c r="C93" s="137"/>
      <c r="D93" s="137"/>
      <c r="E93" s="137"/>
      <c r="F93" s="137"/>
      <c r="G93" s="137"/>
      <c r="H93" s="137"/>
      <c r="I93" s="137"/>
    </row>
    <row r="94" spans="1:9" ht="20.25" customHeight="1">
      <c r="A94" s="134" t="s">
        <v>112</v>
      </c>
      <c r="B94" s="134"/>
      <c r="C94" s="134"/>
      <c r="D94" s="134"/>
      <c r="E94" s="134"/>
      <c r="F94" s="134"/>
      <c r="G94" s="134"/>
      <c r="H94" s="134"/>
      <c r="I94" s="134"/>
    </row>
    <row r="95" spans="1:9" ht="25.5" customHeight="1">
      <c r="A95" s="14" t="s">
        <v>113</v>
      </c>
      <c r="B95" s="136" t="s">
        <v>114</v>
      </c>
      <c r="C95" s="136"/>
      <c r="D95" s="136"/>
      <c r="E95" s="136"/>
      <c r="F95" s="136"/>
      <c r="G95" s="136"/>
      <c r="H95" s="136"/>
      <c r="I95" s="28" t="s">
        <v>42</v>
      </c>
    </row>
    <row r="96" spans="1:9" ht="32.25" customHeight="1">
      <c r="A96" s="14" t="s">
        <v>6</v>
      </c>
      <c r="B96" s="135" t="s">
        <v>235</v>
      </c>
      <c r="C96" s="135"/>
      <c r="D96" s="135"/>
      <c r="E96" s="135"/>
      <c r="F96" s="135"/>
      <c r="G96" s="135"/>
      <c r="H96" s="135"/>
      <c r="I96" s="49">
        <v>0</v>
      </c>
    </row>
    <row r="97" spans="1:9" ht="27.75" customHeight="1">
      <c r="A97" s="137" t="s">
        <v>45</v>
      </c>
      <c r="B97" s="137"/>
      <c r="C97" s="137"/>
      <c r="D97" s="137"/>
      <c r="E97" s="137"/>
      <c r="F97" s="137"/>
      <c r="G97" s="137"/>
      <c r="H97" s="137"/>
      <c r="I97" s="50">
        <v>0</v>
      </c>
    </row>
    <row r="98" spans="1:9" ht="34.5" customHeight="1">
      <c r="A98" s="46" t="s">
        <v>8</v>
      </c>
      <c r="B98" s="117" t="s">
        <v>116</v>
      </c>
      <c r="C98" s="117"/>
      <c r="D98" s="117"/>
      <c r="E98" s="117"/>
      <c r="F98" s="117"/>
      <c r="G98" s="117"/>
      <c r="H98" s="117"/>
      <c r="I98" s="42">
        <f>ROUND(H47*I97,2)</f>
        <v>0</v>
      </c>
    </row>
    <row r="99" spans="1:9" ht="15.75" customHeight="1">
      <c r="A99" s="137" t="s">
        <v>45</v>
      </c>
      <c r="B99" s="137"/>
      <c r="C99" s="137"/>
      <c r="D99" s="137"/>
      <c r="E99" s="137"/>
      <c r="F99" s="137"/>
      <c r="G99" s="137"/>
      <c r="H99" s="137"/>
      <c r="I99" s="21">
        <f>SUM(I97:I98)</f>
        <v>0</v>
      </c>
    </row>
    <row r="100" spans="1:9" ht="42" customHeight="1">
      <c r="A100" s="139" t="s">
        <v>117</v>
      </c>
      <c r="B100" s="139"/>
      <c r="C100" s="139"/>
      <c r="D100" s="139"/>
      <c r="E100" s="139"/>
      <c r="F100" s="139"/>
      <c r="G100" s="139"/>
      <c r="H100" s="139"/>
      <c r="I100" s="139"/>
    </row>
    <row r="101" spans="1:9" ht="37.5" customHeight="1">
      <c r="A101" s="132"/>
      <c r="B101" s="132"/>
      <c r="C101" s="132"/>
      <c r="D101" s="132"/>
      <c r="E101" s="132"/>
      <c r="F101" s="132"/>
      <c r="G101" s="132"/>
      <c r="H101" s="132"/>
      <c r="I101" s="132"/>
    </row>
    <row r="102" spans="1:9" ht="23.25" customHeight="1">
      <c r="A102" s="122" t="s">
        <v>118</v>
      </c>
      <c r="B102" s="122"/>
      <c r="C102" s="122"/>
      <c r="D102" s="122"/>
      <c r="E102" s="122"/>
      <c r="F102" s="122"/>
      <c r="G102" s="122"/>
      <c r="H102" s="122"/>
      <c r="I102" s="122"/>
    </row>
    <row r="103" spans="1:9" ht="27.75" customHeight="1">
      <c r="A103" s="2">
        <v>4</v>
      </c>
      <c r="B103" s="136" t="s">
        <v>119</v>
      </c>
      <c r="C103" s="136"/>
      <c r="D103" s="136"/>
      <c r="E103" s="136"/>
      <c r="F103" s="136"/>
      <c r="G103" s="136"/>
      <c r="H103" s="136"/>
      <c r="I103" s="28" t="s">
        <v>42</v>
      </c>
    </row>
    <row r="104" spans="1:9" ht="19.5" customHeight="1">
      <c r="A104" s="2" t="s">
        <v>102</v>
      </c>
      <c r="B104" s="135" t="s">
        <v>120</v>
      </c>
      <c r="C104" s="135"/>
      <c r="D104" s="135"/>
      <c r="E104" s="135"/>
      <c r="F104" s="135"/>
      <c r="G104" s="135"/>
      <c r="H104" s="135"/>
      <c r="I104" s="21">
        <f>I91</f>
        <v>0</v>
      </c>
    </row>
    <row r="105" spans="1:9" ht="19.5" customHeight="1">
      <c r="A105" s="2" t="s">
        <v>121</v>
      </c>
      <c r="B105" s="135" t="s">
        <v>122</v>
      </c>
      <c r="C105" s="135"/>
      <c r="D105" s="135"/>
      <c r="E105" s="135"/>
      <c r="F105" s="135"/>
      <c r="G105" s="135"/>
      <c r="H105" s="135"/>
      <c r="I105" s="21">
        <f>I99</f>
        <v>0</v>
      </c>
    </row>
    <row r="106" spans="1:9" ht="19.5" customHeight="1">
      <c r="A106" s="141" t="s">
        <v>45</v>
      </c>
      <c r="B106" s="141"/>
      <c r="C106" s="141"/>
      <c r="D106" s="141"/>
      <c r="E106" s="141"/>
      <c r="F106" s="141"/>
      <c r="G106" s="141"/>
      <c r="H106" s="141"/>
      <c r="I106" s="21">
        <f>I104+I105</f>
        <v>0</v>
      </c>
    </row>
    <row r="107" spans="1:9" ht="9" customHeight="1">
      <c r="A107" s="137"/>
      <c r="B107" s="137"/>
      <c r="C107" s="137"/>
      <c r="D107" s="137"/>
      <c r="E107" s="137"/>
      <c r="F107" s="137"/>
      <c r="G107" s="137"/>
      <c r="H107" s="137"/>
      <c r="I107" s="137"/>
    </row>
    <row r="108" spans="1:9" ht="30" customHeight="1">
      <c r="A108" s="122" t="s">
        <v>123</v>
      </c>
      <c r="B108" s="122"/>
      <c r="C108" s="122"/>
      <c r="D108" s="122"/>
      <c r="E108" s="122"/>
      <c r="F108" s="122"/>
      <c r="G108" s="122"/>
      <c r="H108" s="122"/>
      <c r="I108" s="122"/>
    </row>
    <row r="109" spans="1:9" ht="25.5" customHeight="1">
      <c r="A109" s="14">
        <v>5</v>
      </c>
      <c r="B109" s="118" t="s">
        <v>207</v>
      </c>
      <c r="C109" s="118"/>
      <c r="D109" s="118"/>
      <c r="E109" s="118"/>
      <c r="F109" s="118"/>
      <c r="G109" s="118"/>
      <c r="H109" s="118"/>
      <c r="I109" s="14" t="s">
        <v>42</v>
      </c>
    </row>
    <row r="110" spans="1:9" ht="24" customHeight="1">
      <c r="A110" s="14" t="s">
        <v>6</v>
      </c>
      <c r="B110" s="117" t="s">
        <v>125</v>
      </c>
      <c r="C110" s="117"/>
      <c r="D110" s="117"/>
      <c r="E110" s="117"/>
      <c r="F110" s="117"/>
      <c r="G110" s="117"/>
      <c r="H110" s="117"/>
      <c r="I110" s="21">
        <v>0</v>
      </c>
    </row>
    <row r="111" spans="1:9" ht="25.5" customHeight="1">
      <c r="A111" s="14" t="s">
        <v>8</v>
      </c>
      <c r="B111" s="117" t="s">
        <v>236</v>
      </c>
      <c r="C111" s="117"/>
      <c r="D111" s="117"/>
      <c r="E111" s="117"/>
      <c r="F111" s="117"/>
      <c r="G111" s="117"/>
      <c r="H111" s="117"/>
      <c r="I111" s="36">
        <v>0</v>
      </c>
    </row>
    <row r="112" spans="1:9" ht="23.25" customHeight="1">
      <c r="A112" s="14" t="s">
        <v>10</v>
      </c>
      <c r="B112" s="135" t="s">
        <v>237</v>
      </c>
      <c r="C112" s="135"/>
      <c r="D112" s="135"/>
      <c r="E112" s="135"/>
      <c r="F112" s="135"/>
      <c r="G112" s="135"/>
      <c r="H112" s="135"/>
      <c r="I112" s="36">
        <v>0</v>
      </c>
    </row>
    <row r="113" spans="1:9" ht="15.75" customHeight="1">
      <c r="A113" s="14" t="s">
        <v>12</v>
      </c>
      <c r="B113" s="117" t="s">
        <v>128</v>
      </c>
      <c r="C113" s="117"/>
      <c r="D113" s="117"/>
      <c r="E113" s="117"/>
      <c r="F113" s="117"/>
      <c r="G113" s="117"/>
      <c r="H113" s="117"/>
      <c r="I113" s="36">
        <v>0</v>
      </c>
    </row>
    <row r="114" spans="1:9" ht="21.75" customHeight="1">
      <c r="A114" s="137" t="s">
        <v>83</v>
      </c>
      <c r="B114" s="137"/>
      <c r="C114" s="137"/>
      <c r="D114" s="137"/>
      <c r="E114" s="137"/>
      <c r="F114" s="137"/>
      <c r="G114" s="137"/>
      <c r="H114" s="137"/>
      <c r="I114" s="38">
        <f>SUM(I110:I113)</f>
        <v>0</v>
      </c>
    </row>
    <row r="115" spans="1:9" ht="8.25" customHeight="1">
      <c r="A115" s="136"/>
      <c r="B115" s="136"/>
      <c r="C115" s="136"/>
      <c r="D115" s="136"/>
      <c r="E115" s="136"/>
      <c r="F115" s="136"/>
      <c r="G115" s="136"/>
      <c r="H115" s="136"/>
      <c r="I115" s="136"/>
    </row>
    <row r="116" spans="1:9" ht="14.25" customHeight="1">
      <c r="A116" s="146" t="s">
        <v>129</v>
      </c>
      <c r="B116" s="146"/>
      <c r="C116" s="146"/>
      <c r="D116" s="146"/>
      <c r="E116" s="146"/>
      <c r="F116" s="146"/>
      <c r="G116" s="146"/>
      <c r="H116" s="146"/>
      <c r="I116" s="146"/>
    </row>
    <row r="117" spans="1:9" ht="8.25" customHeight="1">
      <c r="A117" s="19"/>
      <c r="B117" s="52"/>
      <c r="C117" s="52"/>
      <c r="D117" s="52"/>
      <c r="E117" s="52"/>
      <c r="F117" s="52"/>
      <c r="G117" s="52"/>
      <c r="H117" s="52"/>
      <c r="I117" s="53"/>
    </row>
    <row r="118" spans="1:9" ht="29.25" customHeight="1">
      <c r="A118" s="134" t="s">
        <v>130</v>
      </c>
      <c r="B118" s="134"/>
      <c r="C118" s="134"/>
      <c r="D118" s="134"/>
      <c r="E118" s="134"/>
      <c r="F118" s="134"/>
      <c r="G118" s="134"/>
      <c r="H118" s="134"/>
      <c r="I118" s="134"/>
    </row>
    <row r="119" spans="1:9" ht="32.25" customHeight="1">
      <c r="A119" s="14">
        <v>6</v>
      </c>
      <c r="B119" s="136" t="s">
        <v>131</v>
      </c>
      <c r="C119" s="136"/>
      <c r="D119" s="136"/>
      <c r="E119" s="136"/>
      <c r="F119" s="136"/>
      <c r="G119" s="136"/>
      <c r="H119" s="2" t="s">
        <v>51</v>
      </c>
      <c r="I119" s="54" t="s">
        <v>132</v>
      </c>
    </row>
    <row r="120" spans="1:9" ht="73.5" customHeight="1">
      <c r="A120" s="144" t="s">
        <v>133</v>
      </c>
      <c r="B120" s="144"/>
      <c r="C120" s="144"/>
      <c r="D120" s="144"/>
      <c r="E120" s="144"/>
      <c r="F120" s="144"/>
      <c r="G120" s="144"/>
      <c r="H120" s="14"/>
      <c r="I120" s="21">
        <f>I114+I106+I77+I68+I27</f>
        <v>0</v>
      </c>
    </row>
    <row r="121" spans="1:9" ht="21.75" customHeight="1">
      <c r="A121" s="14" t="s">
        <v>6</v>
      </c>
      <c r="B121" s="135" t="s">
        <v>134</v>
      </c>
      <c r="C121" s="135"/>
      <c r="D121" s="135"/>
      <c r="E121" s="135"/>
      <c r="F121" s="135"/>
      <c r="G121" s="135"/>
      <c r="H121" s="25">
        <v>0</v>
      </c>
      <c r="I121" s="21">
        <f>I120*H121</f>
        <v>0</v>
      </c>
    </row>
    <row r="122" spans="1:9" ht="73.5" customHeight="1">
      <c r="A122" s="144" t="s">
        <v>135</v>
      </c>
      <c r="B122" s="144"/>
      <c r="C122" s="144"/>
      <c r="D122" s="144"/>
      <c r="E122" s="144"/>
      <c r="F122" s="144"/>
      <c r="G122" s="144"/>
      <c r="H122" s="55" t="s">
        <v>72</v>
      </c>
      <c r="I122" s="21">
        <f>I120+I121</f>
        <v>0</v>
      </c>
    </row>
    <row r="123" spans="1:9" ht="24.75" customHeight="1">
      <c r="A123" s="14" t="s">
        <v>8</v>
      </c>
      <c r="B123" s="135" t="s">
        <v>136</v>
      </c>
      <c r="C123" s="135"/>
      <c r="D123" s="135"/>
      <c r="E123" s="135"/>
      <c r="F123" s="135"/>
      <c r="G123" s="135"/>
      <c r="H123" s="25">
        <v>0</v>
      </c>
      <c r="I123" s="21">
        <f>I122*H123</f>
        <v>0</v>
      </c>
    </row>
    <row r="124" spans="1:9" ht="82.5" customHeight="1">
      <c r="A124" s="144" t="s">
        <v>137</v>
      </c>
      <c r="B124" s="144"/>
      <c r="C124" s="144"/>
      <c r="D124" s="144"/>
      <c r="E124" s="144"/>
      <c r="F124" s="144"/>
      <c r="G124" s="144"/>
      <c r="H124" s="55" t="s">
        <v>72</v>
      </c>
      <c r="I124" s="21">
        <f>I122+I123</f>
        <v>0</v>
      </c>
    </row>
    <row r="125" spans="1:9" ht="15.75" customHeight="1">
      <c r="A125" s="14" t="s">
        <v>10</v>
      </c>
      <c r="B125" s="135" t="s">
        <v>138</v>
      </c>
      <c r="C125" s="135"/>
      <c r="D125" s="135"/>
      <c r="E125" s="135"/>
      <c r="F125" s="135"/>
      <c r="G125" s="135"/>
      <c r="H125" s="55" t="s">
        <v>72</v>
      </c>
      <c r="I125" s="28" t="s">
        <v>72</v>
      </c>
    </row>
    <row r="126" spans="1:9" ht="15.75" customHeight="1">
      <c r="A126" s="14"/>
      <c r="B126" s="135" t="s">
        <v>139</v>
      </c>
      <c r="C126" s="135"/>
      <c r="D126" s="135"/>
      <c r="E126" s="135"/>
      <c r="F126" s="135"/>
      <c r="G126" s="135"/>
      <c r="H126" s="55" t="s">
        <v>72</v>
      </c>
      <c r="I126" s="28" t="s">
        <v>72</v>
      </c>
    </row>
    <row r="127" spans="1:9" ht="55.5" customHeight="1">
      <c r="A127" s="14"/>
      <c r="B127" s="147" t="s">
        <v>140</v>
      </c>
      <c r="C127" s="147"/>
      <c r="D127" s="147"/>
      <c r="E127" s="147"/>
      <c r="F127" s="147"/>
      <c r="G127" s="147"/>
      <c r="H127" s="56">
        <v>0</v>
      </c>
      <c r="I127" s="21">
        <f>(I124/(1-0.1325)*7.6%)</f>
        <v>0</v>
      </c>
    </row>
    <row r="128" spans="1:9" ht="47.25" customHeight="1">
      <c r="A128" s="14"/>
      <c r="B128" s="147" t="s">
        <v>141</v>
      </c>
      <c r="C128" s="147"/>
      <c r="D128" s="147"/>
      <c r="E128" s="147"/>
      <c r="F128" s="147"/>
      <c r="G128" s="147"/>
      <c r="H128" s="56">
        <v>0</v>
      </c>
      <c r="I128" s="21">
        <f>((I124)/(1-0.1325)*1.65%)</f>
        <v>0</v>
      </c>
    </row>
    <row r="129" spans="1:9" ht="18" customHeight="1">
      <c r="A129" s="14"/>
      <c r="B129" s="117" t="s">
        <v>142</v>
      </c>
      <c r="C129" s="117"/>
      <c r="D129" s="117"/>
      <c r="E129" s="117"/>
      <c r="F129" s="117"/>
      <c r="G129" s="117"/>
      <c r="H129" s="57" t="s">
        <v>72</v>
      </c>
      <c r="I129" s="28" t="s">
        <v>72</v>
      </c>
    </row>
    <row r="130" spans="1:9" ht="18" customHeight="1">
      <c r="A130" s="14"/>
      <c r="B130" s="117" t="s">
        <v>143</v>
      </c>
      <c r="C130" s="117"/>
      <c r="D130" s="117"/>
      <c r="E130" s="117"/>
      <c r="F130" s="117"/>
      <c r="G130" s="117"/>
      <c r="H130" s="57" t="s">
        <v>72</v>
      </c>
      <c r="I130" s="28" t="s">
        <v>72</v>
      </c>
    </row>
    <row r="131" spans="1:9" ht="47.25" customHeight="1">
      <c r="A131" s="14"/>
      <c r="B131" s="147" t="s">
        <v>238</v>
      </c>
      <c r="C131" s="147"/>
      <c r="D131" s="147"/>
      <c r="E131" s="147"/>
      <c r="F131" s="147"/>
      <c r="G131" s="147"/>
      <c r="H131" s="56">
        <v>0</v>
      </c>
      <c r="I131" s="21">
        <f>((I124)/(1-0.1325)*4%)</f>
        <v>0</v>
      </c>
    </row>
    <row r="132" spans="1:9" ht="15.75" customHeight="1">
      <c r="A132" s="137" t="s">
        <v>45</v>
      </c>
      <c r="B132" s="137"/>
      <c r="C132" s="137"/>
      <c r="D132" s="137"/>
      <c r="E132" s="137"/>
      <c r="F132" s="137"/>
      <c r="G132" s="137"/>
      <c r="H132" s="137"/>
      <c r="I132" s="21">
        <f>I121+I123+I127+I128+I131</f>
        <v>0</v>
      </c>
    </row>
    <row r="133" spans="1:9" ht="6.75" customHeight="1">
      <c r="A133" s="137"/>
      <c r="B133" s="137"/>
      <c r="C133" s="137"/>
      <c r="D133" s="137"/>
      <c r="E133" s="137"/>
      <c r="F133" s="137"/>
      <c r="G133" s="137"/>
      <c r="H133" s="137"/>
      <c r="I133" s="137"/>
    </row>
    <row r="134" spans="1:9" ht="15.75" customHeight="1">
      <c r="A134" s="117" t="s">
        <v>145</v>
      </c>
      <c r="B134" s="117"/>
      <c r="C134" s="117"/>
      <c r="D134" s="117"/>
      <c r="E134" s="117"/>
      <c r="F134" s="117"/>
      <c r="G134" s="117"/>
      <c r="H134" s="25">
        <f>H127+H128+H131</f>
        <v>0</v>
      </c>
      <c r="I134" s="21"/>
    </row>
    <row r="135" spans="1:9" ht="12.75" customHeight="1">
      <c r="A135" s="148" t="s">
        <v>146</v>
      </c>
      <c r="B135" s="148"/>
      <c r="C135" s="149" t="s">
        <v>147</v>
      </c>
      <c r="D135" s="149"/>
      <c r="E135" s="149"/>
      <c r="F135" s="149"/>
      <c r="G135" s="149"/>
      <c r="H135" s="149"/>
      <c r="I135" s="149"/>
    </row>
    <row r="136" spans="1:9" ht="12" customHeight="1">
      <c r="A136" s="148"/>
      <c r="B136" s="148"/>
      <c r="C136" s="150" t="s">
        <v>148</v>
      </c>
      <c r="D136" s="150"/>
      <c r="E136" s="150"/>
      <c r="F136" s="150"/>
      <c r="G136" s="150"/>
      <c r="H136" s="150"/>
      <c r="I136" s="150"/>
    </row>
    <row r="137" spans="1:9" ht="13.5" customHeight="1">
      <c r="A137" s="148"/>
      <c r="B137" s="148"/>
      <c r="C137" s="151" t="s">
        <v>149</v>
      </c>
      <c r="D137" s="151"/>
      <c r="E137" s="151"/>
      <c r="F137" s="151"/>
      <c r="G137" s="151"/>
      <c r="H137" s="151"/>
      <c r="I137" s="151"/>
    </row>
    <row r="138" spans="1:9" ht="6.75" customHeight="1">
      <c r="A138" s="152"/>
      <c r="B138" s="152"/>
      <c r="C138" s="152"/>
      <c r="D138" s="152"/>
      <c r="E138" s="152"/>
      <c r="F138" s="152"/>
      <c r="G138" s="152"/>
      <c r="H138" s="152"/>
      <c r="I138" s="152"/>
    </row>
    <row r="139" spans="1:9" ht="25.5" customHeight="1">
      <c r="A139" s="132" t="s">
        <v>150</v>
      </c>
      <c r="B139" s="132"/>
      <c r="C139" s="132"/>
      <c r="D139" s="132"/>
      <c r="E139" s="132"/>
      <c r="F139" s="132"/>
      <c r="G139" s="132"/>
      <c r="H139" s="132"/>
      <c r="I139" s="132"/>
    </row>
    <row r="140" spans="1:9" ht="5.25" customHeight="1">
      <c r="A140" s="137"/>
      <c r="B140" s="137"/>
      <c r="C140" s="137"/>
      <c r="D140" s="137"/>
      <c r="E140" s="137"/>
      <c r="F140" s="137"/>
      <c r="G140" s="137"/>
      <c r="H140" s="137"/>
      <c r="I140" s="137"/>
    </row>
    <row r="141" spans="1:9" ht="21" customHeight="1">
      <c r="A141" s="153" t="s">
        <v>151</v>
      </c>
      <c r="B141" s="153"/>
      <c r="C141" s="153"/>
      <c r="D141" s="153"/>
      <c r="E141" s="153"/>
      <c r="F141" s="153"/>
      <c r="G141" s="153"/>
      <c r="H141" s="153"/>
      <c r="I141" s="153"/>
    </row>
    <row r="142" spans="1:9" ht="15" customHeight="1">
      <c r="A142" s="117" t="s">
        <v>152</v>
      </c>
      <c r="B142" s="117"/>
      <c r="C142" s="117"/>
      <c r="D142" s="117"/>
      <c r="E142" s="117"/>
      <c r="F142" s="117"/>
      <c r="G142" s="117"/>
      <c r="H142" s="117"/>
      <c r="I142" s="2" t="s">
        <v>42</v>
      </c>
    </row>
    <row r="143" spans="1:9" ht="18" customHeight="1">
      <c r="A143" s="58" t="s">
        <v>6</v>
      </c>
      <c r="B143" s="117" t="s">
        <v>153</v>
      </c>
      <c r="C143" s="117"/>
      <c r="D143" s="117"/>
      <c r="E143" s="117"/>
      <c r="F143" s="117"/>
      <c r="G143" s="117"/>
      <c r="H143" s="117"/>
      <c r="I143" s="36">
        <f>I27</f>
        <v>0</v>
      </c>
    </row>
    <row r="144" spans="1:9" ht="19.5" customHeight="1">
      <c r="A144" s="58" t="s">
        <v>8</v>
      </c>
      <c r="B144" s="117" t="s">
        <v>38</v>
      </c>
      <c r="C144" s="117"/>
      <c r="D144" s="117"/>
      <c r="E144" s="117"/>
      <c r="F144" s="117"/>
      <c r="G144" s="117"/>
      <c r="H144" s="117"/>
      <c r="I144" s="36">
        <f>I68</f>
        <v>0</v>
      </c>
    </row>
    <row r="145" spans="1:9" ht="19.5" customHeight="1">
      <c r="A145" s="58" t="s">
        <v>10</v>
      </c>
      <c r="B145" s="117" t="s">
        <v>154</v>
      </c>
      <c r="C145" s="117"/>
      <c r="D145" s="117"/>
      <c r="E145" s="117"/>
      <c r="F145" s="117"/>
      <c r="G145" s="117"/>
      <c r="H145" s="117"/>
      <c r="I145" s="36">
        <f>I77</f>
        <v>0</v>
      </c>
    </row>
    <row r="146" spans="1:9" ht="19.5" customHeight="1">
      <c r="A146" s="58" t="s">
        <v>12</v>
      </c>
      <c r="B146" s="117" t="s">
        <v>155</v>
      </c>
      <c r="C146" s="117"/>
      <c r="D146" s="117"/>
      <c r="E146" s="117"/>
      <c r="F146" s="117"/>
      <c r="G146" s="117"/>
      <c r="H146" s="117"/>
      <c r="I146" s="36">
        <f>I106</f>
        <v>0</v>
      </c>
    </row>
    <row r="147" spans="1:9" ht="20.25" customHeight="1">
      <c r="A147" s="58" t="s">
        <v>59</v>
      </c>
      <c r="B147" s="117" t="s">
        <v>156</v>
      </c>
      <c r="C147" s="117"/>
      <c r="D147" s="117"/>
      <c r="E147" s="117"/>
      <c r="F147" s="117"/>
      <c r="G147" s="117"/>
      <c r="H147" s="117"/>
      <c r="I147" s="36">
        <f>I114</f>
        <v>0</v>
      </c>
    </row>
    <row r="148" spans="1:9" ht="19.5" customHeight="1">
      <c r="A148" s="154" t="s">
        <v>157</v>
      </c>
      <c r="B148" s="154"/>
      <c r="C148" s="154"/>
      <c r="D148" s="154"/>
      <c r="E148" s="154"/>
      <c r="F148" s="154"/>
      <c r="G148" s="154"/>
      <c r="H148" s="154"/>
      <c r="I148" s="36">
        <f>SUM(I143:I147)</f>
        <v>0</v>
      </c>
    </row>
    <row r="149" spans="1:9" ht="19.5" customHeight="1">
      <c r="A149" s="59" t="s">
        <v>61</v>
      </c>
      <c r="B149" s="155" t="s">
        <v>158</v>
      </c>
      <c r="C149" s="155"/>
      <c r="D149" s="155"/>
      <c r="E149" s="155"/>
      <c r="F149" s="155"/>
      <c r="G149" s="155"/>
      <c r="H149" s="155"/>
      <c r="I149" s="36">
        <f>I132</f>
        <v>0</v>
      </c>
    </row>
    <row r="150" spans="1:9" ht="26.25" customHeight="1">
      <c r="A150" s="154" t="s">
        <v>159</v>
      </c>
      <c r="B150" s="154"/>
      <c r="C150" s="154"/>
      <c r="D150" s="154"/>
      <c r="E150" s="154"/>
      <c r="F150" s="154"/>
      <c r="G150" s="154"/>
      <c r="H150" s="154"/>
      <c r="I150" s="38">
        <f>I148+I149</f>
        <v>0</v>
      </c>
    </row>
    <row r="151" ht="15" customHeight="1" hidden="1"/>
  </sheetData>
  <sheetProtection selectLockedCells="1" selectUnlockedCells="1"/>
  <mergeCells count="165">
    <mergeCell ref="B145:H145"/>
    <mergeCell ref="A150:H150"/>
    <mergeCell ref="B146:H146"/>
    <mergeCell ref="B147:H147"/>
    <mergeCell ref="A148:H148"/>
    <mergeCell ref="B149:H149"/>
    <mergeCell ref="A139:I139"/>
    <mergeCell ref="A140:I140"/>
    <mergeCell ref="A141:I141"/>
    <mergeCell ref="A142:H142"/>
    <mergeCell ref="B143:H143"/>
    <mergeCell ref="B144:H144"/>
    <mergeCell ref="A134:G134"/>
    <mergeCell ref="A135:B137"/>
    <mergeCell ref="C135:I135"/>
    <mergeCell ref="C136:I136"/>
    <mergeCell ref="C137:I137"/>
    <mergeCell ref="A138:I138"/>
    <mergeCell ref="B128:G128"/>
    <mergeCell ref="B129:G129"/>
    <mergeCell ref="B130:G130"/>
    <mergeCell ref="B131:G131"/>
    <mergeCell ref="A132:H132"/>
    <mergeCell ref="A133:I133"/>
    <mergeCell ref="A122:G122"/>
    <mergeCell ref="B123:G123"/>
    <mergeCell ref="A124:G124"/>
    <mergeCell ref="B125:G125"/>
    <mergeCell ref="B126:G126"/>
    <mergeCell ref="B127:G127"/>
    <mergeCell ref="A115:I115"/>
    <mergeCell ref="A116:I116"/>
    <mergeCell ref="A118:I118"/>
    <mergeCell ref="B119:G119"/>
    <mergeCell ref="A120:G120"/>
    <mergeCell ref="B121:G121"/>
    <mergeCell ref="B109:H109"/>
    <mergeCell ref="B110:H110"/>
    <mergeCell ref="B111:H111"/>
    <mergeCell ref="B112:H112"/>
    <mergeCell ref="B113:H113"/>
    <mergeCell ref="A114:H114"/>
    <mergeCell ref="B103:H103"/>
    <mergeCell ref="B104:H104"/>
    <mergeCell ref="B105:H105"/>
    <mergeCell ref="A106:H106"/>
    <mergeCell ref="A107:I107"/>
    <mergeCell ref="A108:I108"/>
    <mergeCell ref="A97:H97"/>
    <mergeCell ref="B98:H98"/>
    <mergeCell ref="A99:H99"/>
    <mergeCell ref="A100:I100"/>
    <mergeCell ref="A101:I101"/>
    <mergeCell ref="A102:I102"/>
    <mergeCell ref="A91:H91"/>
    <mergeCell ref="A92:I92"/>
    <mergeCell ref="A93:I93"/>
    <mergeCell ref="A94:I94"/>
    <mergeCell ref="B95:H95"/>
    <mergeCell ref="B96:H96"/>
    <mergeCell ref="B85:H85"/>
    <mergeCell ref="B86:H86"/>
    <mergeCell ref="B87:H87"/>
    <mergeCell ref="B88:H88"/>
    <mergeCell ref="A89:H89"/>
    <mergeCell ref="B90:H90"/>
    <mergeCell ref="A79:I79"/>
    <mergeCell ref="A80:H80"/>
    <mergeCell ref="A81:I81"/>
    <mergeCell ref="B82:H82"/>
    <mergeCell ref="B83:H83"/>
    <mergeCell ref="B84:H84"/>
    <mergeCell ref="B73:H73"/>
    <mergeCell ref="B74:H74"/>
    <mergeCell ref="B75:H75"/>
    <mergeCell ref="B76:H76"/>
    <mergeCell ref="A77:H77"/>
    <mergeCell ref="A78:I78"/>
    <mergeCell ref="B67:H67"/>
    <mergeCell ref="A68:H68"/>
    <mergeCell ref="A69:I69"/>
    <mergeCell ref="B70:H70"/>
    <mergeCell ref="B71:H71"/>
    <mergeCell ref="B72:H72"/>
    <mergeCell ref="A61:I61"/>
    <mergeCell ref="A62:I62"/>
    <mergeCell ref="A63:I63"/>
    <mergeCell ref="B64:H64"/>
    <mergeCell ref="B65:H65"/>
    <mergeCell ref="B66:H66"/>
    <mergeCell ref="B55:G55"/>
    <mergeCell ref="B56:H56"/>
    <mergeCell ref="B57:H57"/>
    <mergeCell ref="B58:H58"/>
    <mergeCell ref="B59:H59"/>
    <mergeCell ref="A60:I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798611111111111" top="0.4798611111111111" bottom="0.4597222222222222" header="0.5118055555555555" footer="0.5118055555555555"/>
  <pageSetup horizontalDpi="300" verticalDpi="3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73">
      <selection activeCell="J84" sqref="J8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4" width="14.7109375" style="1" customWidth="1"/>
    <col min="5" max="5" width="14.421875" style="1" customWidth="1"/>
    <col min="6" max="6" width="14.7109375" style="1" customWidth="1"/>
    <col min="7" max="7" width="9.421875" style="1" customWidth="1"/>
    <col min="8" max="8" width="10.8515625" style="1" customWidth="1"/>
    <col min="9" max="9" width="15.8515625" style="1" customWidth="1"/>
    <col min="10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0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174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175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176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171</v>
      </c>
      <c r="C25" s="133"/>
      <c r="D25" s="133"/>
      <c r="E25" s="133"/>
      <c r="F25" s="133"/>
      <c r="G25" s="133"/>
      <c r="H25" s="11">
        <v>0.3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40.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36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39.7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26.2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24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28.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177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5201388888888889" top="0.6298611111111111" bottom="0.45" header="0.5118055555555555" footer="0.5118055555555555"/>
  <pageSetup horizontalDpi="300" verticalDpi="300" orientation="portrait" paperSize="9" scale="7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52">
      <selection activeCell="A144" sqref="A144:I14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319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240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56" t="s">
        <v>320</v>
      </c>
      <c r="I19" s="156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8.5" customHeight="1">
      <c r="A25" s="2" t="s">
        <v>10</v>
      </c>
      <c r="B25" s="133" t="s">
        <v>318</v>
      </c>
      <c r="C25" s="133"/>
      <c r="D25" s="133"/>
      <c r="E25" s="133"/>
      <c r="F25" s="133"/>
      <c r="G25" s="133"/>
      <c r="H25" s="11">
        <v>0.2</v>
      </c>
      <c r="I25" s="12">
        <f>I24*H25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22.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51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39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4.2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54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305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902777777777778" top="0.3597222222222222" bottom="0.6402777777777777" header="0.5118055555555555" footer="0.5118055555555555"/>
  <pageSetup horizontalDpi="300" verticalDpi="300" orientation="portrait" paperSize="9" scale="7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25">
      <selection activeCell="A144" sqref="A144:I14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321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284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62">
        <v>0</v>
      </c>
      <c r="I18" s="162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322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214</v>
      </c>
      <c r="C25" s="133"/>
      <c r="D25" s="133"/>
      <c r="E25" s="133"/>
      <c r="F25" s="133"/>
      <c r="G25" s="133"/>
      <c r="H25" s="11">
        <v>0.2</v>
      </c>
      <c r="I25" s="12">
        <f>H25*H18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10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  <c r="J52" s="66"/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>
        <v>0</v>
      </c>
      <c r="I59" s="28" t="s">
        <v>72</v>
      </c>
    </row>
    <row r="60" spans="1:9" ht="24" customHeight="1">
      <c r="A60" s="14" t="s">
        <v>10</v>
      </c>
      <c r="B60" s="117" t="s">
        <v>201</v>
      </c>
      <c r="C60" s="117"/>
      <c r="D60" s="117"/>
      <c r="E60" s="117"/>
      <c r="F60" s="117"/>
      <c r="G60" s="117"/>
      <c r="H60" s="117"/>
      <c r="I60" s="21"/>
    </row>
    <row r="61" spans="1:9" ht="22.5" customHeight="1">
      <c r="A61" s="14" t="s">
        <v>12</v>
      </c>
      <c r="B61" s="135" t="s">
        <v>202</v>
      </c>
      <c r="C61" s="135"/>
      <c r="D61" s="135"/>
      <c r="E61" s="135"/>
      <c r="F61" s="135"/>
      <c r="G61" s="135"/>
      <c r="H61" s="135"/>
      <c r="I61" s="21"/>
    </row>
    <row r="62" spans="1:9" ht="30.75" customHeight="1">
      <c r="A62" s="14" t="s">
        <v>59</v>
      </c>
      <c r="B62" s="117" t="s">
        <v>203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182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183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184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73.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73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305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597222222222222" top="0.5298611111111111" bottom="0.5902777777777778" header="0.5118055555555555" footer="0.5118055555555555"/>
  <pageSetup horizontalDpi="300" verticalDpi="300" orientation="portrait" paperSize="9" scale="7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J7" sqref="J7:P11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323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212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324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8</v>
      </c>
      <c r="B25" s="133" t="s">
        <v>214</v>
      </c>
      <c r="C25" s="133"/>
      <c r="D25" s="133"/>
      <c r="E25" s="133"/>
      <c r="F25" s="133"/>
      <c r="G25" s="133"/>
      <c r="H25" s="11">
        <v>0.2</v>
      </c>
      <c r="I25" s="12">
        <f>H18*H25</f>
        <v>0</v>
      </c>
    </row>
    <row r="26" spans="1:9" ht="27.75" customHeight="1">
      <c r="A26" s="2" t="s">
        <v>10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215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>
        <v>0.18</v>
      </c>
      <c r="I59" s="28" t="s">
        <v>72</v>
      </c>
    </row>
    <row r="60" spans="1:9" ht="24" customHeight="1">
      <c r="A60" s="14" t="s">
        <v>10</v>
      </c>
      <c r="B60" s="117" t="s">
        <v>201</v>
      </c>
      <c r="C60" s="117"/>
      <c r="D60" s="117"/>
      <c r="E60" s="117"/>
      <c r="F60" s="117"/>
      <c r="G60" s="117"/>
      <c r="H60" s="117"/>
      <c r="I60" s="21"/>
    </row>
    <row r="61" spans="1:9" ht="22.5" customHeight="1">
      <c r="A61" s="14" t="s">
        <v>12</v>
      </c>
      <c r="B61" s="135" t="s">
        <v>202</v>
      </c>
      <c r="C61" s="135"/>
      <c r="D61" s="135"/>
      <c r="E61" s="135"/>
      <c r="F61" s="135"/>
      <c r="G61" s="135"/>
      <c r="H61" s="135"/>
      <c r="I61" s="21"/>
    </row>
    <row r="62" spans="1:9" ht="30.75" customHeight="1">
      <c r="A62" s="14" t="s">
        <v>59</v>
      </c>
      <c r="B62" s="117" t="s">
        <v>203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182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3" t="s">
        <v>93</v>
      </c>
      <c r="C76" s="143"/>
      <c r="D76" s="143"/>
      <c r="E76" s="143"/>
      <c r="F76" s="143"/>
      <c r="G76" s="143"/>
      <c r="H76" s="143"/>
      <c r="I76" s="41">
        <f>((I27/12)*(30/30)*0.05)</f>
        <v>0</v>
      </c>
    </row>
    <row r="77" spans="1:9" ht="39.75" customHeight="1">
      <c r="A77" s="40" t="s">
        <v>8</v>
      </c>
      <c r="B77" s="144" t="s">
        <v>94</v>
      </c>
      <c r="C77" s="144"/>
      <c r="D77" s="144"/>
      <c r="E77" s="144"/>
      <c r="F77" s="144"/>
      <c r="G77" s="144"/>
      <c r="H77" s="144"/>
      <c r="I77" s="41">
        <f>I76*H46</f>
        <v>0</v>
      </c>
    </row>
    <row r="78" spans="1:9" ht="45.75" customHeight="1">
      <c r="A78" s="40" t="s">
        <v>10</v>
      </c>
      <c r="B78" s="142" t="s">
        <v>95</v>
      </c>
      <c r="C78" s="142"/>
      <c r="D78" s="142"/>
      <c r="E78" s="142"/>
      <c r="F78" s="142"/>
      <c r="G78" s="142"/>
      <c r="H78" s="142"/>
      <c r="I78" s="41">
        <f>I27*2.5%</f>
        <v>0</v>
      </c>
    </row>
    <row r="79" spans="1:9" ht="30.75" customHeight="1">
      <c r="A79" s="40" t="s">
        <v>12</v>
      </c>
      <c r="B79" s="143" t="s">
        <v>96</v>
      </c>
      <c r="C79" s="143"/>
      <c r="D79" s="143"/>
      <c r="E79" s="143"/>
      <c r="F79" s="143"/>
      <c r="G79" s="143"/>
      <c r="H79" s="143"/>
      <c r="I79" s="42">
        <f>((I27/30)*7)/12*100%</f>
        <v>0</v>
      </c>
    </row>
    <row r="80" spans="1:9" ht="33" customHeight="1">
      <c r="A80" s="40" t="s">
        <v>59</v>
      </c>
      <c r="B80" s="144" t="s">
        <v>97</v>
      </c>
      <c r="C80" s="144"/>
      <c r="D80" s="144"/>
      <c r="E80" s="144"/>
      <c r="F80" s="144"/>
      <c r="G80" s="144"/>
      <c r="H80" s="144"/>
      <c r="I80" s="41">
        <f>I79*H47</f>
        <v>0</v>
      </c>
    </row>
    <row r="81" spans="1:9" ht="50.25" customHeight="1">
      <c r="A81" s="40" t="s">
        <v>61</v>
      </c>
      <c r="B81" s="144" t="s">
        <v>204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205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206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207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216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184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25.5" customHeight="1">
      <c r="A118" s="14" t="s">
        <v>12</v>
      </c>
      <c r="B118" s="117" t="s">
        <v>325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208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73.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73.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32.2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27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326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305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5" top="0.5597222222222222" bottom="0.3298611111111111" header="0.5118055555555555" footer="0.5118055555555555"/>
  <pageSetup horizontalDpi="300" verticalDpi="300" orientation="portrait" paperSize="9" scale="7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7">
      <selection activeCell="N150" sqref="N150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327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191</v>
      </c>
      <c r="I17" s="129"/>
    </row>
    <row r="18" spans="1:9" ht="43.5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328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300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297</v>
      </c>
      <c r="C25" s="133"/>
      <c r="D25" s="133"/>
      <c r="E25" s="133"/>
      <c r="F25" s="133"/>
      <c r="G25" s="133"/>
      <c r="H25" s="11">
        <v>0.4</v>
      </c>
      <c r="I25" s="12">
        <f>I24*H25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/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9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51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45.75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48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282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5" top="0.49027777777777776" bottom="0.55" header="0.5118055555555555" footer="0.5118055555555555"/>
  <pageSetup horizontalDpi="300" verticalDpi="300" orientation="portrait" paperSize="9" scale="7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N146" sqref="N146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329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277</v>
      </c>
      <c r="I17" s="129"/>
    </row>
    <row r="18" spans="1:9" ht="35.25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330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331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27.75" customHeight="1">
      <c r="A25" s="2" t="s">
        <v>8</v>
      </c>
      <c r="B25" s="117" t="s">
        <v>36</v>
      </c>
      <c r="C25" s="117"/>
      <c r="D25" s="117"/>
      <c r="E25" s="117"/>
      <c r="F25" s="117"/>
      <c r="G25" s="117"/>
      <c r="H25" s="117"/>
      <c r="I25" s="12"/>
    </row>
    <row r="26" spans="1:9" ht="26.25" customHeight="1">
      <c r="A26" s="117" t="s">
        <v>37</v>
      </c>
      <c r="B26" s="117"/>
      <c r="C26" s="117"/>
      <c r="D26" s="117"/>
      <c r="E26" s="117"/>
      <c r="F26" s="117"/>
      <c r="G26" s="117"/>
      <c r="H26" s="117"/>
      <c r="I26" s="13">
        <f>SUM(I24:I25)</f>
        <v>0</v>
      </c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I26*8.33%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I26*3.025%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f>(H51*H52*H53)-(I24*6%)</f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2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20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0.06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30.7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172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((I26/12)*(30/30)*0.05)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I26*2.5%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((I26/30)*7)/12*100%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I26*2.5%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I26+I32+I87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9.075%*I26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173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127</v>
      </c>
      <c r="C116" s="135"/>
      <c r="D116" s="135"/>
      <c r="E116" s="135"/>
      <c r="F116" s="135"/>
      <c r="G116" s="135"/>
      <c r="H116" s="135"/>
      <c r="I116" s="51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44.2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I118+I110+I81+I72+I26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40.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43.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150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I26</f>
        <v>0</v>
      </c>
    </row>
    <row r="148" spans="1:9" ht="19.5" customHeight="1">
      <c r="A148" s="58" t="s">
        <v>8</v>
      </c>
      <c r="B148" s="117" t="s">
        <v>38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159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ht="15" customHeight="1" hidden="1"/>
  </sheetData>
  <sheetProtection selectLockedCells="1" selectUnlockedCells="1"/>
  <mergeCells count="169">
    <mergeCell ref="B148:H148"/>
    <mergeCell ref="B149:H149"/>
    <mergeCell ref="A154:H154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B25:H25"/>
    <mergeCell ref="A26:H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2701388888888889" top="0.5701388888888889" bottom="0.4798611111111111" header="0.5118055555555555" footer="0.5118055555555555"/>
  <pageSetup horizontalDpi="300" verticalDpi="300" orientation="portrait" paperSize="9" scale="7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20" zoomScalePageLayoutView="0" workbookViewId="0" topLeftCell="A34">
      <selection activeCell="A1" sqref="A1:F1"/>
    </sheetView>
  </sheetViews>
  <sheetFormatPr defaultColWidth="9.140625" defaultRowHeight="12.75"/>
  <cols>
    <col min="1" max="1" width="13.140625" style="68" customWidth="1"/>
    <col min="2" max="2" width="76.140625" style="69" customWidth="1"/>
    <col min="3" max="3" width="10.7109375" style="68" customWidth="1"/>
    <col min="4" max="4" width="17.7109375" style="68" customWidth="1"/>
    <col min="5" max="5" width="27.421875" style="68" customWidth="1"/>
    <col min="6" max="6" width="29.57421875" style="70" customWidth="1"/>
    <col min="7" max="16384" width="9.140625" style="70" customWidth="1"/>
  </cols>
  <sheetData>
    <row r="1" spans="1:6" ht="44.25" customHeight="1">
      <c r="A1" s="163" t="s">
        <v>332</v>
      </c>
      <c r="B1" s="163"/>
      <c r="C1" s="163"/>
      <c r="D1" s="163"/>
      <c r="E1" s="163"/>
      <c r="F1" s="163"/>
    </row>
    <row r="2" spans="1:6" ht="18.75" customHeight="1">
      <c r="A2" s="72" t="s">
        <v>333</v>
      </c>
      <c r="B2" s="164" t="s">
        <v>334</v>
      </c>
      <c r="C2" s="164"/>
      <c r="D2" s="164"/>
      <c r="E2" s="164"/>
      <c r="F2" s="164"/>
    </row>
    <row r="3" spans="1:6" ht="30">
      <c r="A3" s="65" t="s">
        <v>335</v>
      </c>
      <c r="B3" s="73" t="s">
        <v>336</v>
      </c>
      <c r="C3" s="46" t="s">
        <v>337</v>
      </c>
      <c r="D3" s="74" t="s">
        <v>338</v>
      </c>
      <c r="E3" s="75" t="s">
        <v>339</v>
      </c>
      <c r="F3" s="75" t="s">
        <v>340</v>
      </c>
    </row>
    <row r="4" spans="1:6" ht="15.75" customHeight="1">
      <c r="A4" s="76">
        <v>1</v>
      </c>
      <c r="B4" s="77" t="s">
        <v>26</v>
      </c>
      <c r="C4" s="76">
        <v>20</v>
      </c>
      <c r="D4" s="78">
        <f>'SERVENTE DE OBRAS'!I155</f>
        <v>0</v>
      </c>
      <c r="E4" s="78">
        <f>D4*C4</f>
        <v>0</v>
      </c>
      <c r="F4" s="79">
        <f aca="true" t="shared" si="0" ref="F4:F29">E4*12</f>
        <v>0</v>
      </c>
    </row>
    <row r="5" spans="1:6" ht="14.25">
      <c r="A5" s="76">
        <v>2</v>
      </c>
      <c r="B5" s="77" t="s">
        <v>162</v>
      </c>
      <c r="C5" s="80">
        <v>5</v>
      </c>
      <c r="D5" s="78">
        <f>MARCENEIRO!I155</f>
        <v>0</v>
      </c>
      <c r="E5" s="78">
        <f>D5*C5</f>
        <v>0</v>
      </c>
      <c r="F5" s="79">
        <f t="shared" si="0"/>
        <v>0</v>
      </c>
    </row>
    <row r="6" spans="1:6" ht="14.25">
      <c r="A6" s="76">
        <v>3</v>
      </c>
      <c r="B6" s="77" t="s">
        <v>341</v>
      </c>
      <c r="C6" s="76">
        <v>11</v>
      </c>
      <c r="D6" s="78">
        <f>'ELETRiCIS MANTU GERAL'!I155</f>
        <v>0</v>
      </c>
      <c r="E6" s="78">
        <f>D6*C6</f>
        <v>0</v>
      </c>
      <c r="F6" s="79">
        <f t="shared" si="0"/>
        <v>0</v>
      </c>
    </row>
    <row r="7" spans="1:6" ht="14.25">
      <c r="A7" s="76">
        <v>4</v>
      </c>
      <c r="B7" s="77" t="s">
        <v>342</v>
      </c>
      <c r="C7" s="76">
        <v>9</v>
      </c>
      <c r="D7" s="78">
        <f>'ELETRICISTA BAIXA TENSÃO'!I155</f>
        <v>0</v>
      </c>
      <c r="E7" s="78">
        <f>D7*C7</f>
        <v>0</v>
      </c>
      <c r="F7" s="79">
        <f t="shared" si="0"/>
        <v>0</v>
      </c>
    </row>
    <row r="8" spans="1:6" ht="28.5">
      <c r="A8" s="76" t="s">
        <v>102</v>
      </c>
      <c r="B8" s="77" t="s">
        <v>343</v>
      </c>
      <c r="C8" s="76" t="s">
        <v>344</v>
      </c>
      <c r="D8" s="81" t="s">
        <v>345</v>
      </c>
      <c r="E8" s="78">
        <f>'SOBREAVISO MANUTENÇÃO'!I158</f>
        <v>0</v>
      </c>
      <c r="F8" s="79">
        <f t="shared" si="0"/>
        <v>0</v>
      </c>
    </row>
    <row r="9" spans="1:6" ht="14.25">
      <c r="A9" s="76">
        <v>5</v>
      </c>
      <c r="B9" s="77" t="s">
        <v>346</v>
      </c>
      <c r="C9" s="76">
        <v>7</v>
      </c>
      <c r="D9" s="78">
        <f>'ENCANADOR DE MANUTENÇÃO'!I155</f>
        <v>0</v>
      </c>
      <c r="E9" s="78">
        <f>D9*C9</f>
        <v>0</v>
      </c>
      <c r="F9" s="79">
        <f t="shared" si="0"/>
        <v>0</v>
      </c>
    </row>
    <row r="10" spans="1:6" ht="28.5">
      <c r="A10" s="76" t="s">
        <v>347</v>
      </c>
      <c r="B10" s="77" t="s">
        <v>348</v>
      </c>
      <c r="C10" s="76" t="s">
        <v>344</v>
      </c>
      <c r="D10" s="81" t="s">
        <v>345</v>
      </c>
      <c r="E10" s="78">
        <f>SOBREAVISO!I157</f>
        <v>0</v>
      </c>
      <c r="F10" s="79">
        <f t="shared" si="0"/>
        <v>0</v>
      </c>
    </row>
    <row r="11" spans="1:6" ht="14.25">
      <c r="A11" s="76">
        <v>6</v>
      </c>
      <c r="B11" s="77" t="s">
        <v>349</v>
      </c>
      <c r="C11" s="76">
        <v>5</v>
      </c>
      <c r="D11" s="78">
        <f>'INSTALADOR LINHAS TELEFONICAS'!I157</f>
        <v>0</v>
      </c>
      <c r="E11" s="78">
        <f aca="true" t="shared" si="1" ref="E11:E29">D11*C11</f>
        <v>0</v>
      </c>
      <c r="F11" s="79">
        <f t="shared" si="0"/>
        <v>0</v>
      </c>
    </row>
    <row r="12" spans="1:6" ht="14.25">
      <c r="A12" s="76">
        <v>7</v>
      </c>
      <c r="B12" s="77" t="s">
        <v>213</v>
      </c>
      <c r="C12" s="76">
        <v>5</v>
      </c>
      <c r="D12" s="78">
        <f>'jardineiro 40 horas'!I155</f>
        <v>0</v>
      </c>
      <c r="E12" s="78">
        <f t="shared" si="1"/>
        <v>0</v>
      </c>
      <c r="F12" s="79">
        <f t="shared" si="0"/>
        <v>0</v>
      </c>
    </row>
    <row r="13" spans="1:6" ht="12.75" customHeight="1">
      <c r="A13" s="76">
        <v>8</v>
      </c>
      <c r="B13" s="77" t="s">
        <v>350</v>
      </c>
      <c r="C13" s="76">
        <v>1</v>
      </c>
      <c r="D13" s="78">
        <f>'MECA MANUTENÇÃO CLIMATIZAÇÃO'!I155</f>
        <v>0</v>
      </c>
      <c r="E13" s="78">
        <f t="shared" si="1"/>
        <v>0</v>
      </c>
      <c r="F13" s="79">
        <f t="shared" si="0"/>
        <v>0</v>
      </c>
    </row>
    <row r="14" spans="1:6" ht="14.25">
      <c r="A14" s="76">
        <v>9</v>
      </c>
      <c r="B14" s="77" t="s">
        <v>351</v>
      </c>
      <c r="C14" s="76">
        <v>3</v>
      </c>
      <c r="D14" s="78">
        <f>'ENCARREGADO CONS CIVIL'!I154</f>
        <v>0</v>
      </c>
      <c r="E14" s="78">
        <f t="shared" si="1"/>
        <v>0</v>
      </c>
      <c r="F14" s="79">
        <f t="shared" si="0"/>
        <v>0</v>
      </c>
    </row>
    <row r="15" spans="1:6" ht="14.25">
      <c r="A15" s="76">
        <v>10</v>
      </c>
      <c r="B15" s="77" t="s">
        <v>352</v>
      </c>
      <c r="C15" s="76">
        <v>1</v>
      </c>
      <c r="D15" s="78">
        <f>'ENCARREGADO MANUTENÇÃO'!I152</f>
        <v>0</v>
      </c>
      <c r="E15" s="78">
        <f t="shared" si="1"/>
        <v>0</v>
      </c>
      <c r="F15" s="79">
        <f t="shared" si="0"/>
        <v>0</v>
      </c>
    </row>
    <row r="16" spans="1:6" ht="14.25">
      <c r="A16" s="76">
        <v>11</v>
      </c>
      <c r="B16" s="77" t="s">
        <v>353</v>
      </c>
      <c r="C16" s="76">
        <v>5</v>
      </c>
      <c r="D16" s="78">
        <f>'TRATORISTA AGRICOLA'!I150</f>
        <v>0</v>
      </c>
      <c r="E16" s="78">
        <f t="shared" si="1"/>
        <v>0</v>
      </c>
      <c r="F16" s="79">
        <f t="shared" si="0"/>
        <v>0</v>
      </c>
    </row>
    <row r="17" spans="1:6" ht="14.25">
      <c r="A17" s="76">
        <v>12</v>
      </c>
      <c r="B17" s="77" t="s">
        <v>241</v>
      </c>
      <c r="C17" s="76">
        <v>5</v>
      </c>
      <c r="D17" s="78">
        <f>PEDREIRO!I155</f>
        <v>0</v>
      </c>
      <c r="E17" s="78">
        <f t="shared" si="1"/>
        <v>0</v>
      </c>
      <c r="F17" s="79">
        <f t="shared" si="0"/>
        <v>0</v>
      </c>
    </row>
    <row r="18" spans="1:6" ht="14.25">
      <c r="A18" s="76">
        <v>13</v>
      </c>
      <c r="B18" s="77" t="s">
        <v>245</v>
      </c>
      <c r="C18" s="76">
        <v>6</v>
      </c>
      <c r="D18" s="78">
        <f>PINTOR!I155</f>
        <v>0</v>
      </c>
      <c r="E18" s="78">
        <f t="shared" si="1"/>
        <v>0</v>
      </c>
      <c r="F18" s="79">
        <f t="shared" si="0"/>
        <v>0</v>
      </c>
    </row>
    <row r="19" spans="1:6" ht="14.25">
      <c r="A19" s="76">
        <v>14</v>
      </c>
      <c r="B19" s="77" t="s">
        <v>249</v>
      </c>
      <c r="C19" s="76">
        <v>2</v>
      </c>
      <c r="D19" s="78">
        <f>SERRALHEIRO!I155</f>
        <v>0</v>
      </c>
      <c r="E19" s="78">
        <f t="shared" si="1"/>
        <v>0</v>
      </c>
      <c r="F19" s="79">
        <f t="shared" si="0"/>
        <v>0</v>
      </c>
    </row>
    <row r="20" spans="1:6" ht="14.25">
      <c r="A20" s="76">
        <v>15</v>
      </c>
      <c r="B20" s="77" t="s">
        <v>254</v>
      </c>
      <c r="C20" s="76">
        <v>2</v>
      </c>
      <c r="D20" s="82">
        <f>VIDRACEIRO!I155</f>
        <v>0</v>
      </c>
      <c r="E20" s="78">
        <f t="shared" si="1"/>
        <v>0</v>
      </c>
      <c r="F20" s="79">
        <f t="shared" si="0"/>
        <v>0</v>
      </c>
    </row>
    <row r="21" spans="1:6" ht="14.25">
      <c r="A21" s="76">
        <v>16</v>
      </c>
      <c r="B21" s="77" t="s">
        <v>354</v>
      </c>
      <c r="C21" s="76">
        <v>1</v>
      </c>
      <c r="D21" s="78">
        <f>'OPERADOR RETROESCAVADEIRA'!I147</f>
        <v>0</v>
      </c>
      <c r="E21" s="78">
        <f t="shared" si="1"/>
        <v>0</v>
      </c>
      <c r="F21" s="79">
        <f t="shared" si="0"/>
        <v>0</v>
      </c>
    </row>
    <row r="22" spans="1:6" ht="14.25">
      <c r="A22" s="76">
        <v>17</v>
      </c>
      <c r="B22" s="77" t="s">
        <v>262</v>
      </c>
      <c r="C22" s="76">
        <v>1</v>
      </c>
      <c r="D22" s="78">
        <f>'OPERADOR DE MOTONIVELADORA'!I150</f>
        <v>0</v>
      </c>
      <c r="E22" s="78">
        <f t="shared" si="1"/>
        <v>0</v>
      </c>
      <c r="F22" s="79">
        <f t="shared" si="0"/>
        <v>0</v>
      </c>
    </row>
    <row r="23" spans="1:6" ht="14.25">
      <c r="A23" s="76">
        <v>18</v>
      </c>
      <c r="B23" s="77" t="s">
        <v>355</v>
      </c>
      <c r="C23" s="76">
        <v>1</v>
      </c>
      <c r="D23" s="78">
        <f>'OPERADOR DE MOTOSERRA'!I154</f>
        <v>0</v>
      </c>
      <c r="E23" s="78">
        <f t="shared" si="1"/>
        <v>0</v>
      </c>
      <c r="F23" s="79">
        <f t="shared" si="0"/>
        <v>0</v>
      </c>
    </row>
    <row r="24" spans="1:6" ht="14.25">
      <c r="A24" s="76">
        <v>19</v>
      </c>
      <c r="B24" s="77" t="s">
        <v>269</v>
      </c>
      <c r="C24" s="76">
        <v>2</v>
      </c>
      <c r="D24" s="78">
        <f>CALCETEIRO!I154</f>
        <v>0</v>
      </c>
      <c r="E24" s="78">
        <f t="shared" si="1"/>
        <v>0</v>
      </c>
      <c r="F24" s="79">
        <f t="shared" si="0"/>
        <v>0</v>
      </c>
    </row>
    <row r="25" spans="1:6" ht="14.25">
      <c r="A25" s="76">
        <v>20</v>
      </c>
      <c r="B25" s="77" t="s">
        <v>356</v>
      </c>
      <c r="C25" s="76">
        <v>12</v>
      </c>
      <c r="D25" s="78">
        <f>'TRABALHADOR ÁREA PUBLICAS'!I154</f>
        <v>0</v>
      </c>
      <c r="E25" s="78">
        <f t="shared" si="1"/>
        <v>0</v>
      </c>
      <c r="F25" s="79">
        <f t="shared" si="0"/>
        <v>0</v>
      </c>
    </row>
    <row r="26" spans="1:6" ht="14.25">
      <c r="A26" s="76">
        <v>21</v>
      </c>
      <c r="B26" s="77" t="s">
        <v>275</v>
      </c>
      <c r="C26" s="76">
        <v>7</v>
      </c>
      <c r="D26" s="78">
        <v>0</v>
      </c>
      <c r="E26" s="78">
        <f t="shared" si="1"/>
        <v>0</v>
      </c>
      <c r="F26" s="79">
        <f t="shared" si="0"/>
        <v>0</v>
      </c>
    </row>
    <row r="27" spans="1:6" ht="14.25">
      <c r="A27" s="76">
        <v>22</v>
      </c>
      <c r="B27" s="77" t="s">
        <v>357</v>
      </c>
      <c r="C27" s="76">
        <v>16</v>
      </c>
      <c r="D27" s="83">
        <f>'OFICIAL MANUTENÇÃO PREDIAL'!I154</f>
        <v>0</v>
      </c>
      <c r="E27" s="78">
        <f t="shared" si="1"/>
        <v>0</v>
      </c>
      <c r="F27" s="79">
        <f t="shared" si="0"/>
        <v>0</v>
      </c>
    </row>
    <row r="28" spans="1:6" ht="18" customHeight="1">
      <c r="A28" s="76">
        <v>23</v>
      </c>
      <c r="B28" s="77" t="s">
        <v>358</v>
      </c>
      <c r="C28" s="76">
        <v>5</v>
      </c>
      <c r="D28" s="83">
        <f>'INSTALADOR DE REDES TELFONICAS'!I154</f>
        <v>0</v>
      </c>
      <c r="E28" s="78">
        <f t="shared" si="1"/>
        <v>0</v>
      </c>
      <c r="F28" s="79">
        <f t="shared" si="0"/>
        <v>0</v>
      </c>
    </row>
    <row r="29" spans="1:6" ht="14.25">
      <c r="A29" s="84">
        <v>24</v>
      </c>
      <c r="B29" s="85" t="s">
        <v>359</v>
      </c>
      <c r="C29" s="76">
        <v>2</v>
      </c>
      <c r="D29" s="83">
        <f>'TRABALHADOR AGROPECUÁRIO'!I155</f>
        <v>0</v>
      </c>
      <c r="E29" s="78">
        <f t="shared" si="1"/>
        <v>0</v>
      </c>
      <c r="F29" s="79">
        <f t="shared" si="0"/>
        <v>0</v>
      </c>
    </row>
    <row r="30" spans="1:6" ht="39.75" customHeight="1">
      <c r="A30" s="164" t="s">
        <v>360</v>
      </c>
      <c r="B30" s="164"/>
      <c r="C30" s="86">
        <f>SUM(C4:C29)</f>
        <v>134</v>
      </c>
      <c r="D30" s="87"/>
      <c r="E30" s="88">
        <f>SUM(E4:E29)</f>
        <v>0</v>
      </c>
      <c r="F30" s="89">
        <f>SUM(F4:F29)</f>
        <v>0</v>
      </c>
    </row>
    <row r="31" ht="26.25" customHeight="1"/>
    <row r="32" spans="1:6" ht="26.25" customHeight="1">
      <c r="A32" s="165" t="s">
        <v>361</v>
      </c>
      <c r="B32" s="165"/>
      <c r="C32" s="165"/>
      <c r="D32" s="165"/>
      <c r="E32" s="165"/>
      <c r="F32" s="165"/>
    </row>
    <row r="33" spans="1:6" ht="30">
      <c r="A33" s="90" t="s">
        <v>362</v>
      </c>
      <c r="B33" s="91" t="s">
        <v>336</v>
      </c>
      <c r="C33" s="92" t="s">
        <v>337</v>
      </c>
      <c r="D33" s="71" t="s">
        <v>338</v>
      </c>
      <c r="E33" s="93" t="s">
        <v>339</v>
      </c>
      <c r="F33" s="93" t="s">
        <v>340</v>
      </c>
    </row>
    <row r="34" spans="1:6" ht="14.25">
      <c r="A34" s="76">
        <v>1</v>
      </c>
      <c r="B34" s="94" t="s">
        <v>357</v>
      </c>
      <c r="C34" s="76">
        <v>1</v>
      </c>
      <c r="D34" s="78">
        <f>'CACHO DO SUL'!I154</f>
        <v>0</v>
      </c>
      <c r="E34" s="78">
        <f>D34*C34</f>
        <v>0</v>
      </c>
      <c r="F34" s="79">
        <f>E34*12</f>
        <v>0</v>
      </c>
    </row>
    <row r="35" spans="1:6" ht="15.75" customHeight="1">
      <c r="A35" s="166" t="s">
        <v>363</v>
      </c>
      <c r="B35" s="166"/>
      <c r="C35" s="95">
        <v>1</v>
      </c>
      <c r="D35" s="95"/>
      <c r="E35" s="87">
        <f>E34</f>
        <v>0</v>
      </c>
      <c r="F35" s="89">
        <f>F34</f>
        <v>0</v>
      </c>
    </row>
    <row r="38" spans="1:6" ht="23.25" customHeight="1">
      <c r="A38" s="166" t="s">
        <v>364</v>
      </c>
      <c r="B38" s="166"/>
      <c r="C38" s="166"/>
      <c r="D38" s="166"/>
      <c r="E38" s="166"/>
      <c r="F38" s="166"/>
    </row>
    <row r="39" spans="1:6" ht="30">
      <c r="A39" s="96" t="s">
        <v>362</v>
      </c>
      <c r="B39" s="97" t="s">
        <v>336</v>
      </c>
      <c r="C39" s="92" t="s">
        <v>337</v>
      </c>
      <c r="D39" s="75" t="s">
        <v>338</v>
      </c>
      <c r="E39" s="75" t="s">
        <v>339</v>
      </c>
      <c r="F39" s="75" t="s">
        <v>340</v>
      </c>
    </row>
    <row r="40" spans="1:6" ht="14.25">
      <c r="A40" s="76">
        <v>1</v>
      </c>
      <c r="B40" s="94" t="s">
        <v>349</v>
      </c>
      <c r="C40" s="76">
        <v>1</v>
      </c>
      <c r="D40" s="78">
        <f>'SIL MARTINS -INSTALADOR  TELEF'!I155</f>
        <v>0</v>
      </c>
      <c r="E40" s="78">
        <f>D40*C40</f>
        <v>0</v>
      </c>
      <c r="F40" s="79">
        <f>E40*12</f>
        <v>0</v>
      </c>
    </row>
    <row r="41" spans="1:6" ht="14.25">
      <c r="A41" s="76">
        <v>2</v>
      </c>
      <c r="B41" s="94" t="s">
        <v>357</v>
      </c>
      <c r="C41" s="76">
        <v>1</v>
      </c>
      <c r="D41" s="98">
        <f>'SIL MART- OFICIAL MAN PREDIAL'!I154</f>
        <v>0</v>
      </c>
      <c r="E41" s="83">
        <f>D41</f>
        <v>0</v>
      </c>
      <c r="F41" s="79">
        <f>E41*12</f>
        <v>0</v>
      </c>
    </row>
    <row r="42" spans="1:6" ht="15.75" customHeight="1">
      <c r="A42" s="167" t="s">
        <v>363</v>
      </c>
      <c r="B42" s="167"/>
      <c r="C42" s="95">
        <v>2</v>
      </c>
      <c r="D42" s="99"/>
      <c r="E42" s="87">
        <f>E40+E41</f>
        <v>0</v>
      </c>
      <c r="F42" s="89">
        <f>F40+F41</f>
        <v>0</v>
      </c>
    </row>
    <row r="43" ht="25.5" customHeight="1"/>
    <row r="44" spans="1:6" ht="15.75">
      <c r="A44" s="165" t="s">
        <v>365</v>
      </c>
      <c r="B44" s="165"/>
      <c r="C44" s="165"/>
      <c r="D44" s="165"/>
      <c r="E44" s="165"/>
      <c r="F44" s="165"/>
    </row>
    <row r="45" spans="1:6" ht="30">
      <c r="A45" s="100" t="s">
        <v>362</v>
      </c>
      <c r="B45" s="101" t="s">
        <v>336</v>
      </c>
      <c r="C45" s="92" t="s">
        <v>337</v>
      </c>
      <c r="D45" s="102" t="s">
        <v>338</v>
      </c>
      <c r="E45" s="102" t="s">
        <v>339</v>
      </c>
      <c r="F45" s="102" t="s">
        <v>340</v>
      </c>
    </row>
    <row r="46" spans="1:6" ht="14.25">
      <c r="A46" s="76">
        <v>1</v>
      </c>
      <c r="B46" s="94" t="s">
        <v>342</v>
      </c>
      <c r="C46" s="76">
        <v>1</v>
      </c>
      <c r="D46" s="78">
        <f>'FW- ELETRECISTA BAIXA ALTA'!I155</f>
        <v>0</v>
      </c>
      <c r="E46" s="78">
        <f aca="true" t="shared" si="2" ref="E46:E52">D46*C46</f>
        <v>0</v>
      </c>
      <c r="F46" s="79">
        <f aca="true" t="shared" si="3" ref="F46:F52">E46*12</f>
        <v>0</v>
      </c>
    </row>
    <row r="47" spans="1:6" ht="14.25">
      <c r="A47" s="76">
        <v>2</v>
      </c>
      <c r="B47" s="94" t="s">
        <v>351</v>
      </c>
      <c r="C47" s="76">
        <v>1</v>
      </c>
      <c r="D47" s="98">
        <f>'FW ENCARREGADO CONSTR CIVIL'!I155</f>
        <v>0</v>
      </c>
      <c r="E47" s="78">
        <f t="shared" si="2"/>
        <v>0</v>
      </c>
      <c r="F47" s="79">
        <f t="shared" si="3"/>
        <v>0</v>
      </c>
    </row>
    <row r="48" spans="1:6" ht="14.25">
      <c r="A48" s="76">
        <v>3</v>
      </c>
      <c r="B48" s="94" t="s">
        <v>353</v>
      </c>
      <c r="C48" s="76">
        <v>2</v>
      </c>
      <c r="D48" s="98">
        <f>'FW- TRATORISTA GRICOLA'!I150</f>
        <v>0</v>
      </c>
      <c r="E48" s="78">
        <f t="shared" si="2"/>
        <v>0</v>
      </c>
      <c r="F48" s="79">
        <f t="shared" si="3"/>
        <v>0</v>
      </c>
    </row>
    <row r="49" spans="1:6" ht="14.25">
      <c r="A49" s="76">
        <v>4</v>
      </c>
      <c r="B49" s="94" t="s">
        <v>241</v>
      </c>
      <c r="C49" s="76">
        <v>1</v>
      </c>
      <c r="D49" s="98">
        <f>'FW- PEDREIRO'!I155</f>
        <v>0</v>
      </c>
      <c r="E49" s="78">
        <f t="shared" si="2"/>
        <v>0</v>
      </c>
      <c r="F49" s="79">
        <f t="shared" si="3"/>
        <v>0</v>
      </c>
    </row>
    <row r="50" spans="1:6" ht="15">
      <c r="A50" s="76">
        <v>5</v>
      </c>
      <c r="B50" s="103" t="s">
        <v>359</v>
      </c>
      <c r="C50" s="76">
        <v>2</v>
      </c>
      <c r="D50" s="98">
        <f>'FW- TRABALHADOR AGROPECUARIO'!I155</f>
        <v>0</v>
      </c>
      <c r="E50" s="78">
        <f t="shared" si="2"/>
        <v>0</v>
      </c>
      <c r="F50" s="79">
        <f t="shared" si="3"/>
        <v>0</v>
      </c>
    </row>
    <row r="51" spans="1:6" ht="14.25">
      <c r="A51" s="76">
        <v>6</v>
      </c>
      <c r="B51" s="94" t="s">
        <v>275</v>
      </c>
      <c r="C51" s="76">
        <v>1</v>
      </c>
      <c r="D51" s="98">
        <f>'FW- CARPINTEIRO'!I155</f>
        <v>0</v>
      </c>
      <c r="E51" s="78">
        <f t="shared" si="2"/>
        <v>0</v>
      </c>
      <c r="F51" s="79">
        <f t="shared" si="3"/>
        <v>0</v>
      </c>
    </row>
    <row r="52" spans="1:6" ht="14.25">
      <c r="A52" s="76">
        <v>7</v>
      </c>
      <c r="B52" s="94" t="s">
        <v>357</v>
      </c>
      <c r="C52" s="76">
        <v>3</v>
      </c>
      <c r="D52" s="98">
        <f>'FW- OFICIAL MANUTENÇÃO'!I154</f>
        <v>0</v>
      </c>
      <c r="E52" s="78">
        <f t="shared" si="2"/>
        <v>0</v>
      </c>
      <c r="F52" s="79">
        <f t="shared" si="3"/>
        <v>0</v>
      </c>
    </row>
    <row r="53" spans="1:6" ht="15.75" customHeight="1">
      <c r="A53" s="166" t="s">
        <v>363</v>
      </c>
      <c r="B53" s="166"/>
      <c r="C53" s="95">
        <v>11</v>
      </c>
      <c r="D53" s="95"/>
      <c r="E53" s="87">
        <f>SUM(E46:E52)</f>
        <v>0</v>
      </c>
      <c r="F53" s="89">
        <f>SUM(F46:F52)</f>
        <v>0</v>
      </c>
    </row>
    <row r="55" spans="1:6" ht="15.75">
      <c r="A55" s="169" t="s">
        <v>366</v>
      </c>
      <c r="B55" s="169"/>
      <c r="C55" s="169"/>
      <c r="D55" s="169"/>
      <c r="E55" s="169"/>
      <c r="F55" s="169"/>
    </row>
    <row r="56" spans="1:6" ht="30">
      <c r="A56" s="104" t="s">
        <v>362</v>
      </c>
      <c r="B56" s="97" t="s">
        <v>336</v>
      </c>
      <c r="C56" s="92" t="s">
        <v>337</v>
      </c>
      <c r="D56" s="75" t="s">
        <v>338</v>
      </c>
      <c r="E56" s="75" t="s">
        <v>339</v>
      </c>
      <c r="F56" s="75" t="s">
        <v>340</v>
      </c>
    </row>
    <row r="57" spans="1:6" ht="14.25">
      <c r="A57" s="105">
        <v>1</v>
      </c>
      <c r="B57" s="94" t="s">
        <v>342</v>
      </c>
      <c r="C57" s="106">
        <v>1</v>
      </c>
      <c r="D57" s="78">
        <f>'PAL-ELETRECISTA BAIXA EALTA TEN'!I155</f>
        <v>0</v>
      </c>
      <c r="E57" s="78">
        <f aca="true" t="shared" si="4" ref="E57:E64">D57*C57</f>
        <v>0</v>
      </c>
      <c r="F57" s="79">
        <f aca="true" t="shared" si="5" ref="F57:F64">E57*12</f>
        <v>0</v>
      </c>
    </row>
    <row r="58" spans="1:6" ht="14.25">
      <c r="A58" s="105">
        <v>2</v>
      </c>
      <c r="B58" s="94" t="s">
        <v>351</v>
      </c>
      <c r="C58" s="106">
        <v>1</v>
      </c>
      <c r="D58" s="98">
        <f>'PAL - ENCARREGADO CONS CIVIL'!I155</f>
        <v>0</v>
      </c>
      <c r="E58" s="83">
        <f t="shared" si="4"/>
        <v>0</v>
      </c>
      <c r="F58" s="79">
        <f t="shared" si="5"/>
        <v>0</v>
      </c>
    </row>
    <row r="59" spans="1:6" ht="14.25">
      <c r="A59" s="105">
        <v>3</v>
      </c>
      <c r="B59" s="94" t="s">
        <v>353</v>
      </c>
      <c r="C59" s="106">
        <v>1</v>
      </c>
      <c r="D59" s="98">
        <f>'PAL - TRATORISTA AGRICOLA'!I150</f>
        <v>0</v>
      </c>
      <c r="E59" s="83">
        <f t="shared" si="4"/>
        <v>0</v>
      </c>
      <c r="F59" s="79">
        <f t="shared" si="5"/>
        <v>0</v>
      </c>
    </row>
    <row r="60" spans="1:6" ht="14.25">
      <c r="A60" s="105">
        <v>4</v>
      </c>
      <c r="B60" s="94" t="s">
        <v>241</v>
      </c>
      <c r="C60" s="106">
        <v>1</v>
      </c>
      <c r="D60" s="98">
        <f>'PAL - PEDREIRO'!I155</f>
        <v>0</v>
      </c>
      <c r="E60" s="83">
        <f t="shared" si="4"/>
        <v>0</v>
      </c>
      <c r="F60" s="79">
        <f t="shared" si="5"/>
        <v>0</v>
      </c>
    </row>
    <row r="61" spans="1:6" ht="14.25">
      <c r="A61" s="107">
        <v>5</v>
      </c>
      <c r="B61" s="108" t="s">
        <v>359</v>
      </c>
      <c r="C61" s="106">
        <v>2</v>
      </c>
      <c r="D61" s="98">
        <f>'PAL TRABALHADOR AGROPECUÁRIO'!I155</f>
        <v>0</v>
      </c>
      <c r="E61" s="83">
        <f t="shared" si="4"/>
        <v>0</v>
      </c>
      <c r="F61" s="79">
        <f t="shared" si="5"/>
        <v>0</v>
      </c>
    </row>
    <row r="62" spans="1:6" ht="14.25">
      <c r="A62" s="107">
        <v>6</v>
      </c>
      <c r="B62" s="108" t="s">
        <v>213</v>
      </c>
      <c r="C62" s="109">
        <v>2</v>
      </c>
      <c r="D62" s="98">
        <f>'PAL - JARDINEIRO'!I155</f>
        <v>0</v>
      </c>
      <c r="E62" s="83">
        <f t="shared" si="4"/>
        <v>0</v>
      </c>
      <c r="F62" s="79">
        <f t="shared" si="5"/>
        <v>0</v>
      </c>
    </row>
    <row r="63" spans="1:6" ht="14.25">
      <c r="A63" s="107">
        <v>7</v>
      </c>
      <c r="B63" s="108" t="s">
        <v>346</v>
      </c>
      <c r="C63" s="109">
        <v>1</v>
      </c>
      <c r="D63" s="98">
        <f>'PAL - ENCANADOR MANUTENÇÃO'!I155</f>
        <v>0</v>
      </c>
      <c r="E63" s="83">
        <f t="shared" si="4"/>
        <v>0</v>
      </c>
      <c r="F63" s="79">
        <f t="shared" si="5"/>
        <v>0</v>
      </c>
    </row>
    <row r="64" spans="1:6" ht="14.25">
      <c r="A64" s="107">
        <v>8</v>
      </c>
      <c r="B64" s="108" t="s">
        <v>357</v>
      </c>
      <c r="C64" s="109">
        <v>3</v>
      </c>
      <c r="D64" s="98">
        <f>'PAL - OFICIAL MANUT PREDIAL'!I154</f>
        <v>0</v>
      </c>
      <c r="E64" s="83">
        <f t="shared" si="4"/>
        <v>0</v>
      </c>
      <c r="F64" s="79">
        <f t="shared" si="5"/>
        <v>0</v>
      </c>
    </row>
    <row r="65" spans="1:6" ht="15.75" customHeight="1">
      <c r="A65" s="170" t="s">
        <v>363</v>
      </c>
      <c r="B65" s="170"/>
      <c r="C65" s="110">
        <v>12</v>
      </c>
      <c r="D65" s="95"/>
      <c r="E65" s="87">
        <f>SUM(E57:E64)</f>
        <v>0</v>
      </c>
      <c r="F65" s="89">
        <f>SUM(F57:F64)</f>
        <v>0</v>
      </c>
    </row>
    <row r="66" spans="1:3" ht="32.25" customHeight="1">
      <c r="A66" s="171" t="s">
        <v>367</v>
      </c>
      <c r="B66" s="171"/>
      <c r="C66" s="111">
        <f>C30+C35+C42+C53+C65</f>
        <v>160</v>
      </c>
    </row>
    <row r="67" spans="5:6" ht="18">
      <c r="E67" s="112" t="s">
        <v>368</v>
      </c>
      <c r="F67" s="112" t="s">
        <v>369</v>
      </c>
    </row>
    <row r="68" spans="1:6" ht="36.75" customHeight="1">
      <c r="A68" s="168" t="s">
        <v>370</v>
      </c>
      <c r="B68" s="168"/>
      <c r="C68" s="168"/>
      <c r="D68" s="168"/>
      <c r="E68" s="113"/>
      <c r="F68" s="114"/>
    </row>
    <row r="69" ht="66.75" customHeight="1"/>
  </sheetData>
  <sheetProtection selectLockedCells="1" selectUnlockedCells="1"/>
  <mergeCells count="13">
    <mergeCell ref="A42:B42"/>
    <mergeCell ref="A44:F44"/>
    <mergeCell ref="A68:D68"/>
    <mergeCell ref="A53:B53"/>
    <mergeCell ref="A55:F55"/>
    <mergeCell ref="A65:B65"/>
    <mergeCell ref="A66:B66"/>
    <mergeCell ref="A1:F1"/>
    <mergeCell ref="B2:F2"/>
    <mergeCell ref="A30:B30"/>
    <mergeCell ref="A32:F32"/>
    <mergeCell ref="A35:B35"/>
    <mergeCell ref="A38:F38"/>
  </mergeCells>
  <printOptions/>
  <pageMargins left="0.5902777777777778" right="0.2361111111111111" top="0.3541666666666667" bottom="0.15763888888888888" header="0.511805555555555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A158" sqref="A158:H158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178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169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56" t="s">
        <v>179</v>
      </c>
      <c r="I19" s="156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56"/>
      <c r="I20" s="156"/>
    </row>
    <row r="21" spans="1:9" ht="29.25" customHeight="1">
      <c r="A21" s="157" t="s">
        <v>28</v>
      </c>
      <c r="B21" s="157"/>
      <c r="C21" s="157"/>
      <c r="D21" s="157"/>
      <c r="E21" s="157"/>
      <c r="F21" s="157"/>
      <c r="G21" s="157"/>
      <c r="H21" s="157"/>
      <c r="I21" s="157"/>
    </row>
    <row r="22" spans="1:9" ht="34.5" customHeight="1">
      <c r="A22" s="158" t="s">
        <v>29</v>
      </c>
      <c r="B22" s="158"/>
      <c r="C22" s="158"/>
      <c r="D22" s="158"/>
      <c r="E22" s="158"/>
      <c r="F22" s="158"/>
      <c r="G22" s="158"/>
      <c r="H22" s="158"/>
      <c r="I22" s="158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60" t="s">
        <v>32</v>
      </c>
    </row>
    <row r="24" spans="1:9" ht="29.25" customHeight="1">
      <c r="A24" s="2" t="s">
        <v>6</v>
      </c>
      <c r="B24" s="117" t="s">
        <v>180</v>
      </c>
      <c r="C24" s="117"/>
      <c r="D24" s="117"/>
      <c r="E24" s="117"/>
      <c r="F24" s="117"/>
      <c r="G24" s="117"/>
      <c r="H24" s="117"/>
      <c r="I24" s="10">
        <f>(H18/200)/3</f>
        <v>0</v>
      </c>
    </row>
    <row r="25" spans="1:9" ht="26.25" customHeight="1">
      <c r="A25" s="117" t="s">
        <v>37</v>
      </c>
      <c r="B25" s="117"/>
      <c r="C25" s="117"/>
      <c r="D25" s="117"/>
      <c r="E25" s="117"/>
      <c r="F25" s="117"/>
      <c r="G25" s="117"/>
      <c r="H25" s="117"/>
      <c r="I25" s="13">
        <f>SUM(I24:I24)</f>
        <v>0</v>
      </c>
    </row>
    <row r="26" spans="1:9" ht="91.5" customHeight="1">
      <c r="A26" s="159" t="s">
        <v>181</v>
      </c>
      <c r="B26" s="159"/>
      <c r="C26" s="159"/>
      <c r="D26" s="159"/>
      <c r="E26" s="159"/>
      <c r="F26" s="159"/>
      <c r="G26" s="159"/>
      <c r="H26" s="159"/>
      <c r="I26" s="159"/>
    </row>
    <row r="27" spans="1:9" ht="41.2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I25*8.33%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I25*3.025%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0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30.7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182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((I25/12)*(30/30)*0.05)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I25*2.5%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((I25/30)*7)/12*100%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I25*2.5%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I25+I32+I87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9.075%*I25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183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184</v>
      </c>
      <c r="C116" s="135"/>
      <c r="D116" s="135"/>
      <c r="E116" s="135"/>
      <c r="F116" s="135"/>
      <c r="G116" s="135"/>
      <c r="H116" s="135"/>
      <c r="I116" s="36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35.25" customHeight="1">
      <c r="A124" s="144" t="s">
        <v>133</v>
      </c>
      <c r="B124" s="144"/>
      <c r="C124" s="144"/>
      <c r="D124" s="144"/>
      <c r="E124" s="144"/>
      <c r="F124" s="144"/>
      <c r="G124" s="144"/>
      <c r="H124" s="14"/>
      <c r="I124" s="21">
        <f>I118+I110+I81+I72+I25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39.75" customHeight="1">
      <c r="A126" s="144" t="s">
        <v>135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42.75" customHeight="1">
      <c r="A128" s="144" t="s">
        <v>137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150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I25</f>
        <v>0</v>
      </c>
    </row>
    <row r="148" spans="1:9" ht="19.5" customHeight="1">
      <c r="A148" s="58" t="s">
        <v>8</v>
      </c>
      <c r="B148" s="117" t="s">
        <v>185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186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spans="1:9" ht="15" customHeight="1" hidden="1">
      <c r="A155" s="61"/>
      <c r="B155" s="61"/>
      <c r="C155" s="61"/>
      <c r="D155" s="61"/>
      <c r="E155" s="61"/>
      <c r="F155" s="61"/>
      <c r="G155" s="61"/>
      <c r="H155" s="62"/>
      <c r="I155" s="62"/>
    </row>
    <row r="156" spans="1:9" ht="23.25" customHeight="1">
      <c r="A156" s="154" t="s">
        <v>187</v>
      </c>
      <c r="B156" s="154"/>
      <c r="C156" s="154"/>
      <c r="D156" s="154"/>
      <c r="E156" s="154"/>
      <c r="F156" s="154"/>
      <c r="G156" s="154"/>
      <c r="H156" s="154"/>
      <c r="I156" s="63">
        <v>984</v>
      </c>
    </row>
    <row r="157" spans="1:9" ht="34.5" customHeight="1">
      <c r="A157" s="154" t="s">
        <v>188</v>
      </c>
      <c r="B157" s="154"/>
      <c r="C157" s="154"/>
      <c r="D157" s="154"/>
      <c r="E157" s="154"/>
      <c r="F157" s="154"/>
      <c r="G157" s="154"/>
      <c r="H157" s="154"/>
      <c r="I157" s="38">
        <f>I156*I154</f>
        <v>0</v>
      </c>
    </row>
    <row r="158" spans="1:8" ht="27" customHeight="1">
      <c r="A158" s="160" t="s">
        <v>189</v>
      </c>
      <c r="B158" s="160"/>
      <c r="C158" s="160"/>
      <c r="D158" s="160"/>
      <c r="E158" s="160"/>
      <c r="F158" s="160"/>
      <c r="G158" s="160"/>
      <c r="H158" s="160"/>
    </row>
    <row r="159" ht="28.5" customHeight="1"/>
    <row r="160" ht="23.25" customHeight="1"/>
    <row r="161" ht="20.25" customHeight="1"/>
  </sheetData>
  <sheetProtection selectLockedCells="1" selectUnlockedCells="1"/>
  <mergeCells count="172">
    <mergeCell ref="A154:H154"/>
    <mergeCell ref="A156:H156"/>
    <mergeCell ref="A157:H157"/>
    <mergeCell ref="A158:H158"/>
    <mergeCell ref="B148:H148"/>
    <mergeCell ref="B149:H149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A25:H25"/>
    <mergeCell ref="A26:I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9375" top="0.5118055555555555" bottom="0.4722222222222222" header="0.5118055555555555" footer="0.5118055555555555"/>
  <pageSetup horizontalDpi="300" verticalDpi="300" orientation="portrait" paperSize="9" scale="70"/>
  <rowBreaks count="1" manualBreakCount="1">
    <brk id="1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J84" sqref="J84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10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  <c r="J9" s="3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190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0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191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192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34</v>
      </c>
      <c r="C25" s="133"/>
      <c r="D25" s="133"/>
      <c r="E25" s="133"/>
      <c r="F25" s="133"/>
      <c r="G25" s="133"/>
      <c r="H25" s="11">
        <v>0.4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69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/>
      <c r="I59" s="28" t="s">
        <v>72</v>
      </c>
    </row>
    <row r="60" spans="1:9" ht="24" customHeight="1">
      <c r="A60" s="14" t="s">
        <v>10</v>
      </c>
      <c r="B60" s="140" t="s">
        <v>80</v>
      </c>
      <c r="C60" s="140"/>
      <c r="D60" s="140"/>
      <c r="E60" s="140"/>
      <c r="F60" s="140"/>
      <c r="G60" s="140"/>
      <c r="H60" s="140"/>
      <c r="I60" s="35">
        <v>0</v>
      </c>
    </row>
    <row r="61" spans="1:9" ht="22.5" customHeight="1">
      <c r="A61" s="14" t="s">
        <v>12</v>
      </c>
      <c r="B61" s="135" t="s">
        <v>81</v>
      </c>
      <c r="C61" s="135"/>
      <c r="D61" s="135"/>
      <c r="E61" s="135"/>
      <c r="F61" s="135"/>
      <c r="G61" s="135"/>
      <c r="H61" s="135"/>
      <c r="I61" s="21">
        <v>0</v>
      </c>
    </row>
    <row r="62" spans="1:9" ht="30.75" customHeight="1">
      <c r="A62" s="14" t="s">
        <v>59</v>
      </c>
      <c r="B62" s="117" t="s">
        <v>82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172</v>
      </c>
      <c r="C63" s="135"/>
      <c r="D63" s="135"/>
      <c r="E63" s="135"/>
      <c r="F63" s="135"/>
      <c r="G63" s="135"/>
      <c r="H63" s="135"/>
      <c r="I63" s="21"/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2" t="s">
        <v>92</v>
      </c>
      <c r="C76" s="142"/>
      <c r="D76" s="142"/>
      <c r="E76" s="142"/>
      <c r="F76" s="142"/>
      <c r="G76" s="142"/>
      <c r="H76" s="142"/>
      <c r="I76" s="41">
        <f>((I27/12)*(30/30)*0.05)</f>
        <v>0</v>
      </c>
    </row>
    <row r="77" spans="1:9" ht="39.75" customHeight="1">
      <c r="A77" s="40" t="s">
        <v>8</v>
      </c>
      <c r="B77" s="143" t="s">
        <v>93</v>
      </c>
      <c r="C77" s="143"/>
      <c r="D77" s="143"/>
      <c r="E77" s="143"/>
      <c r="F77" s="143"/>
      <c r="G77" s="143"/>
      <c r="H77" s="143"/>
      <c r="I77" s="41">
        <f>I76*H46</f>
        <v>0</v>
      </c>
    </row>
    <row r="78" spans="1:9" ht="45.75" customHeight="1">
      <c r="A78" s="40" t="s">
        <v>10</v>
      </c>
      <c r="B78" s="144" t="s">
        <v>94</v>
      </c>
      <c r="C78" s="144"/>
      <c r="D78" s="144"/>
      <c r="E78" s="144"/>
      <c r="F78" s="144"/>
      <c r="G78" s="144"/>
      <c r="H78" s="144"/>
      <c r="I78" s="41">
        <f>I27*2.5%</f>
        <v>0</v>
      </c>
    </row>
    <row r="79" spans="1:9" ht="30.75" customHeight="1">
      <c r="A79" s="40" t="s">
        <v>12</v>
      </c>
      <c r="B79" s="142" t="s">
        <v>95</v>
      </c>
      <c r="C79" s="142"/>
      <c r="D79" s="142"/>
      <c r="E79" s="142"/>
      <c r="F79" s="142"/>
      <c r="G79" s="142"/>
      <c r="H79" s="142"/>
      <c r="I79" s="42">
        <f>((I27/30)*7)/12*100%</f>
        <v>0</v>
      </c>
    </row>
    <row r="80" spans="1:9" ht="33" customHeight="1">
      <c r="A80" s="40" t="s">
        <v>59</v>
      </c>
      <c r="B80" s="143" t="s">
        <v>96</v>
      </c>
      <c r="C80" s="143"/>
      <c r="D80" s="143"/>
      <c r="E80" s="143"/>
      <c r="F80" s="143"/>
      <c r="G80" s="143"/>
      <c r="H80" s="143"/>
      <c r="I80" s="41">
        <f>I79*H47</f>
        <v>0</v>
      </c>
    </row>
    <row r="81" spans="1:10" ht="50.25" customHeight="1">
      <c r="A81" s="40" t="s">
        <v>61</v>
      </c>
      <c r="B81" s="144" t="s">
        <v>97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105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115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124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163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164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131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73.5" customHeight="1">
      <c r="A125" s="144" t="s">
        <v>165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73.5" customHeight="1">
      <c r="A127" s="144" t="s">
        <v>166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167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902777777777778" top="0.5298611111111111" bottom="0.49027777777777776" header="0.5118055555555555" footer="0.5118055555555555"/>
  <pageSetup horizontalDpi="300" verticalDpi="3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M135" sqref="M135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 hidden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 hidden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 hidden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 hidden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193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9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169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56" t="s">
        <v>194</v>
      </c>
      <c r="I19" s="156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56"/>
      <c r="I20" s="156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51.75" customHeight="1">
      <c r="A22" s="158" t="s">
        <v>29</v>
      </c>
      <c r="B22" s="158"/>
      <c r="C22" s="158"/>
      <c r="D22" s="158"/>
      <c r="E22" s="158"/>
      <c r="F22" s="158"/>
      <c r="G22" s="158"/>
      <c r="H22" s="158"/>
      <c r="I22" s="158"/>
    </row>
    <row r="23" spans="1:9" s="9" customFormat="1" ht="40.5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60" t="s">
        <v>32</v>
      </c>
    </row>
    <row r="24" spans="1:9" ht="29.25" customHeight="1">
      <c r="A24" s="2" t="s">
        <v>6</v>
      </c>
      <c r="B24" s="117" t="s">
        <v>180</v>
      </c>
      <c r="C24" s="117"/>
      <c r="D24" s="117"/>
      <c r="E24" s="117"/>
      <c r="F24" s="117"/>
      <c r="G24" s="117"/>
      <c r="H24" s="117"/>
      <c r="I24" s="10">
        <v>0</v>
      </c>
    </row>
    <row r="25" spans="1:9" ht="26.25" customHeight="1">
      <c r="A25" s="117" t="s">
        <v>37</v>
      </c>
      <c r="B25" s="117"/>
      <c r="C25" s="117"/>
      <c r="D25" s="117"/>
      <c r="E25" s="117"/>
      <c r="F25" s="117"/>
      <c r="G25" s="117"/>
      <c r="H25" s="117"/>
      <c r="I25" s="13">
        <f>SUM(I24:I24)</f>
        <v>0</v>
      </c>
    </row>
    <row r="26" spans="1:9" ht="96" customHeight="1">
      <c r="A26" s="159" t="s">
        <v>181</v>
      </c>
      <c r="B26" s="159"/>
      <c r="C26" s="159"/>
      <c r="D26" s="159"/>
      <c r="E26" s="159"/>
      <c r="F26" s="159"/>
      <c r="G26" s="159"/>
      <c r="H26" s="159"/>
      <c r="I26" s="159"/>
    </row>
    <row r="27" spans="1:9" ht="28.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</row>
    <row r="28" spans="1:9" ht="25.5" customHeight="1">
      <c r="A28" s="135" t="s">
        <v>39</v>
      </c>
      <c r="B28" s="135"/>
      <c r="C28" s="135"/>
      <c r="D28" s="135"/>
      <c r="E28" s="135"/>
      <c r="F28" s="135"/>
      <c r="G28" s="135"/>
      <c r="H28" s="135"/>
      <c r="I28" s="135"/>
    </row>
    <row r="29" spans="1:9" ht="22.5" customHeight="1">
      <c r="A29" s="14" t="s">
        <v>40</v>
      </c>
      <c r="B29" s="136" t="s">
        <v>41</v>
      </c>
      <c r="C29" s="136"/>
      <c r="D29" s="136"/>
      <c r="E29" s="136"/>
      <c r="F29" s="136"/>
      <c r="G29" s="136"/>
      <c r="H29" s="136"/>
      <c r="I29" s="2" t="s">
        <v>42</v>
      </c>
    </row>
    <row r="30" spans="1:9" ht="18" customHeight="1">
      <c r="A30" s="14" t="s">
        <v>6</v>
      </c>
      <c r="B30" s="135" t="s">
        <v>43</v>
      </c>
      <c r="C30" s="135"/>
      <c r="D30" s="135"/>
      <c r="E30" s="135"/>
      <c r="F30" s="135"/>
      <c r="G30" s="135"/>
      <c r="H30" s="135"/>
      <c r="I30" s="15">
        <f>I25*8.33%</f>
        <v>0</v>
      </c>
    </row>
    <row r="31" spans="1:9" ht="18" customHeight="1">
      <c r="A31" s="14" t="s">
        <v>8</v>
      </c>
      <c r="B31" s="135" t="s">
        <v>44</v>
      </c>
      <c r="C31" s="135"/>
      <c r="D31" s="135"/>
      <c r="E31" s="135"/>
      <c r="F31" s="135"/>
      <c r="G31" s="135"/>
      <c r="H31" s="135"/>
      <c r="I31" s="15">
        <f>I25*3.025%</f>
        <v>0</v>
      </c>
    </row>
    <row r="32" spans="1:9" ht="19.5" customHeight="1">
      <c r="A32" s="137" t="s">
        <v>45</v>
      </c>
      <c r="B32" s="137"/>
      <c r="C32" s="137"/>
      <c r="D32" s="137"/>
      <c r="E32" s="137"/>
      <c r="F32" s="137"/>
      <c r="G32" s="137"/>
      <c r="H32" s="137"/>
      <c r="I32" s="16">
        <f>I30+I31</f>
        <v>0</v>
      </c>
    </row>
    <row r="33" spans="1:9" ht="19.5" customHeight="1">
      <c r="A33" s="17" t="s">
        <v>10</v>
      </c>
      <c r="B33" s="138" t="s">
        <v>46</v>
      </c>
      <c r="C33" s="138"/>
      <c r="D33" s="138"/>
      <c r="E33" s="138"/>
      <c r="F33" s="138"/>
      <c r="G33" s="138"/>
      <c r="H33" s="138"/>
      <c r="I33" s="18">
        <f>I32*H46</f>
        <v>0</v>
      </c>
    </row>
    <row r="34" spans="1:9" ht="19.5" customHeight="1">
      <c r="A34" s="137" t="s">
        <v>45</v>
      </c>
      <c r="B34" s="137"/>
      <c r="C34" s="137"/>
      <c r="D34" s="137"/>
      <c r="E34" s="137"/>
      <c r="F34" s="137"/>
      <c r="G34" s="137"/>
      <c r="H34" s="137"/>
      <c r="I34" s="18">
        <f>I32+I33</f>
        <v>0</v>
      </c>
    </row>
    <row r="35" spans="1:9" ht="56.25" customHeight="1">
      <c r="A35" s="139" t="s">
        <v>47</v>
      </c>
      <c r="B35" s="139"/>
      <c r="C35" s="139"/>
      <c r="D35" s="139"/>
      <c r="E35" s="139"/>
      <c r="F35" s="139"/>
      <c r="G35" s="139"/>
      <c r="H35" s="139"/>
      <c r="I35" s="139"/>
    </row>
    <row r="36" spans="1:9" ht="51.75" customHeight="1">
      <c r="A36" s="122" t="s">
        <v>48</v>
      </c>
      <c r="B36" s="122"/>
      <c r="C36" s="122"/>
      <c r="D36" s="122"/>
      <c r="E36" s="122"/>
      <c r="F36" s="122"/>
      <c r="G36" s="122"/>
      <c r="H36" s="122"/>
      <c r="I36" s="122"/>
    </row>
    <row r="37" spans="1:9" ht="30" customHeight="1">
      <c r="A37" s="19" t="s">
        <v>49</v>
      </c>
      <c r="B37" s="118" t="s">
        <v>50</v>
      </c>
      <c r="C37" s="118"/>
      <c r="D37" s="118"/>
      <c r="E37" s="118"/>
      <c r="F37" s="118"/>
      <c r="G37" s="118"/>
      <c r="H37" s="2" t="s">
        <v>51</v>
      </c>
      <c r="I37" s="2" t="s">
        <v>52</v>
      </c>
    </row>
    <row r="38" spans="1:9" ht="27" customHeight="1">
      <c r="A38" s="19" t="s">
        <v>6</v>
      </c>
      <c r="B38" s="117" t="s">
        <v>53</v>
      </c>
      <c r="C38" s="117"/>
      <c r="D38" s="117"/>
      <c r="E38" s="117"/>
      <c r="F38" s="117"/>
      <c r="G38" s="117"/>
      <c r="H38" s="20">
        <v>0</v>
      </c>
      <c r="I38" s="21">
        <f aca="true" t="shared" si="0" ref="I38:I45">$I$26*H38</f>
        <v>0</v>
      </c>
    </row>
    <row r="39" spans="1:9" ht="24" customHeight="1">
      <c r="A39" s="19" t="s">
        <v>8</v>
      </c>
      <c r="B39" s="117" t="s">
        <v>54</v>
      </c>
      <c r="C39" s="117"/>
      <c r="D39" s="117"/>
      <c r="E39" s="117"/>
      <c r="F39" s="117"/>
      <c r="G39" s="117"/>
      <c r="H39" s="20">
        <v>0</v>
      </c>
      <c r="I39" s="21">
        <f t="shared" si="0"/>
        <v>0</v>
      </c>
    </row>
    <row r="40" spans="1:9" ht="60" customHeight="1">
      <c r="A40" s="19" t="s">
        <v>10</v>
      </c>
      <c r="B40" s="117" t="s">
        <v>55</v>
      </c>
      <c r="C40" s="117"/>
      <c r="D40" s="22" t="s">
        <v>56</v>
      </c>
      <c r="E40" s="23">
        <v>0</v>
      </c>
      <c r="F40" s="22" t="s">
        <v>57</v>
      </c>
      <c r="G40" s="24"/>
      <c r="H40" s="20">
        <v>0</v>
      </c>
      <c r="I40" s="21">
        <f t="shared" si="0"/>
        <v>0</v>
      </c>
    </row>
    <row r="41" spans="1:9" ht="24" customHeight="1">
      <c r="A41" s="19" t="s">
        <v>12</v>
      </c>
      <c r="B41" s="117" t="s">
        <v>58</v>
      </c>
      <c r="C41" s="117"/>
      <c r="D41" s="117"/>
      <c r="E41" s="117"/>
      <c r="F41" s="117"/>
      <c r="G41" s="117"/>
      <c r="H41" s="20">
        <v>0</v>
      </c>
      <c r="I41" s="21">
        <f t="shared" si="0"/>
        <v>0</v>
      </c>
    </row>
    <row r="42" spans="1:9" ht="24.75" customHeight="1">
      <c r="A42" s="19" t="s">
        <v>59</v>
      </c>
      <c r="B42" s="117" t="s">
        <v>60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3.25" customHeight="1">
      <c r="A43" s="19" t="s">
        <v>61</v>
      </c>
      <c r="B43" s="117" t="s">
        <v>62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5.5" customHeight="1">
      <c r="A44" s="19" t="s">
        <v>35</v>
      </c>
      <c r="B44" s="117" t="s">
        <v>63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2.5" customHeight="1">
      <c r="A45" s="19" t="s">
        <v>64</v>
      </c>
      <c r="B45" s="117" t="s">
        <v>65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15.75" customHeight="1">
      <c r="A46" s="137" t="s">
        <v>45</v>
      </c>
      <c r="B46" s="137"/>
      <c r="C46" s="137"/>
      <c r="D46" s="137"/>
      <c r="E46" s="137"/>
      <c r="F46" s="137"/>
      <c r="G46" s="137"/>
      <c r="H46" s="25">
        <f>SUM(H38:H45)</f>
        <v>0</v>
      </c>
      <c r="I46" s="26">
        <f>SUM(I38:I45)</f>
        <v>0</v>
      </c>
    </row>
    <row r="47" spans="1:9" ht="90" customHeight="1">
      <c r="A47" s="139" t="s">
        <v>66</v>
      </c>
      <c r="B47" s="139"/>
      <c r="C47" s="139"/>
      <c r="D47" s="139"/>
      <c r="E47" s="139"/>
      <c r="F47" s="139"/>
      <c r="G47" s="139"/>
      <c r="H47" s="139"/>
      <c r="I47" s="139"/>
    </row>
    <row r="48" spans="1:9" ht="27" customHeight="1">
      <c r="A48" s="134" t="s">
        <v>67</v>
      </c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4" t="s">
        <v>68</v>
      </c>
      <c r="B49" s="118" t="s">
        <v>69</v>
      </c>
      <c r="C49" s="118"/>
      <c r="D49" s="118"/>
      <c r="E49" s="118"/>
      <c r="F49" s="118"/>
      <c r="G49" s="118"/>
      <c r="H49" s="118"/>
      <c r="I49" s="2" t="s">
        <v>42</v>
      </c>
    </row>
    <row r="50" spans="1:9" ht="33.75" customHeight="1">
      <c r="A50" s="14" t="s">
        <v>6</v>
      </c>
      <c r="B50" s="117" t="s">
        <v>70</v>
      </c>
      <c r="C50" s="117"/>
      <c r="D50" s="117"/>
      <c r="E50" s="117"/>
      <c r="F50" s="117"/>
      <c r="G50" s="117"/>
      <c r="H50" s="117"/>
      <c r="I50" s="21">
        <v>0</v>
      </c>
    </row>
    <row r="51" spans="1:9" ht="26.25" customHeight="1">
      <c r="A51" s="14"/>
      <c r="B51" s="117" t="s">
        <v>71</v>
      </c>
      <c r="C51" s="117"/>
      <c r="D51" s="117"/>
      <c r="E51" s="117"/>
      <c r="F51" s="117"/>
      <c r="G51" s="117"/>
      <c r="H51" s="27">
        <v>0</v>
      </c>
      <c r="I51" s="28" t="s">
        <v>72</v>
      </c>
    </row>
    <row r="52" spans="1:9" ht="17.25" customHeight="1">
      <c r="A52" s="14"/>
      <c r="B52" s="117" t="s">
        <v>73</v>
      </c>
      <c r="C52" s="117"/>
      <c r="D52" s="117"/>
      <c r="E52" s="117"/>
      <c r="F52" s="117"/>
      <c r="G52" s="117"/>
      <c r="H52" s="29">
        <v>0</v>
      </c>
      <c r="I52" s="28" t="s">
        <v>72</v>
      </c>
    </row>
    <row r="53" spans="1:9" ht="15" customHeight="1">
      <c r="A53" s="14"/>
      <c r="B53" s="117" t="s">
        <v>74</v>
      </c>
      <c r="C53" s="117"/>
      <c r="D53" s="117"/>
      <c r="E53" s="117"/>
      <c r="F53" s="117"/>
      <c r="G53" s="117"/>
      <c r="H53" s="30">
        <v>0</v>
      </c>
      <c r="I53" s="28" t="s">
        <v>72</v>
      </c>
    </row>
    <row r="54" spans="1:9" ht="15" customHeight="1">
      <c r="A54" s="14"/>
      <c r="B54" s="117" t="s">
        <v>75</v>
      </c>
      <c r="C54" s="117"/>
      <c r="D54" s="117"/>
      <c r="E54" s="117"/>
      <c r="F54" s="117"/>
      <c r="G54" s="117"/>
      <c r="H54" s="31">
        <v>0</v>
      </c>
      <c r="I54" s="28" t="s">
        <v>72</v>
      </c>
    </row>
    <row r="55" spans="1:9" ht="33" customHeight="1">
      <c r="A55" s="14" t="s">
        <v>8</v>
      </c>
      <c r="B55" s="117" t="s">
        <v>76</v>
      </c>
      <c r="C55" s="117"/>
      <c r="D55" s="117"/>
      <c r="E55" s="117"/>
      <c r="F55" s="117"/>
      <c r="G55" s="117"/>
      <c r="H55" s="117"/>
      <c r="I55" s="21"/>
    </row>
    <row r="56" spans="1:9" ht="15.75" customHeight="1">
      <c r="A56" s="14"/>
      <c r="B56" s="117" t="s">
        <v>77</v>
      </c>
      <c r="C56" s="117"/>
      <c r="D56" s="117"/>
      <c r="E56" s="117"/>
      <c r="F56" s="117"/>
      <c r="G56" s="117"/>
      <c r="H56" s="27">
        <v>0</v>
      </c>
      <c r="I56" s="28">
        <f>(H56*H57)*(1-0.18)</f>
        <v>0</v>
      </c>
    </row>
    <row r="57" spans="1:9" ht="38.25" customHeight="1">
      <c r="A57" s="32"/>
      <c r="B57" s="117" t="s">
        <v>78</v>
      </c>
      <c r="C57" s="117"/>
      <c r="D57" s="117"/>
      <c r="E57" s="117"/>
      <c r="F57" s="117"/>
      <c r="G57" s="117"/>
      <c r="H57" s="33">
        <v>0</v>
      </c>
      <c r="I57" s="28" t="s">
        <v>72</v>
      </c>
    </row>
    <row r="58" spans="1:9" ht="39.75" customHeight="1">
      <c r="A58" s="32"/>
      <c r="B58" s="117" t="s">
        <v>79</v>
      </c>
      <c r="C58" s="117"/>
      <c r="D58" s="117"/>
      <c r="E58" s="117"/>
      <c r="F58" s="117"/>
      <c r="G58" s="117"/>
      <c r="H58" s="34"/>
      <c r="I58" s="28" t="s">
        <v>72</v>
      </c>
    </row>
    <row r="59" spans="1:9" ht="24" customHeight="1">
      <c r="A59" s="14" t="s">
        <v>10</v>
      </c>
      <c r="B59" s="140" t="s">
        <v>80</v>
      </c>
      <c r="C59" s="140"/>
      <c r="D59" s="140"/>
      <c r="E59" s="140"/>
      <c r="F59" s="140"/>
      <c r="G59" s="140"/>
      <c r="H59" s="140"/>
      <c r="I59" s="35">
        <v>0</v>
      </c>
    </row>
    <row r="60" spans="1:9" ht="22.5" customHeight="1">
      <c r="A60" s="14" t="s">
        <v>12</v>
      </c>
      <c r="B60" s="135" t="s">
        <v>81</v>
      </c>
      <c r="C60" s="135"/>
      <c r="D60" s="135"/>
      <c r="E60" s="135"/>
      <c r="F60" s="135"/>
      <c r="G60" s="135"/>
      <c r="H60" s="135"/>
      <c r="I60" s="21">
        <v>0</v>
      </c>
    </row>
    <row r="61" spans="1:9" ht="30.75" customHeight="1">
      <c r="A61" s="14" t="s">
        <v>59</v>
      </c>
      <c r="B61" s="117" t="s">
        <v>82</v>
      </c>
      <c r="C61" s="117"/>
      <c r="D61" s="117"/>
      <c r="E61" s="117"/>
      <c r="F61" s="117"/>
      <c r="G61" s="117"/>
      <c r="H61" s="117"/>
      <c r="I61" s="36">
        <v>0</v>
      </c>
    </row>
    <row r="62" spans="1:9" ht="22.5" customHeight="1">
      <c r="A62" s="14" t="s">
        <v>61</v>
      </c>
      <c r="B62" s="135" t="s">
        <v>182</v>
      </c>
      <c r="C62" s="135"/>
      <c r="D62" s="135"/>
      <c r="E62" s="135"/>
      <c r="F62" s="135"/>
      <c r="G62" s="135"/>
      <c r="H62" s="135"/>
      <c r="I62" s="21">
        <v>0</v>
      </c>
    </row>
    <row r="63" spans="1:9" ht="15.75" customHeight="1">
      <c r="A63" s="37"/>
      <c r="B63" s="137" t="s">
        <v>83</v>
      </c>
      <c r="C63" s="137"/>
      <c r="D63" s="137"/>
      <c r="E63" s="137"/>
      <c r="F63" s="137"/>
      <c r="G63" s="137"/>
      <c r="H63" s="137"/>
      <c r="I63" s="38">
        <f>SUM(I50:I62)</f>
        <v>0</v>
      </c>
    </row>
    <row r="64" spans="1:9" ht="7.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58.5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132"/>
    </row>
    <row r="66" spans="1:9" ht="20.25" customHeight="1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21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</row>
    <row r="68" spans="1:9" ht="29.25" customHeight="1">
      <c r="A68" s="2">
        <v>2</v>
      </c>
      <c r="B68" s="118" t="s">
        <v>86</v>
      </c>
      <c r="C68" s="118"/>
      <c r="D68" s="118"/>
      <c r="E68" s="118"/>
      <c r="F68" s="118"/>
      <c r="G68" s="118"/>
      <c r="H68" s="118"/>
      <c r="I68" s="2" t="s">
        <v>42</v>
      </c>
    </row>
    <row r="69" spans="1:9" ht="21.75" customHeight="1">
      <c r="A69" s="2" t="s">
        <v>40</v>
      </c>
      <c r="B69" s="117" t="s">
        <v>87</v>
      </c>
      <c r="C69" s="117"/>
      <c r="D69" s="117"/>
      <c r="E69" s="117"/>
      <c r="F69" s="117"/>
      <c r="G69" s="117"/>
      <c r="H69" s="117"/>
      <c r="I69" s="39">
        <f>I34</f>
        <v>0</v>
      </c>
    </row>
    <row r="70" spans="1:9" ht="18.75" customHeight="1">
      <c r="A70" s="2" t="s">
        <v>49</v>
      </c>
      <c r="B70" s="117" t="s">
        <v>88</v>
      </c>
      <c r="C70" s="117"/>
      <c r="D70" s="117"/>
      <c r="E70" s="117"/>
      <c r="F70" s="117"/>
      <c r="G70" s="117"/>
      <c r="H70" s="117"/>
      <c r="I70" s="39">
        <f>I46</f>
        <v>0</v>
      </c>
    </row>
    <row r="71" spans="1:9" ht="21.75" customHeight="1">
      <c r="A71" s="2" t="s">
        <v>68</v>
      </c>
      <c r="B71" s="117" t="s">
        <v>69</v>
      </c>
      <c r="C71" s="117"/>
      <c r="D71" s="117"/>
      <c r="E71" s="117"/>
      <c r="F71" s="117"/>
      <c r="G71" s="117"/>
      <c r="H71" s="117"/>
      <c r="I71" s="39">
        <f>I63</f>
        <v>0</v>
      </c>
    </row>
    <row r="72" spans="1:9" ht="21.75" customHeight="1">
      <c r="A72" s="141" t="s">
        <v>45</v>
      </c>
      <c r="B72" s="141"/>
      <c r="C72" s="141"/>
      <c r="D72" s="141"/>
      <c r="E72" s="141"/>
      <c r="F72" s="141"/>
      <c r="G72" s="141"/>
      <c r="H72" s="141"/>
      <c r="I72" s="36">
        <f>SUM(I69:I71)</f>
        <v>0</v>
      </c>
    </row>
    <row r="73" spans="1:9" ht="26.25" customHeight="1">
      <c r="A73" s="134" t="s">
        <v>89</v>
      </c>
      <c r="B73" s="134"/>
      <c r="C73" s="134"/>
      <c r="D73" s="134"/>
      <c r="E73" s="134"/>
      <c r="F73" s="134"/>
      <c r="G73" s="134"/>
      <c r="H73" s="134"/>
      <c r="I73" s="134"/>
    </row>
    <row r="74" spans="1:9" ht="28.5" customHeight="1">
      <c r="A74" s="14">
        <v>3</v>
      </c>
      <c r="B74" s="136" t="s">
        <v>90</v>
      </c>
      <c r="C74" s="136"/>
      <c r="D74" s="136"/>
      <c r="E74" s="136"/>
      <c r="F74" s="136"/>
      <c r="G74" s="136"/>
      <c r="H74" s="136"/>
      <c r="I74" s="14" t="s">
        <v>91</v>
      </c>
    </row>
    <row r="75" spans="1:9" ht="40.5" customHeight="1">
      <c r="A75" s="40" t="s">
        <v>6</v>
      </c>
      <c r="B75" s="142" t="s">
        <v>92</v>
      </c>
      <c r="C75" s="142"/>
      <c r="D75" s="142"/>
      <c r="E75" s="142"/>
      <c r="F75" s="142"/>
      <c r="G75" s="142"/>
      <c r="H75" s="142"/>
      <c r="I75" s="41">
        <f>((I25/12)*(30/30)*0.05)</f>
        <v>0</v>
      </c>
    </row>
    <row r="76" spans="1:9" ht="39.75" customHeight="1">
      <c r="A76" s="40" t="s">
        <v>8</v>
      </c>
      <c r="B76" s="143" t="s">
        <v>93</v>
      </c>
      <c r="C76" s="143"/>
      <c r="D76" s="143"/>
      <c r="E76" s="143"/>
      <c r="F76" s="143"/>
      <c r="G76" s="143"/>
      <c r="H76" s="143"/>
      <c r="I76" s="41">
        <f>I75*H45</f>
        <v>0</v>
      </c>
    </row>
    <row r="77" spans="1:9" ht="45.75" customHeight="1">
      <c r="A77" s="40" t="s">
        <v>10</v>
      </c>
      <c r="B77" s="144" t="s">
        <v>94</v>
      </c>
      <c r="C77" s="144"/>
      <c r="D77" s="144"/>
      <c r="E77" s="144"/>
      <c r="F77" s="144"/>
      <c r="G77" s="144"/>
      <c r="H77" s="144"/>
      <c r="I77" s="41">
        <f>I25*2.5%</f>
        <v>0</v>
      </c>
    </row>
    <row r="78" spans="1:9" ht="30.75" customHeight="1">
      <c r="A78" s="40" t="s">
        <v>12</v>
      </c>
      <c r="B78" s="142" t="s">
        <v>95</v>
      </c>
      <c r="C78" s="142"/>
      <c r="D78" s="142"/>
      <c r="E78" s="142"/>
      <c r="F78" s="142"/>
      <c r="G78" s="142"/>
      <c r="H78" s="142"/>
      <c r="I78" s="42">
        <f>((I25/30)*7)/12*100%</f>
        <v>0</v>
      </c>
    </row>
    <row r="79" spans="1:9" ht="33" customHeight="1">
      <c r="A79" s="40" t="s">
        <v>59</v>
      </c>
      <c r="B79" s="143" t="s">
        <v>96</v>
      </c>
      <c r="C79" s="143"/>
      <c r="D79" s="143"/>
      <c r="E79" s="143"/>
      <c r="F79" s="143"/>
      <c r="G79" s="143"/>
      <c r="H79" s="143"/>
      <c r="I79" s="41">
        <f>I78*H46</f>
        <v>0</v>
      </c>
    </row>
    <row r="80" spans="1:9" ht="50.25" customHeight="1">
      <c r="A80" s="40" t="s">
        <v>61</v>
      </c>
      <c r="B80" s="144" t="s">
        <v>97</v>
      </c>
      <c r="C80" s="144"/>
      <c r="D80" s="144"/>
      <c r="E80" s="144"/>
      <c r="F80" s="144"/>
      <c r="G80" s="144"/>
      <c r="H80" s="144"/>
      <c r="I80" s="43">
        <f>I25*2.5%</f>
        <v>0</v>
      </c>
    </row>
    <row r="81" spans="1:9" ht="15.75" customHeight="1">
      <c r="A81" s="137" t="s">
        <v>45</v>
      </c>
      <c r="B81" s="137"/>
      <c r="C81" s="137"/>
      <c r="D81" s="137"/>
      <c r="E81" s="137"/>
      <c r="F81" s="137"/>
      <c r="G81" s="137"/>
      <c r="H81" s="137"/>
      <c r="I81" s="41">
        <f>SUM(I75:I80)</f>
        <v>0</v>
      </c>
    </row>
    <row r="82" spans="1:9" ht="42.75" customHeight="1">
      <c r="A82" s="122" t="s">
        <v>98</v>
      </c>
      <c r="B82" s="122"/>
      <c r="C82" s="122"/>
      <c r="D82" s="122"/>
      <c r="E82" s="122"/>
      <c r="F82" s="122"/>
      <c r="G82" s="122"/>
      <c r="H82" s="122"/>
      <c r="I82" s="122"/>
    </row>
    <row r="83" spans="1:9" ht="60.75" customHeight="1">
      <c r="A83" s="139" t="s">
        <v>99</v>
      </c>
      <c r="B83" s="139"/>
      <c r="C83" s="139"/>
      <c r="D83" s="139"/>
      <c r="E83" s="139"/>
      <c r="F83" s="139"/>
      <c r="G83" s="139"/>
      <c r="H83" s="139"/>
      <c r="I83" s="139"/>
    </row>
    <row r="84" spans="1:9" ht="62.25" customHeight="1">
      <c r="A84" s="118" t="s">
        <v>100</v>
      </c>
      <c r="B84" s="118"/>
      <c r="C84" s="118"/>
      <c r="D84" s="118"/>
      <c r="E84" s="118"/>
      <c r="F84" s="118"/>
      <c r="G84" s="118"/>
      <c r="H84" s="118"/>
      <c r="I84" s="45">
        <f>I25+I32+I87</f>
        <v>0</v>
      </c>
    </row>
    <row r="85" spans="1:9" ht="24" customHeight="1">
      <c r="A85" s="122" t="s">
        <v>101</v>
      </c>
      <c r="B85" s="122"/>
      <c r="C85" s="122"/>
      <c r="D85" s="122"/>
      <c r="E85" s="122"/>
      <c r="F85" s="122"/>
      <c r="G85" s="122"/>
      <c r="H85" s="122"/>
      <c r="I85" s="122"/>
    </row>
    <row r="86" spans="1:9" ht="27" customHeight="1">
      <c r="A86" s="46" t="s">
        <v>102</v>
      </c>
      <c r="B86" s="136" t="s">
        <v>103</v>
      </c>
      <c r="C86" s="136"/>
      <c r="D86" s="136"/>
      <c r="E86" s="136"/>
      <c r="F86" s="136"/>
      <c r="G86" s="136"/>
      <c r="H86" s="136"/>
      <c r="I86" s="46" t="s">
        <v>42</v>
      </c>
    </row>
    <row r="87" spans="1:9" ht="31.5" customHeight="1">
      <c r="A87" s="40" t="s">
        <v>6</v>
      </c>
      <c r="B87" s="143" t="s">
        <v>104</v>
      </c>
      <c r="C87" s="143"/>
      <c r="D87" s="143"/>
      <c r="E87" s="143"/>
      <c r="F87" s="143"/>
      <c r="G87" s="143"/>
      <c r="H87" s="143"/>
      <c r="I87" s="47">
        <f>9.075%*I25</f>
        <v>0</v>
      </c>
    </row>
    <row r="88" spans="1:9" ht="46.5" customHeight="1">
      <c r="A88" s="40" t="s">
        <v>8</v>
      </c>
      <c r="B88" s="144" t="s">
        <v>105</v>
      </c>
      <c r="C88" s="144"/>
      <c r="D88" s="144"/>
      <c r="E88" s="144"/>
      <c r="F88" s="144"/>
      <c r="G88" s="144"/>
      <c r="H88" s="144"/>
      <c r="I88" s="47">
        <f>((I84/30)*2.96)/12</f>
        <v>0</v>
      </c>
    </row>
    <row r="89" spans="1:9" ht="30.75" customHeight="1">
      <c r="A89" s="40" t="s">
        <v>10</v>
      </c>
      <c r="B89" s="143" t="s">
        <v>106</v>
      </c>
      <c r="C89" s="143"/>
      <c r="D89" s="143"/>
      <c r="E89" s="143"/>
      <c r="F89" s="143"/>
      <c r="G89" s="143"/>
      <c r="H89" s="143"/>
      <c r="I89" s="47">
        <f>((I84/30)*5)/12*1.5%</f>
        <v>0</v>
      </c>
    </row>
    <row r="90" spans="1:9" ht="25.5" customHeight="1">
      <c r="A90" s="40" t="s">
        <v>12</v>
      </c>
      <c r="B90" s="143" t="s">
        <v>107</v>
      </c>
      <c r="C90" s="143"/>
      <c r="D90" s="143"/>
      <c r="E90" s="143"/>
      <c r="F90" s="143"/>
      <c r="G90" s="143"/>
      <c r="H90" s="143"/>
      <c r="I90" s="47">
        <f>((I84/30)*15)/12*0.78%</f>
        <v>0</v>
      </c>
    </row>
    <row r="91" spans="1:9" ht="30.75" customHeight="1">
      <c r="A91" s="40" t="s">
        <v>59</v>
      </c>
      <c r="B91" s="142" t="s">
        <v>108</v>
      </c>
      <c r="C91" s="142"/>
      <c r="D91" s="142"/>
      <c r="E91" s="142"/>
      <c r="F91" s="142"/>
      <c r="G91" s="142"/>
      <c r="H91" s="142"/>
      <c r="I91" s="47">
        <v>0</v>
      </c>
    </row>
    <row r="92" spans="1:9" ht="33.75" customHeight="1">
      <c r="A92" s="40" t="s">
        <v>61</v>
      </c>
      <c r="B92" s="143" t="s">
        <v>109</v>
      </c>
      <c r="C92" s="143"/>
      <c r="D92" s="143"/>
      <c r="E92" s="143"/>
      <c r="F92" s="143"/>
      <c r="G92" s="143"/>
      <c r="H92" s="143"/>
      <c r="I92" s="47">
        <f>((I84/30)*5)/12</f>
        <v>0</v>
      </c>
    </row>
    <row r="93" spans="1:9" ht="27.75" customHeight="1">
      <c r="A93" s="137" t="s">
        <v>45</v>
      </c>
      <c r="B93" s="137"/>
      <c r="C93" s="137"/>
      <c r="D93" s="137"/>
      <c r="E93" s="137"/>
      <c r="F93" s="137"/>
      <c r="G93" s="137"/>
      <c r="H93" s="137"/>
      <c r="I93" s="47">
        <f>SUM(I87:I92)</f>
        <v>0</v>
      </c>
    </row>
    <row r="94" spans="1:9" ht="36.75" customHeight="1">
      <c r="A94" s="40" t="s">
        <v>35</v>
      </c>
      <c r="B94" s="142" t="s">
        <v>110</v>
      </c>
      <c r="C94" s="142"/>
      <c r="D94" s="142"/>
      <c r="E94" s="142"/>
      <c r="F94" s="142"/>
      <c r="G94" s="142"/>
      <c r="H94" s="142"/>
      <c r="I94" s="47">
        <f>I93*H46</f>
        <v>0</v>
      </c>
    </row>
    <row r="95" spans="1:9" ht="30" customHeight="1">
      <c r="A95" s="137" t="s">
        <v>45</v>
      </c>
      <c r="B95" s="137"/>
      <c r="C95" s="137"/>
      <c r="D95" s="137"/>
      <c r="E95" s="137"/>
      <c r="F95" s="137"/>
      <c r="G95" s="137"/>
      <c r="H95" s="137"/>
      <c r="I95" s="48">
        <f>I93+I94</f>
        <v>0</v>
      </c>
    </row>
    <row r="96" spans="1:9" ht="60.75" customHeight="1">
      <c r="A96" s="145" t="s">
        <v>111</v>
      </c>
      <c r="B96" s="145"/>
      <c r="C96" s="145"/>
      <c r="D96" s="145"/>
      <c r="E96" s="145"/>
      <c r="F96" s="145"/>
      <c r="G96" s="145"/>
      <c r="H96" s="145"/>
      <c r="I96" s="145"/>
    </row>
    <row r="97" spans="1:9" ht="30.75" customHeight="1">
      <c r="A97" s="137"/>
      <c r="B97" s="137"/>
      <c r="C97" s="137"/>
      <c r="D97" s="137"/>
      <c r="E97" s="137"/>
      <c r="F97" s="137"/>
      <c r="G97" s="137"/>
      <c r="H97" s="137"/>
      <c r="I97" s="137"/>
    </row>
    <row r="98" spans="1:9" ht="20.25" customHeight="1">
      <c r="A98" s="134" t="s">
        <v>112</v>
      </c>
      <c r="B98" s="134"/>
      <c r="C98" s="134"/>
      <c r="D98" s="134"/>
      <c r="E98" s="134"/>
      <c r="F98" s="134"/>
      <c r="G98" s="134"/>
      <c r="H98" s="134"/>
      <c r="I98" s="134"/>
    </row>
    <row r="99" spans="1:9" ht="25.5" customHeight="1">
      <c r="A99" s="14" t="s">
        <v>113</v>
      </c>
      <c r="B99" s="136" t="s">
        <v>114</v>
      </c>
      <c r="C99" s="136"/>
      <c r="D99" s="136"/>
      <c r="E99" s="136"/>
      <c r="F99" s="136"/>
      <c r="G99" s="136"/>
      <c r="H99" s="136"/>
      <c r="I99" s="28" t="s">
        <v>42</v>
      </c>
    </row>
    <row r="100" spans="1:9" ht="32.25" customHeight="1">
      <c r="A100" s="14" t="s">
        <v>6</v>
      </c>
      <c r="B100" s="135" t="s">
        <v>115</v>
      </c>
      <c r="C100" s="135"/>
      <c r="D100" s="135"/>
      <c r="E100" s="135"/>
      <c r="F100" s="135"/>
      <c r="G100" s="135"/>
      <c r="H100" s="135"/>
      <c r="I100" s="49">
        <v>0</v>
      </c>
    </row>
    <row r="101" spans="1:9" ht="27.75" customHeight="1">
      <c r="A101" s="137" t="s">
        <v>45</v>
      </c>
      <c r="B101" s="137"/>
      <c r="C101" s="137"/>
      <c r="D101" s="137"/>
      <c r="E101" s="137"/>
      <c r="F101" s="137"/>
      <c r="G101" s="137"/>
      <c r="H101" s="137"/>
      <c r="I101" s="50">
        <v>0</v>
      </c>
    </row>
    <row r="102" spans="1:9" ht="34.5" customHeight="1">
      <c r="A102" s="46" t="s">
        <v>8</v>
      </c>
      <c r="B102" s="117" t="s">
        <v>116</v>
      </c>
      <c r="C102" s="117"/>
      <c r="D102" s="117"/>
      <c r="E102" s="117"/>
      <c r="F102" s="117"/>
      <c r="G102" s="117"/>
      <c r="H102" s="117"/>
      <c r="I102" s="42">
        <f>ROUND(H46*I101,2)</f>
        <v>0</v>
      </c>
    </row>
    <row r="103" spans="1:9" ht="15.75" customHeight="1">
      <c r="A103" s="137" t="s">
        <v>45</v>
      </c>
      <c r="B103" s="137"/>
      <c r="C103" s="137"/>
      <c r="D103" s="137"/>
      <c r="E103" s="137"/>
      <c r="F103" s="137"/>
      <c r="G103" s="137"/>
      <c r="H103" s="137"/>
      <c r="I103" s="21">
        <f>SUM(I101:I102)</f>
        <v>0</v>
      </c>
    </row>
    <row r="104" spans="1:9" ht="42" customHeight="1">
      <c r="A104" s="139" t="s">
        <v>117</v>
      </c>
      <c r="B104" s="139"/>
      <c r="C104" s="139"/>
      <c r="D104" s="139"/>
      <c r="E104" s="139"/>
      <c r="F104" s="139"/>
      <c r="G104" s="139"/>
      <c r="H104" s="139"/>
      <c r="I104" s="139"/>
    </row>
    <row r="105" spans="1:9" ht="37.5" customHeight="1">
      <c r="A105" s="132"/>
      <c r="B105" s="132"/>
      <c r="C105" s="132"/>
      <c r="D105" s="132"/>
      <c r="E105" s="132"/>
      <c r="F105" s="132"/>
      <c r="G105" s="132"/>
      <c r="H105" s="132"/>
      <c r="I105" s="132"/>
    </row>
    <row r="106" spans="1:9" ht="23.25" customHeight="1">
      <c r="A106" s="122" t="s">
        <v>118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ht="27.75" customHeight="1">
      <c r="A107" s="2">
        <v>4</v>
      </c>
      <c r="B107" s="136" t="s">
        <v>119</v>
      </c>
      <c r="C107" s="136"/>
      <c r="D107" s="136"/>
      <c r="E107" s="136"/>
      <c r="F107" s="136"/>
      <c r="G107" s="136"/>
      <c r="H107" s="136"/>
      <c r="I107" s="28" t="s">
        <v>42</v>
      </c>
    </row>
    <row r="108" spans="1:9" ht="19.5" customHeight="1">
      <c r="A108" s="2" t="s">
        <v>102</v>
      </c>
      <c r="B108" s="135" t="s">
        <v>120</v>
      </c>
      <c r="C108" s="135"/>
      <c r="D108" s="135"/>
      <c r="E108" s="135"/>
      <c r="F108" s="135"/>
      <c r="G108" s="135"/>
      <c r="H108" s="135"/>
      <c r="I108" s="21">
        <f>I95</f>
        <v>0</v>
      </c>
    </row>
    <row r="109" spans="1:9" ht="19.5" customHeight="1">
      <c r="A109" s="2" t="s">
        <v>121</v>
      </c>
      <c r="B109" s="135" t="s">
        <v>122</v>
      </c>
      <c r="C109" s="135"/>
      <c r="D109" s="135"/>
      <c r="E109" s="135"/>
      <c r="F109" s="135"/>
      <c r="G109" s="135"/>
      <c r="H109" s="135"/>
      <c r="I109" s="21">
        <f>I103</f>
        <v>0</v>
      </c>
    </row>
    <row r="110" spans="1:9" ht="19.5" customHeight="1">
      <c r="A110" s="141" t="s">
        <v>45</v>
      </c>
      <c r="B110" s="141"/>
      <c r="C110" s="141"/>
      <c r="D110" s="141"/>
      <c r="E110" s="141"/>
      <c r="F110" s="141"/>
      <c r="G110" s="141"/>
      <c r="H110" s="141"/>
      <c r="I110" s="21">
        <f>I108+I109</f>
        <v>0</v>
      </c>
    </row>
    <row r="111" spans="1:9" ht="9" customHeight="1">
      <c r="A111" s="137"/>
      <c r="B111" s="137"/>
      <c r="C111" s="137"/>
      <c r="D111" s="137"/>
      <c r="E111" s="137"/>
      <c r="F111" s="137"/>
      <c r="G111" s="137"/>
      <c r="H111" s="137"/>
      <c r="I111" s="137"/>
    </row>
    <row r="112" spans="1:9" ht="30" customHeight="1">
      <c r="A112" s="122" t="s">
        <v>123</v>
      </c>
      <c r="B112" s="122"/>
      <c r="C112" s="122"/>
      <c r="D112" s="122"/>
      <c r="E112" s="122"/>
      <c r="F112" s="122"/>
      <c r="G112" s="122"/>
      <c r="H112" s="122"/>
      <c r="I112" s="122"/>
    </row>
    <row r="113" spans="1:9" ht="25.5" customHeight="1">
      <c r="A113" s="14">
        <v>5</v>
      </c>
      <c r="B113" s="118" t="s">
        <v>124</v>
      </c>
      <c r="C113" s="118"/>
      <c r="D113" s="118"/>
      <c r="E113" s="118"/>
      <c r="F113" s="118"/>
      <c r="G113" s="118"/>
      <c r="H113" s="118"/>
      <c r="I113" s="14" t="s">
        <v>42</v>
      </c>
    </row>
    <row r="114" spans="1:9" ht="24" customHeight="1">
      <c r="A114" s="14" t="s">
        <v>6</v>
      </c>
      <c r="B114" s="117" t="s">
        <v>125</v>
      </c>
      <c r="C114" s="117"/>
      <c r="D114" s="117"/>
      <c r="E114" s="117"/>
      <c r="F114" s="117"/>
      <c r="G114" s="117"/>
      <c r="H114" s="117"/>
      <c r="I114" s="21">
        <v>0</v>
      </c>
    </row>
    <row r="115" spans="1:9" ht="25.5" customHeight="1">
      <c r="A115" s="14" t="s">
        <v>8</v>
      </c>
      <c r="B115" s="117" t="s">
        <v>183</v>
      </c>
      <c r="C115" s="117"/>
      <c r="D115" s="117"/>
      <c r="E115" s="117"/>
      <c r="F115" s="117"/>
      <c r="G115" s="117"/>
      <c r="H115" s="117"/>
      <c r="I115" s="36">
        <v>0</v>
      </c>
    </row>
    <row r="116" spans="1:9" ht="23.25" customHeight="1">
      <c r="A116" s="14" t="s">
        <v>10</v>
      </c>
      <c r="B116" s="135" t="s">
        <v>184</v>
      </c>
      <c r="C116" s="135"/>
      <c r="D116" s="135"/>
      <c r="E116" s="135"/>
      <c r="F116" s="135"/>
      <c r="G116" s="135"/>
      <c r="H116" s="135"/>
      <c r="I116" s="36">
        <v>0</v>
      </c>
    </row>
    <row r="117" spans="1:9" ht="15.75" customHeight="1">
      <c r="A117" s="14" t="s">
        <v>12</v>
      </c>
      <c r="B117" s="117" t="s">
        <v>128</v>
      </c>
      <c r="C117" s="117"/>
      <c r="D117" s="117"/>
      <c r="E117" s="117"/>
      <c r="F117" s="117"/>
      <c r="G117" s="117"/>
      <c r="H117" s="117"/>
      <c r="I117" s="36">
        <v>0</v>
      </c>
    </row>
    <row r="118" spans="1:9" ht="21.75" customHeight="1">
      <c r="A118" s="137" t="s">
        <v>83</v>
      </c>
      <c r="B118" s="137"/>
      <c r="C118" s="137"/>
      <c r="D118" s="137"/>
      <c r="E118" s="137"/>
      <c r="F118" s="137"/>
      <c r="G118" s="137"/>
      <c r="H118" s="137"/>
      <c r="I118" s="38">
        <f>SUM(I114:I117)</f>
        <v>0</v>
      </c>
    </row>
    <row r="119" spans="1:9" ht="8.25" customHeight="1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4.25" customHeight="1">
      <c r="A120" s="146" t="s">
        <v>129</v>
      </c>
      <c r="B120" s="146"/>
      <c r="C120" s="146"/>
      <c r="D120" s="146"/>
      <c r="E120" s="146"/>
      <c r="F120" s="146"/>
      <c r="G120" s="146"/>
      <c r="H120" s="146"/>
      <c r="I120" s="146"/>
    </row>
    <row r="121" spans="1:9" ht="8.25" customHeight="1">
      <c r="A121" s="19"/>
      <c r="B121" s="52"/>
      <c r="C121" s="52"/>
      <c r="D121" s="52"/>
      <c r="E121" s="52"/>
      <c r="F121" s="52"/>
      <c r="G121" s="52"/>
      <c r="H121" s="52"/>
      <c r="I121" s="53"/>
    </row>
    <row r="122" spans="1:9" ht="29.25" customHeight="1">
      <c r="A122" s="134" t="s">
        <v>130</v>
      </c>
      <c r="B122" s="134"/>
      <c r="C122" s="134"/>
      <c r="D122" s="134"/>
      <c r="E122" s="134"/>
      <c r="F122" s="134"/>
      <c r="G122" s="134"/>
      <c r="H122" s="134"/>
      <c r="I122" s="134"/>
    </row>
    <row r="123" spans="1:9" ht="32.25" customHeight="1">
      <c r="A123" s="14">
        <v>6</v>
      </c>
      <c r="B123" s="136" t="s">
        <v>131</v>
      </c>
      <c r="C123" s="136"/>
      <c r="D123" s="136"/>
      <c r="E123" s="136"/>
      <c r="F123" s="136"/>
      <c r="G123" s="136"/>
      <c r="H123" s="2" t="s">
        <v>51</v>
      </c>
      <c r="I123" s="54" t="s">
        <v>132</v>
      </c>
    </row>
    <row r="124" spans="1:9" ht="73.5" customHeight="1">
      <c r="A124" s="144" t="s">
        <v>165</v>
      </c>
      <c r="B124" s="144"/>
      <c r="C124" s="144"/>
      <c r="D124" s="144"/>
      <c r="E124" s="144"/>
      <c r="F124" s="144"/>
      <c r="G124" s="144"/>
      <c r="H124" s="14"/>
      <c r="I124" s="21">
        <f>I118+I110+I81+I72+I25</f>
        <v>0</v>
      </c>
    </row>
    <row r="125" spans="1:9" ht="21.75" customHeight="1">
      <c r="A125" s="14" t="s">
        <v>6</v>
      </c>
      <c r="B125" s="135" t="s">
        <v>134</v>
      </c>
      <c r="C125" s="135"/>
      <c r="D125" s="135"/>
      <c r="E125" s="135"/>
      <c r="F125" s="135"/>
      <c r="G125" s="135"/>
      <c r="H125" s="25">
        <v>0</v>
      </c>
      <c r="I125" s="21">
        <f>I124*H125</f>
        <v>0</v>
      </c>
    </row>
    <row r="126" spans="1:9" ht="73.5" customHeight="1">
      <c r="A126" s="144" t="s">
        <v>166</v>
      </c>
      <c r="B126" s="144"/>
      <c r="C126" s="144"/>
      <c r="D126" s="144"/>
      <c r="E126" s="144"/>
      <c r="F126" s="144"/>
      <c r="G126" s="144"/>
      <c r="H126" s="55" t="s">
        <v>72</v>
      </c>
      <c r="I126" s="21">
        <f>I124+I125</f>
        <v>0</v>
      </c>
    </row>
    <row r="127" spans="1:9" ht="24.75" customHeight="1">
      <c r="A127" s="14" t="s">
        <v>8</v>
      </c>
      <c r="B127" s="135" t="s">
        <v>136</v>
      </c>
      <c r="C127" s="135"/>
      <c r="D127" s="135"/>
      <c r="E127" s="135"/>
      <c r="F127" s="135"/>
      <c r="G127" s="135"/>
      <c r="H127" s="25">
        <v>0</v>
      </c>
      <c r="I127" s="21">
        <f>I126*H127</f>
        <v>0</v>
      </c>
    </row>
    <row r="128" spans="1:9" ht="82.5" customHeight="1">
      <c r="A128" s="144" t="s">
        <v>167</v>
      </c>
      <c r="B128" s="144"/>
      <c r="C128" s="144"/>
      <c r="D128" s="144"/>
      <c r="E128" s="144"/>
      <c r="F128" s="144"/>
      <c r="G128" s="144"/>
      <c r="H128" s="55" t="s">
        <v>72</v>
      </c>
      <c r="I128" s="21">
        <f>I126+I127</f>
        <v>0</v>
      </c>
    </row>
    <row r="129" spans="1:9" ht="15.75" customHeight="1">
      <c r="A129" s="14" t="s">
        <v>10</v>
      </c>
      <c r="B129" s="135" t="s">
        <v>138</v>
      </c>
      <c r="C129" s="135"/>
      <c r="D129" s="135"/>
      <c r="E129" s="135"/>
      <c r="F129" s="135"/>
      <c r="G129" s="135"/>
      <c r="H129" s="55" t="s">
        <v>72</v>
      </c>
      <c r="I129" s="28" t="s">
        <v>72</v>
      </c>
    </row>
    <row r="130" spans="1:9" ht="15.75" customHeight="1">
      <c r="A130" s="14"/>
      <c r="B130" s="135" t="s">
        <v>139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55.5" customHeight="1">
      <c r="A131" s="14"/>
      <c r="B131" s="147" t="s">
        <v>140</v>
      </c>
      <c r="C131" s="147"/>
      <c r="D131" s="147"/>
      <c r="E131" s="147"/>
      <c r="F131" s="147"/>
      <c r="G131" s="147"/>
      <c r="H131" s="56">
        <v>0</v>
      </c>
      <c r="I131" s="21">
        <f>(I128/(1-0.1325)*7.6%)</f>
        <v>0</v>
      </c>
    </row>
    <row r="132" spans="1:9" ht="47.25" customHeight="1">
      <c r="A132" s="14"/>
      <c r="B132" s="147" t="s">
        <v>141</v>
      </c>
      <c r="C132" s="147"/>
      <c r="D132" s="147"/>
      <c r="E132" s="147"/>
      <c r="F132" s="147"/>
      <c r="G132" s="147"/>
      <c r="H132" s="56">
        <v>0</v>
      </c>
      <c r="I132" s="21">
        <f>((I128)/(1-0.1325)*1.65%)</f>
        <v>0</v>
      </c>
    </row>
    <row r="133" spans="1:9" ht="18" customHeight="1">
      <c r="A133" s="14"/>
      <c r="B133" s="117" t="s">
        <v>142</v>
      </c>
      <c r="C133" s="117"/>
      <c r="D133" s="117"/>
      <c r="E133" s="117"/>
      <c r="F133" s="117"/>
      <c r="G133" s="117"/>
      <c r="H133" s="57" t="s">
        <v>72</v>
      </c>
      <c r="I133" s="28" t="s">
        <v>72</v>
      </c>
    </row>
    <row r="134" spans="1:9" ht="18" customHeight="1">
      <c r="A134" s="14"/>
      <c r="B134" s="117" t="s">
        <v>143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47.25" customHeight="1">
      <c r="A135" s="14"/>
      <c r="B135" s="147" t="s">
        <v>144</v>
      </c>
      <c r="C135" s="147"/>
      <c r="D135" s="147"/>
      <c r="E135" s="147"/>
      <c r="F135" s="147"/>
      <c r="G135" s="147"/>
      <c r="H135" s="56">
        <v>0</v>
      </c>
      <c r="I135" s="21">
        <f>((I128)/(1-0.1325)*4%)</f>
        <v>0</v>
      </c>
    </row>
    <row r="136" spans="1:9" ht="15.75" customHeight="1">
      <c r="A136" s="137" t="s">
        <v>45</v>
      </c>
      <c r="B136" s="137"/>
      <c r="C136" s="137"/>
      <c r="D136" s="137"/>
      <c r="E136" s="137"/>
      <c r="F136" s="137"/>
      <c r="G136" s="137"/>
      <c r="H136" s="137"/>
      <c r="I136" s="21">
        <f>I125+I127+I131+I132+I135</f>
        <v>0</v>
      </c>
    </row>
    <row r="137" spans="1:9" ht="6.75" customHeight="1">
      <c r="A137" s="137"/>
      <c r="B137" s="137"/>
      <c r="C137" s="137"/>
      <c r="D137" s="137"/>
      <c r="E137" s="137"/>
      <c r="F137" s="137"/>
      <c r="G137" s="137"/>
      <c r="H137" s="137"/>
      <c r="I137" s="137"/>
    </row>
    <row r="138" spans="1:9" ht="15.75" customHeight="1">
      <c r="A138" s="117" t="s">
        <v>145</v>
      </c>
      <c r="B138" s="117"/>
      <c r="C138" s="117"/>
      <c r="D138" s="117"/>
      <c r="E138" s="117"/>
      <c r="F138" s="117"/>
      <c r="G138" s="117"/>
      <c r="H138" s="25">
        <f>H131+H132+H135</f>
        <v>0</v>
      </c>
      <c r="I138" s="21"/>
    </row>
    <row r="139" spans="1:9" ht="12.75" customHeight="1">
      <c r="A139" s="148" t="s">
        <v>146</v>
      </c>
      <c r="B139" s="148"/>
      <c r="C139" s="149" t="s">
        <v>147</v>
      </c>
      <c r="D139" s="149"/>
      <c r="E139" s="149"/>
      <c r="F139" s="149"/>
      <c r="G139" s="149"/>
      <c r="H139" s="149"/>
      <c r="I139" s="149"/>
    </row>
    <row r="140" spans="1:9" ht="12" customHeight="1">
      <c r="A140" s="148"/>
      <c r="B140" s="148"/>
      <c r="C140" s="150" t="s">
        <v>148</v>
      </c>
      <c r="D140" s="150"/>
      <c r="E140" s="150"/>
      <c r="F140" s="150"/>
      <c r="G140" s="150"/>
      <c r="H140" s="150"/>
      <c r="I140" s="150"/>
    </row>
    <row r="141" spans="1:9" ht="13.5" customHeight="1">
      <c r="A141" s="148"/>
      <c r="B141" s="148"/>
      <c r="C141" s="151" t="s">
        <v>149</v>
      </c>
      <c r="D141" s="151"/>
      <c r="E141" s="151"/>
      <c r="F141" s="151"/>
      <c r="G141" s="151"/>
      <c r="H141" s="151"/>
      <c r="I141" s="151"/>
    </row>
    <row r="142" spans="1:9" ht="6.75" customHeight="1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ht="25.5" customHeight="1">
      <c r="A143" s="132" t="s">
        <v>150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5.25" customHeight="1">
      <c r="A144" s="137"/>
      <c r="B144" s="137"/>
      <c r="C144" s="137"/>
      <c r="D144" s="137"/>
      <c r="E144" s="137"/>
      <c r="F144" s="137"/>
      <c r="G144" s="137"/>
      <c r="H144" s="137"/>
      <c r="I144" s="137"/>
    </row>
    <row r="145" spans="1:9" ht="21" customHeight="1">
      <c r="A145" s="153" t="s">
        <v>151</v>
      </c>
      <c r="B145" s="153"/>
      <c r="C145" s="153"/>
      <c r="D145" s="153"/>
      <c r="E145" s="153"/>
      <c r="F145" s="153"/>
      <c r="G145" s="153"/>
      <c r="H145" s="153"/>
      <c r="I145" s="153"/>
    </row>
    <row r="146" spans="1:9" ht="15" customHeight="1">
      <c r="A146" s="117" t="s">
        <v>152</v>
      </c>
      <c r="B146" s="117"/>
      <c r="C146" s="117"/>
      <c r="D146" s="117"/>
      <c r="E146" s="117"/>
      <c r="F146" s="117"/>
      <c r="G146" s="117"/>
      <c r="H146" s="117"/>
      <c r="I146" s="2" t="s">
        <v>42</v>
      </c>
    </row>
    <row r="147" spans="1:9" ht="18" customHeight="1">
      <c r="A147" s="58" t="s">
        <v>6</v>
      </c>
      <c r="B147" s="117" t="s">
        <v>153</v>
      </c>
      <c r="C147" s="117"/>
      <c r="D147" s="117"/>
      <c r="E147" s="117"/>
      <c r="F147" s="117"/>
      <c r="G147" s="117"/>
      <c r="H147" s="117"/>
      <c r="I147" s="36">
        <f>I25</f>
        <v>0</v>
      </c>
    </row>
    <row r="148" spans="1:9" ht="19.5" customHeight="1">
      <c r="A148" s="58" t="s">
        <v>8</v>
      </c>
      <c r="B148" s="117" t="s">
        <v>195</v>
      </c>
      <c r="C148" s="117"/>
      <c r="D148" s="117"/>
      <c r="E148" s="117"/>
      <c r="F148" s="117"/>
      <c r="G148" s="117"/>
      <c r="H148" s="117"/>
      <c r="I148" s="36">
        <f>I72</f>
        <v>0</v>
      </c>
    </row>
    <row r="149" spans="1:9" ht="19.5" customHeight="1">
      <c r="A149" s="58" t="s">
        <v>10</v>
      </c>
      <c r="B149" s="117" t="s">
        <v>154</v>
      </c>
      <c r="C149" s="117"/>
      <c r="D149" s="117"/>
      <c r="E149" s="117"/>
      <c r="F149" s="117"/>
      <c r="G149" s="117"/>
      <c r="H149" s="117"/>
      <c r="I149" s="36">
        <f>I81</f>
        <v>0</v>
      </c>
    </row>
    <row r="150" spans="1:9" ht="19.5" customHeight="1">
      <c r="A150" s="58" t="s">
        <v>12</v>
      </c>
      <c r="B150" s="117" t="s">
        <v>155</v>
      </c>
      <c r="C150" s="117"/>
      <c r="D150" s="117"/>
      <c r="E150" s="117"/>
      <c r="F150" s="117"/>
      <c r="G150" s="117"/>
      <c r="H150" s="117"/>
      <c r="I150" s="36">
        <f>I110</f>
        <v>0</v>
      </c>
    </row>
    <row r="151" spans="1:9" ht="20.25" customHeight="1">
      <c r="A151" s="58" t="s">
        <v>59</v>
      </c>
      <c r="B151" s="117" t="s">
        <v>156</v>
      </c>
      <c r="C151" s="117"/>
      <c r="D151" s="117"/>
      <c r="E151" s="117"/>
      <c r="F151" s="117"/>
      <c r="G151" s="117"/>
      <c r="H151" s="117"/>
      <c r="I151" s="36">
        <f>I118</f>
        <v>0</v>
      </c>
    </row>
    <row r="152" spans="1:9" ht="19.5" customHeight="1">
      <c r="A152" s="154" t="s">
        <v>157</v>
      </c>
      <c r="B152" s="154"/>
      <c r="C152" s="154"/>
      <c r="D152" s="154"/>
      <c r="E152" s="154"/>
      <c r="F152" s="154"/>
      <c r="G152" s="154"/>
      <c r="H152" s="154"/>
      <c r="I152" s="36">
        <f>SUM(I147:I151)</f>
        <v>0</v>
      </c>
    </row>
    <row r="153" spans="1:9" ht="19.5" customHeight="1">
      <c r="A153" s="59" t="s">
        <v>61</v>
      </c>
      <c r="B153" s="155" t="s">
        <v>158</v>
      </c>
      <c r="C153" s="155"/>
      <c r="D153" s="155"/>
      <c r="E153" s="155"/>
      <c r="F153" s="155"/>
      <c r="G153" s="155"/>
      <c r="H153" s="155"/>
      <c r="I153" s="36">
        <f>I136</f>
        <v>0</v>
      </c>
    </row>
    <row r="154" spans="1:9" ht="26.25" customHeight="1">
      <c r="A154" s="154" t="s">
        <v>186</v>
      </c>
      <c r="B154" s="154"/>
      <c r="C154" s="154"/>
      <c r="D154" s="154"/>
      <c r="E154" s="154"/>
      <c r="F154" s="154"/>
      <c r="G154" s="154"/>
      <c r="H154" s="154"/>
      <c r="I154" s="38">
        <f>I152+I153</f>
        <v>0</v>
      </c>
    </row>
    <row r="155" spans="1:9" ht="15" customHeight="1" hidden="1">
      <c r="A155" s="61"/>
      <c r="B155" s="61"/>
      <c r="C155" s="61"/>
      <c r="D155" s="61"/>
      <c r="E155" s="61"/>
      <c r="F155" s="61"/>
      <c r="G155" s="61"/>
      <c r="H155" s="62"/>
      <c r="I155" s="62"/>
    </row>
    <row r="156" spans="1:9" ht="23.25" customHeight="1">
      <c r="A156" s="154" t="s">
        <v>186</v>
      </c>
      <c r="B156" s="154"/>
      <c r="C156" s="154"/>
      <c r="D156" s="154"/>
      <c r="E156" s="154"/>
      <c r="F156" s="154"/>
      <c r="G156" s="154"/>
      <c r="H156" s="154"/>
      <c r="I156" s="38">
        <f>I154+I155</f>
        <v>0</v>
      </c>
    </row>
    <row r="157" spans="1:9" ht="15.75" customHeight="1">
      <c r="A157" s="154" t="s">
        <v>187</v>
      </c>
      <c r="B157" s="154"/>
      <c r="C157" s="154"/>
      <c r="D157" s="154"/>
      <c r="E157" s="154"/>
      <c r="F157" s="154"/>
      <c r="G157" s="154"/>
      <c r="H157" s="154"/>
      <c r="I157" s="63">
        <v>984</v>
      </c>
    </row>
    <row r="158" spans="1:9" ht="15.75" customHeight="1">
      <c r="A158" s="154" t="s">
        <v>188</v>
      </c>
      <c r="B158" s="154"/>
      <c r="C158" s="154"/>
      <c r="D158" s="154"/>
      <c r="E158" s="154"/>
      <c r="F158" s="154"/>
      <c r="G158" s="154"/>
      <c r="H158" s="154"/>
      <c r="I158" s="38">
        <f>I157*I156</f>
        <v>0</v>
      </c>
    </row>
    <row r="159" spans="1:8" ht="21" customHeight="1">
      <c r="A159" s="160" t="s">
        <v>196</v>
      </c>
      <c r="B159" s="160"/>
      <c r="C159" s="160"/>
      <c r="D159" s="160"/>
      <c r="E159" s="160"/>
      <c r="F159" s="160"/>
      <c r="G159" s="160"/>
      <c r="H159" s="160"/>
    </row>
  </sheetData>
  <sheetProtection selectLockedCells="1" selectUnlockedCells="1"/>
  <mergeCells count="173">
    <mergeCell ref="A159:H159"/>
    <mergeCell ref="A154:H154"/>
    <mergeCell ref="A156:H156"/>
    <mergeCell ref="A157:H157"/>
    <mergeCell ref="A158:H158"/>
    <mergeCell ref="B148:H148"/>
    <mergeCell ref="B149:H149"/>
    <mergeCell ref="B150:H150"/>
    <mergeCell ref="B151:H151"/>
    <mergeCell ref="A152:H152"/>
    <mergeCell ref="B153:H153"/>
    <mergeCell ref="A142:I142"/>
    <mergeCell ref="A143:I143"/>
    <mergeCell ref="A144:I144"/>
    <mergeCell ref="A145:I145"/>
    <mergeCell ref="A146:H146"/>
    <mergeCell ref="B147:H147"/>
    <mergeCell ref="B134:G134"/>
    <mergeCell ref="B135:G135"/>
    <mergeCell ref="A136:H136"/>
    <mergeCell ref="A137:I137"/>
    <mergeCell ref="A138:G138"/>
    <mergeCell ref="A139:B141"/>
    <mergeCell ref="C139:I139"/>
    <mergeCell ref="C140:I140"/>
    <mergeCell ref="C141:I141"/>
    <mergeCell ref="A128:G128"/>
    <mergeCell ref="B129:G129"/>
    <mergeCell ref="B130:G130"/>
    <mergeCell ref="B131:G131"/>
    <mergeCell ref="B132:G132"/>
    <mergeCell ref="B133:G133"/>
    <mergeCell ref="A122:I122"/>
    <mergeCell ref="B123:G123"/>
    <mergeCell ref="A124:G124"/>
    <mergeCell ref="B125:G125"/>
    <mergeCell ref="A126:G126"/>
    <mergeCell ref="B127:G127"/>
    <mergeCell ref="B115:H115"/>
    <mergeCell ref="B116:H116"/>
    <mergeCell ref="B117:H117"/>
    <mergeCell ref="A118:H118"/>
    <mergeCell ref="A119:I119"/>
    <mergeCell ref="A120:I120"/>
    <mergeCell ref="B109:H109"/>
    <mergeCell ref="A110:H110"/>
    <mergeCell ref="A111:I111"/>
    <mergeCell ref="A112:I112"/>
    <mergeCell ref="B113:H113"/>
    <mergeCell ref="B114:H114"/>
    <mergeCell ref="A103:H103"/>
    <mergeCell ref="A104:I104"/>
    <mergeCell ref="A105:I105"/>
    <mergeCell ref="A106:I106"/>
    <mergeCell ref="B107:H107"/>
    <mergeCell ref="B108:H108"/>
    <mergeCell ref="A97:I97"/>
    <mergeCell ref="A98:I98"/>
    <mergeCell ref="B99:H99"/>
    <mergeCell ref="B100:H100"/>
    <mergeCell ref="A101:H101"/>
    <mergeCell ref="B102:H102"/>
    <mergeCell ref="B91:H91"/>
    <mergeCell ref="B92:H92"/>
    <mergeCell ref="A93:H93"/>
    <mergeCell ref="B94:H94"/>
    <mergeCell ref="A95:H95"/>
    <mergeCell ref="A96:I96"/>
    <mergeCell ref="A85:I85"/>
    <mergeCell ref="B86:H86"/>
    <mergeCell ref="B87:H87"/>
    <mergeCell ref="B88:H88"/>
    <mergeCell ref="B89:H89"/>
    <mergeCell ref="B90:H90"/>
    <mergeCell ref="B79:H79"/>
    <mergeCell ref="B80:H80"/>
    <mergeCell ref="A81:H81"/>
    <mergeCell ref="A82:I82"/>
    <mergeCell ref="A83:I83"/>
    <mergeCell ref="A84:H84"/>
    <mergeCell ref="A73:I73"/>
    <mergeCell ref="B74:H74"/>
    <mergeCell ref="B75:H75"/>
    <mergeCell ref="B76:H76"/>
    <mergeCell ref="B77:H77"/>
    <mergeCell ref="B78:H78"/>
    <mergeCell ref="A67:I67"/>
    <mergeCell ref="B68:H68"/>
    <mergeCell ref="B69:H69"/>
    <mergeCell ref="B70:H70"/>
    <mergeCell ref="B71:H71"/>
    <mergeCell ref="A72:H72"/>
    <mergeCell ref="B61:H61"/>
    <mergeCell ref="B62:H62"/>
    <mergeCell ref="B63:H63"/>
    <mergeCell ref="A64:I64"/>
    <mergeCell ref="A65:I65"/>
    <mergeCell ref="A66:I66"/>
    <mergeCell ref="B55:H55"/>
    <mergeCell ref="B56:G56"/>
    <mergeCell ref="B57:G57"/>
    <mergeCell ref="B58:G58"/>
    <mergeCell ref="B59:H59"/>
    <mergeCell ref="B60:H60"/>
    <mergeCell ref="B49:H49"/>
    <mergeCell ref="B50:H50"/>
    <mergeCell ref="B51:G51"/>
    <mergeCell ref="B52:G52"/>
    <mergeCell ref="B53:G53"/>
    <mergeCell ref="B54:G54"/>
    <mergeCell ref="B43:G43"/>
    <mergeCell ref="B44:G44"/>
    <mergeCell ref="B45:G45"/>
    <mergeCell ref="A46:G46"/>
    <mergeCell ref="A47:I47"/>
    <mergeCell ref="A48:I48"/>
    <mergeCell ref="B37:G37"/>
    <mergeCell ref="B38:G38"/>
    <mergeCell ref="B39:G39"/>
    <mergeCell ref="B40:C40"/>
    <mergeCell ref="B41:G41"/>
    <mergeCell ref="B42:G42"/>
    <mergeCell ref="B31:H31"/>
    <mergeCell ref="A32:H32"/>
    <mergeCell ref="B33:H33"/>
    <mergeCell ref="A34:H34"/>
    <mergeCell ref="A35:I35"/>
    <mergeCell ref="A36:I36"/>
    <mergeCell ref="A25:H25"/>
    <mergeCell ref="A26:I26"/>
    <mergeCell ref="A27:I27"/>
    <mergeCell ref="A28:I28"/>
    <mergeCell ref="B29:H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3402777777777778" top="0.5097222222222222" bottom="0.1701388888888889" header="0.5118055555555555" footer="0.5118055555555555"/>
  <pageSetup horizontalDpi="300" verticalDpi="300" orientation="portrait" paperSize="9" scale="70"/>
  <rowBreaks count="1" manualBreakCount="1">
    <brk id="1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133">
      <selection activeCell="J80" sqref="J80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18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  <c r="J11" s="5"/>
      <c r="K11" s="5"/>
      <c r="L11" s="5"/>
      <c r="M11" s="7"/>
      <c r="N11" s="7"/>
      <c r="O11" s="7"/>
      <c r="P11" s="7"/>
      <c r="Q11" s="7"/>
      <c r="R11" s="7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197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8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1"/>
      <c r="K15" s="1"/>
      <c r="L15" s="1"/>
      <c r="M15" s="1"/>
      <c r="N15" s="1"/>
      <c r="O15" s="1"/>
      <c r="P15" s="1"/>
      <c r="Q15" s="1"/>
      <c r="R15" s="1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198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18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199</v>
      </c>
      <c r="I19" s="131"/>
      <c r="J19" s="9"/>
      <c r="K19" s="9"/>
      <c r="L19" s="9"/>
      <c r="M19" s="9"/>
      <c r="N19" s="9"/>
      <c r="O19" s="9"/>
      <c r="P19" s="9"/>
      <c r="Q19" s="9"/>
      <c r="R19" s="9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18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  <c r="J23" s="1"/>
      <c r="K23" s="1"/>
      <c r="L23" s="1"/>
      <c r="M23" s="1"/>
      <c r="N23" s="1"/>
      <c r="O23" s="1"/>
      <c r="P23" s="1"/>
      <c r="Q23" s="1"/>
      <c r="R23" s="1"/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171</v>
      </c>
      <c r="C25" s="133"/>
      <c r="D25" s="133"/>
      <c r="E25" s="133"/>
      <c r="F25" s="133"/>
      <c r="G25" s="133"/>
      <c r="H25" s="11">
        <v>0.3</v>
      </c>
      <c r="I25" s="12">
        <f>H25*I24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200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20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>
        <v>0</v>
      </c>
      <c r="I59" s="28" t="s">
        <v>72</v>
      </c>
    </row>
    <row r="60" spans="1:9" ht="24" customHeight="1">
      <c r="A60" s="14" t="s">
        <v>10</v>
      </c>
      <c r="B60" s="117" t="s">
        <v>201</v>
      </c>
      <c r="C60" s="117"/>
      <c r="D60" s="117"/>
      <c r="E60" s="117"/>
      <c r="F60" s="117"/>
      <c r="G60" s="117"/>
      <c r="H60" s="117"/>
      <c r="I60" s="21"/>
    </row>
    <row r="61" spans="1:9" ht="22.5" customHeight="1">
      <c r="A61" s="14" t="s">
        <v>12</v>
      </c>
      <c r="B61" s="135" t="s">
        <v>202</v>
      </c>
      <c r="C61" s="135"/>
      <c r="D61" s="135"/>
      <c r="E61" s="135"/>
      <c r="F61" s="135"/>
      <c r="G61" s="135"/>
      <c r="H61" s="135"/>
      <c r="I61" s="21"/>
    </row>
    <row r="62" spans="1:9" ht="30.75" customHeight="1">
      <c r="A62" s="14" t="s">
        <v>59</v>
      </c>
      <c r="B62" s="117" t="s">
        <v>203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182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3" t="s">
        <v>93</v>
      </c>
      <c r="C76" s="143"/>
      <c r="D76" s="143"/>
      <c r="E76" s="143"/>
      <c r="F76" s="143"/>
      <c r="G76" s="143"/>
      <c r="H76" s="143"/>
      <c r="I76" s="41">
        <f>((I27/12)*(30/30)*0.05)</f>
        <v>0</v>
      </c>
    </row>
    <row r="77" spans="1:10" ht="39.75" customHeight="1">
      <c r="A77" s="40" t="s">
        <v>8</v>
      </c>
      <c r="B77" s="144" t="s">
        <v>94</v>
      </c>
      <c r="C77" s="144"/>
      <c r="D77" s="144"/>
      <c r="E77" s="144"/>
      <c r="F77" s="144"/>
      <c r="G77" s="144"/>
      <c r="H77" s="144"/>
      <c r="I77" s="41">
        <f>I76*H46</f>
        <v>0</v>
      </c>
      <c r="J77" s="44"/>
    </row>
    <row r="78" spans="1:9" ht="45.75" customHeight="1">
      <c r="A78" s="40" t="s">
        <v>10</v>
      </c>
      <c r="B78" s="142" t="s">
        <v>95</v>
      </c>
      <c r="C78" s="142"/>
      <c r="D78" s="142"/>
      <c r="E78" s="142"/>
      <c r="F78" s="142"/>
      <c r="G78" s="142"/>
      <c r="H78" s="142"/>
      <c r="I78" s="41">
        <f>I27*2.5%</f>
        <v>0</v>
      </c>
    </row>
    <row r="79" spans="1:9" ht="30.75" customHeight="1">
      <c r="A79" s="40" t="s">
        <v>12</v>
      </c>
      <c r="B79" s="143" t="s">
        <v>96</v>
      </c>
      <c r="C79" s="143"/>
      <c r="D79" s="143"/>
      <c r="E79" s="143"/>
      <c r="F79" s="143"/>
      <c r="G79" s="143"/>
      <c r="H79" s="143"/>
      <c r="I79" s="42">
        <f>((I27/30)*7)/12*100%</f>
        <v>0</v>
      </c>
    </row>
    <row r="80" spans="1:9" ht="33" customHeight="1">
      <c r="A80" s="40" t="s">
        <v>59</v>
      </c>
      <c r="B80" s="144" t="s">
        <v>97</v>
      </c>
      <c r="C80" s="144"/>
      <c r="D80" s="144"/>
      <c r="E80" s="144"/>
      <c r="F80" s="144"/>
      <c r="G80" s="144"/>
      <c r="H80" s="144"/>
      <c r="I80" s="41">
        <f>I79*H47</f>
        <v>0</v>
      </c>
    </row>
    <row r="81" spans="1:9" ht="50.25" customHeight="1">
      <c r="A81" s="40" t="s">
        <v>61</v>
      </c>
      <c r="B81" s="144" t="s">
        <v>204</v>
      </c>
      <c r="C81" s="144"/>
      <c r="D81" s="144"/>
      <c r="E81" s="144"/>
      <c r="F81" s="144"/>
      <c r="G81" s="144"/>
      <c r="H81" s="144"/>
      <c r="I81" s="43">
        <f>I27*2.5%</f>
        <v>0</v>
      </c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205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206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207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173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127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15.75" customHeight="1">
      <c r="A118" s="14" t="s">
        <v>12</v>
      </c>
      <c r="B118" s="117" t="s">
        <v>128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208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51.75" customHeight="1">
      <c r="A125" s="144" t="s">
        <v>133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39" customHeight="1">
      <c r="A127" s="144" t="s">
        <v>135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137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55.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47.25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29.25" customHeight="1">
      <c r="A134" s="14"/>
      <c r="B134" s="133" t="s">
        <v>209</v>
      </c>
      <c r="C134" s="133"/>
      <c r="D134" s="133"/>
      <c r="E134" s="133"/>
      <c r="F134" s="133"/>
      <c r="G134" s="133"/>
      <c r="H134" s="57"/>
      <c r="I134" s="28"/>
    </row>
    <row r="135" spans="1:9" ht="29.25" customHeight="1">
      <c r="A135" s="14"/>
      <c r="B135" s="133" t="s">
        <v>210</v>
      </c>
      <c r="C135" s="133"/>
      <c r="D135" s="133"/>
      <c r="E135" s="133"/>
      <c r="F135" s="133"/>
      <c r="G135" s="133"/>
      <c r="H135" s="57"/>
      <c r="I135" s="28"/>
    </row>
    <row r="136" spans="1:9" ht="18" customHeight="1">
      <c r="A136" s="14"/>
      <c r="B136" s="117" t="s">
        <v>142</v>
      </c>
      <c r="C136" s="117"/>
      <c r="D136" s="117"/>
      <c r="E136" s="117"/>
      <c r="F136" s="117"/>
      <c r="G136" s="117"/>
      <c r="H136" s="57" t="s">
        <v>72</v>
      </c>
      <c r="I136" s="28" t="s">
        <v>72</v>
      </c>
    </row>
    <row r="137" spans="1:9" ht="18" customHeight="1">
      <c r="A137" s="14"/>
      <c r="B137" s="117" t="s">
        <v>143</v>
      </c>
      <c r="C137" s="117"/>
      <c r="D137" s="117"/>
      <c r="E137" s="117"/>
      <c r="F137" s="117"/>
      <c r="G137" s="117"/>
      <c r="H137" s="57" t="s">
        <v>72</v>
      </c>
      <c r="I137" s="28" t="s">
        <v>72</v>
      </c>
    </row>
    <row r="138" spans="1:9" ht="47.25" customHeight="1">
      <c r="A138" s="14"/>
      <c r="B138" s="147" t="s">
        <v>144</v>
      </c>
      <c r="C138" s="147"/>
      <c r="D138" s="147"/>
      <c r="E138" s="147"/>
      <c r="F138" s="147"/>
      <c r="G138" s="147"/>
      <c r="H138" s="56">
        <v>0</v>
      </c>
      <c r="I138" s="21">
        <f>((I129)/(1-0.1325)*4%)</f>
        <v>0</v>
      </c>
    </row>
    <row r="139" spans="1:9" ht="15.75" customHeight="1">
      <c r="A139" s="137" t="s">
        <v>45</v>
      </c>
      <c r="B139" s="137"/>
      <c r="C139" s="137"/>
      <c r="D139" s="137"/>
      <c r="E139" s="137"/>
      <c r="F139" s="137"/>
      <c r="G139" s="137"/>
      <c r="H139" s="137"/>
      <c r="I139" s="21">
        <f>I126+I128+I132+I133+I138</f>
        <v>0</v>
      </c>
    </row>
    <row r="140" spans="1:9" ht="6.75" customHeight="1">
      <c r="A140" s="137"/>
      <c r="B140" s="137"/>
      <c r="C140" s="137"/>
      <c r="D140" s="137"/>
      <c r="E140" s="137"/>
      <c r="F140" s="137"/>
      <c r="G140" s="137"/>
      <c r="H140" s="137"/>
      <c r="I140" s="137"/>
    </row>
    <row r="141" spans="1:9" ht="15.75" customHeight="1">
      <c r="A141" s="117" t="s">
        <v>145</v>
      </c>
      <c r="B141" s="117"/>
      <c r="C141" s="117"/>
      <c r="D141" s="117"/>
      <c r="E141" s="117"/>
      <c r="F141" s="117"/>
      <c r="G141" s="117"/>
      <c r="H141" s="25">
        <f>H132+H133+H138</f>
        <v>0</v>
      </c>
      <c r="I141" s="21"/>
    </row>
    <row r="142" spans="1:9" ht="12.75" customHeight="1">
      <c r="A142" s="148" t="s">
        <v>146</v>
      </c>
      <c r="B142" s="148"/>
      <c r="C142" s="149" t="s">
        <v>147</v>
      </c>
      <c r="D142" s="149"/>
      <c r="E142" s="149"/>
      <c r="F142" s="149"/>
      <c r="G142" s="149"/>
      <c r="H142" s="149"/>
      <c r="I142" s="149"/>
    </row>
    <row r="143" spans="1:9" ht="12" customHeight="1">
      <c r="A143" s="148"/>
      <c r="B143" s="148"/>
      <c r="C143" s="150" t="s">
        <v>148</v>
      </c>
      <c r="D143" s="150"/>
      <c r="E143" s="150"/>
      <c r="F143" s="150"/>
      <c r="G143" s="150"/>
      <c r="H143" s="150"/>
      <c r="I143" s="150"/>
    </row>
    <row r="144" spans="1:9" ht="13.5" customHeight="1">
      <c r="A144" s="148"/>
      <c r="B144" s="148"/>
      <c r="C144" s="151" t="s">
        <v>149</v>
      </c>
      <c r="D144" s="151"/>
      <c r="E144" s="151"/>
      <c r="F144" s="151"/>
      <c r="G144" s="151"/>
      <c r="H144" s="151"/>
      <c r="I144" s="151"/>
    </row>
    <row r="145" spans="1:9" ht="6.75" customHeight="1">
      <c r="A145" s="152"/>
      <c r="B145" s="152"/>
      <c r="C145" s="152"/>
      <c r="D145" s="152"/>
      <c r="E145" s="152"/>
      <c r="F145" s="152"/>
      <c r="G145" s="152"/>
      <c r="H145" s="152"/>
      <c r="I145" s="152"/>
    </row>
    <row r="146" spans="1:9" ht="25.5" customHeight="1">
      <c r="A146" s="132" t="s">
        <v>150</v>
      </c>
      <c r="B146" s="132"/>
      <c r="C146" s="132"/>
      <c r="D146" s="132"/>
      <c r="E146" s="132"/>
      <c r="F146" s="132"/>
      <c r="G146" s="132"/>
      <c r="H146" s="132"/>
      <c r="I146" s="132"/>
    </row>
    <row r="147" spans="1:9" ht="5.25" customHeight="1">
      <c r="A147" s="137"/>
      <c r="B147" s="137"/>
      <c r="C147" s="137"/>
      <c r="D147" s="137"/>
      <c r="E147" s="137"/>
      <c r="F147" s="137"/>
      <c r="G147" s="137"/>
      <c r="H147" s="137"/>
      <c r="I147" s="137"/>
    </row>
    <row r="148" spans="1:9" ht="21" customHeight="1">
      <c r="A148" s="153" t="s">
        <v>151</v>
      </c>
      <c r="B148" s="153"/>
      <c r="C148" s="153"/>
      <c r="D148" s="153"/>
      <c r="E148" s="153"/>
      <c r="F148" s="153"/>
      <c r="G148" s="153"/>
      <c r="H148" s="153"/>
      <c r="I148" s="153"/>
    </row>
    <row r="149" spans="1:9" ht="15" customHeight="1">
      <c r="A149" s="117" t="s">
        <v>152</v>
      </c>
      <c r="B149" s="117"/>
      <c r="C149" s="117"/>
      <c r="D149" s="117"/>
      <c r="E149" s="117"/>
      <c r="F149" s="117"/>
      <c r="G149" s="117"/>
      <c r="H149" s="117"/>
      <c r="I149" s="2" t="s">
        <v>42</v>
      </c>
    </row>
    <row r="150" spans="1:9" ht="18" customHeight="1">
      <c r="A150" s="58" t="s">
        <v>6</v>
      </c>
      <c r="B150" s="117" t="s">
        <v>153</v>
      </c>
      <c r="C150" s="117"/>
      <c r="D150" s="117"/>
      <c r="E150" s="117"/>
      <c r="F150" s="117"/>
      <c r="G150" s="117"/>
      <c r="H150" s="117"/>
      <c r="I150" s="36">
        <f>I27</f>
        <v>0</v>
      </c>
    </row>
    <row r="151" spans="1:9" ht="19.5" customHeight="1">
      <c r="A151" s="58" t="s">
        <v>8</v>
      </c>
      <c r="B151" s="117" t="s">
        <v>38</v>
      </c>
      <c r="C151" s="117"/>
      <c r="D151" s="117"/>
      <c r="E151" s="117"/>
      <c r="F151" s="117"/>
      <c r="G151" s="117"/>
      <c r="H151" s="117"/>
      <c r="I151" s="36">
        <f>I73</f>
        <v>0</v>
      </c>
    </row>
    <row r="152" spans="1:9" ht="19.5" customHeight="1">
      <c r="A152" s="58" t="s">
        <v>10</v>
      </c>
      <c r="B152" s="117" t="s">
        <v>154</v>
      </c>
      <c r="C152" s="117"/>
      <c r="D152" s="117"/>
      <c r="E152" s="117"/>
      <c r="F152" s="117"/>
      <c r="G152" s="117"/>
      <c r="H152" s="117"/>
      <c r="I152" s="36">
        <f>I82</f>
        <v>0</v>
      </c>
    </row>
    <row r="153" spans="1:9" ht="19.5" customHeight="1">
      <c r="A153" s="58" t="s">
        <v>12</v>
      </c>
      <c r="B153" s="117" t="s">
        <v>155</v>
      </c>
      <c r="C153" s="117"/>
      <c r="D153" s="117"/>
      <c r="E153" s="117"/>
      <c r="F153" s="117"/>
      <c r="G153" s="117"/>
      <c r="H153" s="117"/>
      <c r="I153" s="36">
        <f>I111</f>
        <v>0</v>
      </c>
    </row>
    <row r="154" spans="1:9" ht="20.25" customHeight="1">
      <c r="A154" s="58" t="s">
        <v>59</v>
      </c>
      <c r="B154" s="117" t="s">
        <v>156</v>
      </c>
      <c r="C154" s="117"/>
      <c r="D154" s="117"/>
      <c r="E154" s="117"/>
      <c r="F154" s="117"/>
      <c r="G154" s="117"/>
      <c r="H154" s="117"/>
      <c r="I154" s="36">
        <f>I119</f>
        <v>0</v>
      </c>
    </row>
    <row r="155" spans="1:9" ht="19.5" customHeight="1">
      <c r="A155" s="154" t="s">
        <v>157</v>
      </c>
      <c r="B155" s="154"/>
      <c r="C155" s="154"/>
      <c r="D155" s="154"/>
      <c r="E155" s="154"/>
      <c r="F155" s="154"/>
      <c r="G155" s="154"/>
      <c r="H155" s="154"/>
      <c r="I155" s="36">
        <f>SUM(I150:I154)</f>
        <v>0</v>
      </c>
    </row>
    <row r="156" spans="1:9" ht="19.5" customHeight="1">
      <c r="A156" s="59" t="s">
        <v>61</v>
      </c>
      <c r="B156" s="155" t="s">
        <v>158</v>
      </c>
      <c r="C156" s="155"/>
      <c r="D156" s="155"/>
      <c r="E156" s="155"/>
      <c r="F156" s="155"/>
      <c r="G156" s="155"/>
      <c r="H156" s="155"/>
      <c r="I156" s="36">
        <f>I139</f>
        <v>0</v>
      </c>
    </row>
    <row r="157" spans="1:9" ht="26.25" customHeight="1">
      <c r="A157" s="154" t="s">
        <v>159</v>
      </c>
      <c r="B157" s="154"/>
      <c r="C157" s="154"/>
      <c r="D157" s="154"/>
      <c r="E157" s="154"/>
      <c r="F157" s="154"/>
      <c r="G157" s="154"/>
      <c r="H157" s="154"/>
      <c r="I157" s="38">
        <f>I155+I156</f>
        <v>0</v>
      </c>
    </row>
    <row r="158" ht="15" customHeight="1" hidden="1"/>
  </sheetData>
  <sheetProtection selectLockedCells="1" selectUnlockedCells="1"/>
  <mergeCells count="172">
    <mergeCell ref="B151:H151"/>
    <mergeCell ref="B152:H152"/>
    <mergeCell ref="A157:H157"/>
    <mergeCell ref="B153:H153"/>
    <mergeCell ref="B154:H154"/>
    <mergeCell ref="A155:H155"/>
    <mergeCell ref="B156:H156"/>
    <mergeCell ref="A145:I145"/>
    <mergeCell ref="A146:I146"/>
    <mergeCell ref="A147:I147"/>
    <mergeCell ref="A148:I148"/>
    <mergeCell ref="A149:H149"/>
    <mergeCell ref="B150:H150"/>
    <mergeCell ref="A140:I140"/>
    <mergeCell ref="A141:G141"/>
    <mergeCell ref="A142:B144"/>
    <mergeCell ref="C142:I142"/>
    <mergeCell ref="C143:I143"/>
    <mergeCell ref="C144:I144"/>
    <mergeCell ref="B134:G134"/>
    <mergeCell ref="B135:G135"/>
    <mergeCell ref="B136:G136"/>
    <mergeCell ref="B137:G137"/>
    <mergeCell ref="B138:G138"/>
    <mergeCell ref="A139:H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7875" right="0.1701388888888889" top="0.1701388888888889" bottom="0.3798611111111111" header="0.5118055555555555" footer="0.5118055555555555"/>
  <pageSetup horizontalDpi="300" verticalDpi="300" orientation="portrait" paperSize="9" scale="70"/>
  <rowBreaks count="1" manualBreakCount="1">
    <brk id="1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M12" sqref="M12"/>
    </sheetView>
  </sheetViews>
  <sheetFormatPr defaultColWidth="14.7109375" defaultRowHeight="12.75"/>
  <cols>
    <col min="1" max="1" width="15.00390625" style="1" customWidth="1"/>
    <col min="2" max="2" width="14.7109375" style="1" customWidth="1"/>
    <col min="3" max="3" width="19.421875" style="1" customWidth="1"/>
    <col min="4" max="6" width="14.7109375" style="1" customWidth="1"/>
    <col min="7" max="7" width="9.421875" style="1" customWidth="1"/>
    <col min="8" max="8" width="10.8515625" style="1" customWidth="1"/>
    <col min="9" max="16384" width="14.7109375" style="1" customWidth="1"/>
  </cols>
  <sheetData>
    <row r="1" spans="1:9" ht="31.5" customHeight="1">
      <c r="A1" s="115"/>
      <c r="B1" s="115"/>
      <c r="C1" s="115"/>
      <c r="D1" s="115"/>
      <c r="E1" s="115"/>
      <c r="F1" s="115"/>
      <c r="G1" s="115"/>
      <c r="H1" s="115"/>
      <c r="I1" s="115"/>
    </row>
    <row r="2" spans="1:9" ht="62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7" t="s">
        <v>2</v>
      </c>
      <c r="B3" s="117"/>
      <c r="C3" s="117"/>
      <c r="D3" s="117"/>
      <c r="E3" s="117"/>
      <c r="F3" s="118"/>
      <c r="G3" s="118"/>
      <c r="H3" s="118"/>
      <c r="I3" s="118"/>
    </row>
    <row r="4" spans="1:9" ht="23.25" customHeight="1">
      <c r="A4" s="117" t="s">
        <v>3</v>
      </c>
      <c r="B4" s="117"/>
      <c r="C4" s="117"/>
      <c r="D4" s="117"/>
      <c r="E4" s="117"/>
      <c r="F4" s="119"/>
      <c r="G4" s="119"/>
      <c r="H4" s="119"/>
      <c r="I4" s="119"/>
    </row>
    <row r="5" spans="1:9" ht="33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9" ht="30" customHeight="1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28.5" customHeight="1">
      <c r="A7" s="2" t="s">
        <v>6</v>
      </c>
      <c r="B7" s="117" t="s">
        <v>7</v>
      </c>
      <c r="C7" s="117"/>
      <c r="D7" s="117"/>
      <c r="E7" s="117"/>
      <c r="F7" s="117"/>
      <c r="G7" s="117"/>
      <c r="H7" s="121"/>
      <c r="I7" s="121"/>
    </row>
    <row r="8" spans="1:9" ht="23.25" customHeight="1">
      <c r="A8" s="2" t="s">
        <v>8</v>
      </c>
      <c r="B8" s="117" t="s">
        <v>9</v>
      </c>
      <c r="C8" s="117"/>
      <c r="D8" s="117"/>
      <c r="E8" s="117"/>
      <c r="F8" s="117"/>
      <c r="G8" s="117"/>
      <c r="H8" s="118"/>
      <c r="I8" s="118"/>
    </row>
    <row r="9" spans="1:9" ht="39.75" customHeight="1">
      <c r="A9" s="2" t="s">
        <v>10</v>
      </c>
      <c r="B9" s="117" t="s">
        <v>11</v>
      </c>
      <c r="C9" s="117"/>
      <c r="D9" s="117"/>
      <c r="E9" s="117"/>
      <c r="F9" s="117"/>
      <c r="G9" s="117"/>
      <c r="H9" s="118"/>
      <c r="I9" s="118"/>
    </row>
    <row r="10" spans="1:9" ht="26.25" customHeight="1">
      <c r="A10" s="2" t="s">
        <v>12</v>
      </c>
      <c r="B10" s="117" t="s">
        <v>13</v>
      </c>
      <c r="C10" s="117"/>
      <c r="D10" s="117"/>
      <c r="E10" s="117"/>
      <c r="F10" s="117"/>
      <c r="G10" s="117"/>
      <c r="H10" s="118">
        <v>12</v>
      </c>
      <c r="I10" s="118"/>
    </row>
    <row r="11" spans="1:9" ht="25.5" customHeight="1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</row>
    <row r="12" spans="1:9" ht="43.5" customHeight="1">
      <c r="A12" s="123" t="s">
        <v>14</v>
      </c>
      <c r="B12" s="123"/>
      <c r="C12" s="123"/>
      <c r="D12" s="123"/>
      <c r="E12" s="123"/>
      <c r="F12" s="123" t="s">
        <v>15</v>
      </c>
      <c r="G12" s="123"/>
      <c r="H12" s="124" t="s">
        <v>16</v>
      </c>
      <c r="I12" s="124"/>
    </row>
    <row r="13" spans="1:9" ht="43.5" customHeight="1">
      <c r="A13" s="118" t="s">
        <v>211</v>
      </c>
      <c r="B13" s="118"/>
      <c r="C13" s="118"/>
      <c r="D13" s="118"/>
      <c r="E13" s="118"/>
      <c r="F13" s="118"/>
      <c r="G13" s="118"/>
      <c r="H13" s="125"/>
      <c r="I13" s="125"/>
    </row>
    <row r="14" spans="1:9" ht="60.75" customHeight="1">
      <c r="A14" s="126" t="s">
        <v>18</v>
      </c>
      <c r="B14" s="126"/>
      <c r="C14" s="126"/>
      <c r="D14" s="126"/>
      <c r="E14" s="126"/>
      <c r="F14" s="126"/>
      <c r="G14" s="126"/>
      <c r="H14" s="126"/>
      <c r="I14" s="126"/>
    </row>
    <row r="15" spans="1:12" s="7" customFormat="1" ht="32.25" customHeight="1">
      <c r="A15" s="118" t="s">
        <v>19</v>
      </c>
      <c r="B15" s="118"/>
      <c r="C15" s="118"/>
      <c r="D15" s="118"/>
      <c r="E15" s="118"/>
      <c r="F15" s="118"/>
      <c r="G15" s="118"/>
      <c r="H15" s="118"/>
      <c r="I15" s="118"/>
      <c r="J15" s="5"/>
      <c r="K15" s="5"/>
      <c r="L15" s="5"/>
    </row>
    <row r="16" spans="1:9" ht="21.75" customHeight="1">
      <c r="A16" s="2">
        <v>1</v>
      </c>
      <c r="B16" s="117" t="s">
        <v>20</v>
      </c>
      <c r="C16" s="117"/>
      <c r="D16" s="117"/>
      <c r="E16" s="117"/>
      <c r="F16" s="117"/>
      <c r="G16" s="117"/>
      <c r="H16" s="128" t="s">
        <v>21</v>
      </c>
      <c r="I16" s="128"/>
    </row>
    <row r="17" spans="1:9" ht="18" customHeight="1">
      <c r="A17" s="2">
        <v>2</v>
      </c>
      <c r="B17" s="117" t="s">
        <v>22</v>
      </c>
      <c r="C17" s="117"/>
      <c r="D17" s="117"/>
      <c r="E17" s="117"/>
      <c r="F17" s="117"/>
      <c r="G17" s="117"/>
      <c r="H17" s="129" t="s">
        <v>212</v>
      </c>
      <c r="I17" s="129"/>
    </row>
    <row r="18" spans="1:9" ht="21" customHeight="1">
      <c r="A18" s="2">
        <v>3</v>
      </c>
      <c r="B18" s="117" t="s">
        <v>24</v>
      </c>
      <c r="C18" s="117"/>
      <c r="D18" s="117"/>
      <c r="E18" s="117"/>
      <c r="F18" s="117"/>
      <c r="G18" s="117"/>
      <c r="H18" s="130">
        <v>0</v>
      </c>
      <c r="I18" s="130"/>
    </row>
    <row r="19" spans="1:9" ht="28.5" customHeight="1">
      <c r="A19" s="2">
        <v>4</v>
      </c>
      <c r="B19" s="117" t="s">
        <v>25</v>
      </c>
      <c r="C19" s="117"/>
      <c r="D19" s="117"/>
      <c r="E19" s="117"/>
      <c r="F19" s="117"/>
      <c r="G19" s="117"/>
      <c r="H19" s="131" t="s">
        <v>213</v>
      </c>
      <c r="I19" s="131"/>
    </row>
    <row r="20" spans="1:9" ht="30.75" customHeight="1">
      <c r="A20" s="2">
        <v>5</v>
      </c>
      <c r="B20" s="117" t="s">
        <v>27</v>
      </c>
      <c r="C20" s="117"/>
      <c r="D20" s="117"/>
      <c r="E20" s="117"/>
      <c r="F20" s="117"/>
      <c r="G20" s="117"/>
      <c r="H20" s="131"/>
      <c r="I20" s="131"/>
    </row>
    <row r="21" spans="1:9" ht="29.25" customHeight="1">
      <c r="A21" s="132" t="s">
        <v>28</v>
      </c>
      <c r="B21" s="132"/>
      <c r="C21" s="132"/>
      <c r="D21" s="132"/>
      <c r="E21" s="132"/>
      <c r="F21" s="132"/>
      <c r="G21" s="132"/>
      <c r="H21" s="132"/>
      <c r="I21" s="132"/>
    </row>
    <row r="22" spans="1:9" ht="34.5" customHeight="1">
      <c r="A22" s="122" t="s">
        <v>29</v>
      </c>
      <c r="B22" s="122"/>
      <c r="C22" s="122"/>
      <c r="D22" s="122"/>
      <c r="E22" s="122"/>
      <c r="F22" s="122"/>
      <c r="G22" s="122"/>
      <c r="H22" s="122"/>
      <c r="I22" s="122"/>
    </row>
    <row r="23" spans="1:9" s="9" customFormat="1" ht="30" customHeight="1">
      <c r="A23" s="8">
        <v>1</v>
      </c>
      <c r="B23" s="118" t="s">
        <v>30</v>
      </c>
      <c r="C23" s="118"/>
      <c r="D23" s="118"/>
      <c r="E23" s="118"/>
      <c r="F23" s="118"/>
      <c r="G23" s="118"/>
      <c r="H23" s="8" t="s">
        <v>31</v>
      </c>
      <c r="I23" s="8" t="s">
        <v>32</v>
      </c>
    </row>
    <row r="24" spans="1:9" ht="29.25" customHeight="1">
      <c r="A24" s="2" t="s">
        <v>6</v>
      </c>
      <c r="B24" s="117" t="s">
        <v>33</v>
      </c>
      <c r="C24" s="117"/>
      <c r="D24" s="117"/>
      <c r="E24" s="117"/>
      <c r="F24" s="117"/>
      <c r="G24" s="117"/>
      <c r="H24" s="117"/>
      <c r="I24" s="10">
        <f>H18/220*200</f>
        <v>0</v>
      </c>
    </row>
    <row r="25" spans="1:9" ht="39" customHeight="1">
      <c r="A25" s="2" t="s">
        <v>10</v>
      </c>
      <c r="B25" s="133" t="s">
        <v>214</v>
      </c>
      <c r="C25" s="133"/>
      <c r="D25" s="133"/>
      <c r="E25" s="133"/>
      <c r="F25" s="133"/>
      <c r="G25" s="133"/>
      <c r="H25" s="11">
        <v>0.2</v>
      </c>
      <c r="I25" s="12">
        <f>H18*H25</f>
        <v>0</v>
      </c>
    </row>
    <row r="26" spans="1:9" ht="27.75" customHeight="1">
      <c r="A26" s="2" t="s">
        <v>35</v>
      </c>
      <c r="B26" s="117" t="s">
        <v>36</v>
      </c>
      <c r="C26" s="117"/>
      <c r="D26" s="117"/>
      <c r="E26" s="117"/>
      <c r="F26" s="117"/>
      <c r="G26" s="117"/>
      <c r="H26" s="117"/>
      <c r="I26" s="12"/>
    </row>
    <row r="27" spans="1:9" ht="26.25" customHeight="1">
      <c r="A27" s="117" t="s">
        <v>37</v>
      </c>
      <c r="B27" s="117"/>
      <c r="C27" s="117"/>
      <c r="D27" s="117"/>
      <c r="E27" s="117"/>
      <c r="F27" s="117"/>
      <c r="G27" s="117"/>
      <c r="H27" s="117"/>
      <c r="I27" s="13">
        <f>SUM(I24:I26)</f>
        <v>0</v>
      </c>
    </row>
    <row r="28" spans="1:9" ht="41.2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134"/>
    </row>
    <row r="29" spans="1:9" ht="25.5" customHeight="1">
      <c r="A29" s="135" t="s">
        <v>39</v>
      </c>
      <c r="B29" s="135"/>
      <c r="C29" s="135"/>
      <c r="D29" s="135"/>
      <c r="E29" s="135"/>
      <c r="F29" s="135"/>
      <c r="G29" s="135"/>
      <c r="H29" s="135"/>
      <c r="I29" s="135"/>
    </row>
    <row r="30" spans="1:9" ht="22.5" customHeight="1">
      <c r="A30" s="14" t="s">
        <v>40</v>
      </c>
      <c r="B30" s="136" t="s">
        <v>41</v>
      </c>
      <c r="C30" s="136"/>
      <c r="D30" s="136"/>
      <c r="E30" s="136"/>
      <c r="F30" s="136"/>
      <c r="G30" s="136"/>
      <c r="H30" s="136"/>
      <c r="I30" s="2" t="s">
        <v>42</v>
      </c>
    </row>
    <row r="31" spans="1:9" ht="18" customHeight="1">
      <c r="A31" s="14" t="s">
        <v>6</v>
      </c>
      <c r="B31" s="135" t="s">
        <v>43</v>
      </c>
      <c r="C31" s="135"/>
      <c r="D31" s="135"/>
      <c r="E31" s="135"/>
      <c r="F31" s="135"/>
      <c r="G31" s="135"/>
      <c r="H31" s="135"/>
      <c r="I31" s="15">
        <f>I27*8.33%</f>
        <v>0</v>
      </c>
    </row>
    <row r="32" spans="1:9" ht="18" customHeight="1">
      <c r="A32" s="14" t="s">
        <v>8</v>
      </c>
      <c r="B32" s="135" t="s">
        <v>44</v>
      </c>
      <c r="C32" s="135"/>
      <c r="D32" s="135"/>
      <c r="E32" s="135"/>
      <c r="F32" s="135"/>
      <c r="G32" s="135"/>
      <c r="H32" s="135"/>
      <c r="I32" s="15">
        <f>I27*3.025%</f>
        <v>0</v>
      </c>
    </row>
    <row r="33" spans="1:9" ht="19.5" customHeight="1">
      <c r="A33" s="137" t="s">
        <v>45</v>
      </c>
      <c r="B33" s="137"/>
      <c r="C33" s="137"/>
      <c r="D33" s="137"/>
      <c r="E33" s="137"/>
      <c r="F33" s="137"/>
      <c r="G33" s="137"/>
      <c r="H33" s="137"/>
      <c r="I33" s="16">
        <f>I31+I32</f>
        <v>0</v>
      </c>
    </row>
    <row r="34" spans="1:9" ht="19.5" customHeight="1">
      <c r="A34" s="17" t="s">
        <v>10</v>
      </c>
      <c r="B34" s="138" t="s">
        <v>46</v>
      </c>
      <c r="C34" s="138"/>
      <c r="D34" s="138"/>
      <c r="E34" s="138"/>
      <c r="F34" s="138"/>
      <c r="G34" s="138"/>
      <c r="H34" s="138"/>
      <c r="I34" s="18">
        <f>I33*H47</f>
        <v>0</v>
      </c>
    </row>
    <row r="35" spans="1:9" ht="19.5" customHeight="1">
      <c r="A35" s="137" t="s">
        <v>45</v>
      </c>
      <c r="B35" s="137"/>
      <c r="C35" s="137"/>
      <c r="D35" s="137"/>
      <c r="E35" s="137"/>
      <c r="F35" s="137"/>
      <c r="G35" s="137"/>
      <c r="H35" s="137"/>
      <c r="I35" s="18">
        <f>I33+I34</f>
        <v>0</v>
      </c>
    </row>
    <row r="36" spans="1:9" ht="56.25" customHeight="1">
      <c r="A36" s="139" t="s">
        <v>47</v>
      </c>
      <c r="B36" s="139"/>
      <c r="C36" s="139"/>
      <c r="D36" s="139"/>
      <c r="E36" s="139"/>
      <c r="F36" s="139"/>
      <c r="G36" s="139"/>
      <c r="H36" s="139"/>
      <c r="I36" s="139"/>
    </row>
    <row r="37" spans="1:9" ht="51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</row>
    <row r="38" spans="1:9" ht="30" customHeight="1">
      <c r="A38" s="19" t="s">
        <v>49</v>
      </c>
      <c r="B38" s="118" t="s">
        <v>50</v>
      </c>
      <c r="C38" s="118"/>
      <c r="D38" s="118"/>
      <c r="E38" s="118"/>
      <c r="F38" s="118"/>
      <c r="G38" s="118"/>
      <c r="H38" s="2" t="s">
        <v>51</v>
      </c>
      <c r="I38" s="2" t="s">
        <v>52</v>
      </c>
    </row>
    <row r="39" spans="1:9" ht="27" customHeight="1">
      <c r="A39" s="19" t="s">
        <v>6</v>
      </c>
      <c r="B39" s="117" t="s">
        <v>53</v>
      </c>
      <c r="C39" s="117"/>
      <c r="D39" s="117"/>
      <c r="E39" s="117"/>
      <c r="F39" s="117"/>
      <c r="G39" s="117"/>
      <c r="H39" s="20">
        <v>0</v>
      </c>
      <c r="I39" s="21">
        <f aca="true" t="shared" si="0" ref="I39:I46">$I$26*H39</f>
        <v>0</v>
      </c>
    </row>
    <row r="40" spans="1:9" ht="24" customHeight="1">
      <c r="A40" s="19" t="s">
        <v>8</v>
      </c>
      <c r="B40" s="117" t="s">
        <v>54</v>
      </c>
      <c r="C40" s="117"/>
      <c r="D40" s="117"/>
      <c r="E40" s="117"/>
      <c r="F40" s="117"/>
      <c r="G40" s="117"/>
      <c r="H40" s="20">
        <v>0</v>
      </c>
      <c r="I40" s="21">
        <f t="shared" si="0"/>
        <v>0</v>
      </c>
    </row>
    <row r="41" spans="1:9" ht="60" customHeight="1">
      <c r="A41" s="19" t="s">
        <v>10</v>
      </c>
      <c r="B41" s="117" t="s">
        <v>55</v>
      </c>
      <c r="C41" s="117"/>
      <c r="D41" s="22" t="s">
        <v>56</v>
      </c>
      <c r="E41" s="23">
        <v>0</v>
      </c>
      <c r="F41" s="22" t="s">
        <v>57</v>
      </c>
      <c r="G41" s="24"/>
      <c r="H41" s="20">
        <v>0</v>
      </c>
      <c r="I41" s="21">
        <f t="shared" si="0"/>
        <v>0</v>
      </c>
    </row>
    <row r="42" spans="1:9" ht="24" customHeight="1">
      <c r="A42" s="19" t="s">
        <v>12</v>
      </c>
      <c r="B42" s="117" t="s">
        <v>58</v>
      </c>
      <c r="C42" s="117"/>
      <c r="D42" s="117"/>
      <c r="E42" s="117"/>
      <c r="F42" s="117"/>
      <c r="G42" s="117"/>
      <c r="H42" s="20">
        <v>0</v>
      </c>
      <c r="I42" s="21">
        <f t="shared" si="0"/>
        <v>0</v>
      </c>
    </row>
    <row r="43" spans="1:9" ht="24.75" customHeight="1">
      <c r="A43" s="19" t="s">
        <v>59</v>
      </c>
      <c r="B43" s="117" t="s">
        <v>60</v>
      </c>
      <c r="C43" s="117"/>
      <c r="D43" s="117"/>
      <c r="E43" s="117"/>
      <c r="F43" s="117"/>
      <c r="G43" s="117"/>
      <c r="H43" s="20">
        <v>0</v>
      </c>
      <c r="I43" s="21">
        <f t="shared" si="0"/>
        <v>0</v>
      </c>
    </row>
    <row r="44" spans="1:9" ht="23.25" customHeight="1">
      <c r="A44" s="19" t="s">
        <v>61</v>
      </c>
      <c r="B44" s="117" t="s">
        <v>62</v>
      </c>
      <c r="C44" s="117"/>
      <c r="D44" s="117"/>
      <c r="E44" s="117"/>
      <c r="F44" s="117"/>
      <c r="G44" s="117"/>
      <c r="H44" s="20">
        <v>0</v>
      </c>
      <c r="I44" s="21">
        <f t="shared" si="0"/>
        <v>0</v>
      </c>
    </row>
    <row r="45" spans="1:9" ht="25.5" customHeight="1">
      <c r="A45" s="19" t="s">
        <v>35</v>
      </c>
      <c r="B45" s="117" t="s">
        <v>63</v>
      </c>
      <c r="C45" s="117"/>
      <c r="D45" s="117"/>
      <c r="E45" s="117"/>
      <c r="F45" s="117"/>
      <c r="G45" s="117"/>
      <c r="H45" s="20">
        <v>0</v>
      </c>
      <c r="I45" s="21">
        <f t="shared" si="0"/>
        <v>0</v>
      </c>
    </row>
    <row r="46" spans="1:9" ht="22.5" customHeight="1">
      <c r="A46" s="19" t="s">
        <v>64</v>
      </c>
      <c r="B46" s="117" t="s">
        <v>65</v>
      </c>
      <c r="C46" s="117"/>
      <c r="D46" s="117"/>
      <c r="E46" s="117"/>
      <c r="F46" s="117"/>
      <c r="G46" s="117"/>
      <c r="H46" s="20">
        <v>0</v>
      </c>
      <c r="I46" s="21">
        <f t="shared" si="0"/>
        <v>0</v>
      </c>
    </row>
    <row r="47" spans="1:9" ht="15.75" customHeight="1">
      <c r="A47" s="137" t="s">
        <v>45</v>
      </c>
      <c r="B47" s="137"/>
      <c r="C47" s="137"/>
      <c r="D47" s="137"/>
      <c r="E47" s="137"/>
      <c r="F47" s="137"/>
      <c r="G47" s="137"/>
      <c r="H47" s="25">
        <f>SUM(H39:H46)</f>
        <v>0</v>
      </c>
      <c r="I47" s="26">
        <f>SUM(I39:I46)</f>
        <v>0</v>
      </c>
    </row>
    <row r="48" spans="1:9" ht="90" customHeight="1">
      <c r="A48" s="139" t="s">
        <v>66</v>
      </c>
      <c r="B48" s="139"/>
      <c r="C48" s="139"/>
      <c r="D48" s="139"/>
      <c r="E48" s="139"/>
      <c r="F48" s="139"/>
      <c r="G48" s="139"/>
      <c r="H48" s="139"/>
      <c r="I48" s="139"/>
    </row>
    <row r="49" spans="1:9" ht="27" customHeight="1">
      <c r="A49" s="134" t="s">
        <v>67</v>
      </c>
      <c r="B49" s="134"/>
      <c r="C49" s="134"/>
      <c r="D49" s="134"/>
      <c r="E49" s="134"/>
      <c r="F49" s="134"/>
      <c r="G49" s="134"/>
      <c r="H49" s="134"/>
      <c r="I49" s="134"/>
    </row>
    <row r="50" spans="1:9" ht="18.75" customHeight="1">
      <c r="A50" s="14" t="s">
        <v>68</v>
      </c>
      <c r="B50" s="118" t="s">
        <v>215</v>
      </c>
      <c r="C50" s="118"/>
      <c r="D50" s="118"/>
      <c r="E50" s="118"/>
      <c r="F50" s="118"/>
      <c r="G50" s="118"/>
      <c r="H50" s="118"/>
      <c r="I50" s="2" t="s">
        <v>42</v>
      </c>
    </row>
    <row r="51" spans="1:9" ht="33.75" customHeight="1">
      <c r="A51" s="14" t="s">
        <v>6</v>
      </c>
      <c r="B51" s="117" t="s">
        <v>70</v>
      </c>
      <c r="C51" s="117"/>
      <c r="D51" s="117"/>
      <c r="E51" s="117"/>
      <c r="F51" s="117"/>
      <c r="G51" s="117"/>
      <c r="H51" s="117"/>
      <c r="I51" s="21">
        <f>(H52*H53*H54)-(I24*6%)</f>
        <v>0</v>
      </c>
    </row>
    <row r="52" spans="1:9" ht="26.25" customHeight="1">
      <c r="A52" s="14"/>
      <c r="B52" s="117" t="s">
        <v>71</v>
      </c>
      <c r="C52" s="117"/>
      <c r="D52" s="117"/>
      <c r="E52" s="117"/>
      <c r="F52" s="117"/>
      <c r="G52" s="117"/>
      <c r="H52" s="27">
        <v>0</v>
      </c>
      <c r="I52" s="28" t="s">
        <v>72</v>
      </c>
    </row>
    <row r="53" spans="1:9" ht="17.25" customHeight="1">
      <c r="A53" s="14"/>
      <c r="B53" s="117" t="s">
        <v>73</v>
      </c>
      <c r="C53" s="117"/>
      <c r="D53" s="117"/>
      <c r="E53" s="117"/>
      <c r="F53" s="117"/>
      <c r="G53" s="117"/>
      <c r="H53" s="29">
        <v>2</v>
      </c>
      <c r="I53" s="28" t="s">
        <v>72</v>
      </c>
    </row>
    <row r="54" spans="1:9" ht="15" customHeight="1">
      <c r="A54" s="14"/>
      <c r="B54" s="117" t="s">
        <v>74</v>
      </c>
      <c r="C54" s="117"/>
      <c r="D54" s="117"/>
      <c r="E54" s="117"/>
      <c r="F54" s="117"/>
      <c r="G54" s="117"/>
      <c r="H54" s="30">
        <v>20</v>
      </c>
      <c r="I54" s="28" t="s">
        <v>72</v>
      </c>
    </row>
    <row r="55" spans="1:9" ht="15" customHeight="1">
      <c r="A55" s="14"/>
      <c r="B55" s="117" t="s">
        <v>75</v>
      </c>
      <c r="C55" s="117"/>
      <c r="D55" s="117"/>
      <c r="E55" s="117"/>
      <c r="F55" s="117"/>
      <c r="G55" s="117"/>
      <c r="H55" s="31">
        <v>0.06</v>
      </c>
      <c r="I55" s="28" t="s">
        <v>72</v>
      </c>
    </row>
    <row r="56" spans="1:9" ht="33" customHeight="1">
      <c r="A56" s="14" t="s">
        <v>8</v>
      </c>
      <c r="B56" s="117" t="s">
        <v>76</v>
      </c>
      <c r="C56" s="117"/>
      <c r="D56" s="117"/>
      <c r="E56" s="117"/>
      <c r="F56" s="117"/>
      <c r="G56" s="117"/>
      <c r="H56" s="117"/>
      <c r="I56" s="21"/>
    </row>
    <row r="57" spans="1:9" ht="15.75" customHeight="1">
      <c r="A57" s="14"/>
      <c r="B57" s="117" t="s">
        <v>77</v>
      </c>
      <c r="C57" s="117"/>
      <c r="D57" s="117"/>
      <c r="E57" s="117"/>
      <c r="F57" s="117"/>
      <c r="G57" s="117"/>
      <c r="H57" s="27">
        <v>0</v>
      </c>
      <c r="I57" s="28">
        <f>(H57*H58)*(1-0.18)</f>
        <v>0</v>
      </c>
    </row>
    <row r="58" spans="1:9" ht="38.25" customHeight="1">
      <c r="A58" s="32"/>
      <c r="B58" s="117" t="s">
        <v>78</v>
      </c>
      <c r="C58" s="117"/>
      <c r="D58" s="117"/>
      <c r="E58" s="117"/>
      <c r="F58" s="117"/>
      <c r="G58" s="117"/>
      <c r="H58" s="33">
        <v>20</v>
      </c>
      <c r="I58" s="28" t="s">
        <v>72</v>
      </c>
    </row>
    <row r="59" spans="1:9" ht="39.75" customHeight="1">
      <c r="A59" s="32"/>
      <c r="B59" s="117" t="s">
        <v>79</v>
      </c>
      <c r="C59" s="117"/>
      <c r="D59" s="117"/>
      <c r="E59" s="117"/>
      <c r="F59" s="117"/>
      <c r="G59" s="117"/>
      <c r="H59" s="34">
        <v>0</v>
      </c>
      <c r="I59" s="28" t="s">
        <v>72</v>
      </c>
    </row>
    <row r="60" spans="1:9" ht="24" customHeight="1">
      <c r="A60" s="14" t="s">
        <v>10</v>
      </c>
      <c r="B60" s="117" t="s">
        <v>201</v>
      </c>
      <c r="C60" s="117"/>
      <c r="D60" s="117"/>
      <c r="E60" s="117"/>
      <c r="F60" s="117"/>
      <c r="G60" s="117"/>
      <c r="H60" s="117"/>
      <c r="I60" s="21"/>
    </row>
    <row r="61" spans="1:9" ht="22.5" customHeight="1">
      <c r="A61" s="14" t="s">
        <v>12</v>
      </c>
      <c r="B61" s="135" t="s">
        <v>202</v>
      </c>
      <c r="C61" s="135"/>
      <c r="D61" s="135"/>
      <c r="E61" s="135"/>
      <c r="F61" s="135"/>
      <c r="G61" s="135"/>
      <c r="H61" s="135"/>
      <c r="I61" s="21"/>
    </row>
    <row r="62" spans="1:9" ht="30.75" customHeight="1">
      <c r="A62" s="14" t="s">
        <v>59</v>
      </c>
      <c r="B62" s="117" t="s">
        <v>203</v>
      </c>
      <c r="C62" s="117"/>
      <c r="D62" s="117"/>
      <c r="E62" s="117"/>
      <c r="F62" s="117"/>
      <c r="G62" s="117"/>
      <c r="H62" s="117"/>
      <c r="I62" s="36">
        <v>0</v>
      </c>
    </row>
    <row r="63" spans="1:9" ht="22.5" customHeight="1">
      <c r="A63" s="14" t="s">
        <v>61</v>
      </c>
      <c r="B63" s="135" t="s">
        <v>182</v>
      </c>
      <c r="C63" s="135"/>
      <c r="D63" s="135"/>
      <c r="E63" s="135"/>
      <c r="F63" s="135"/>
      <c r="G63" s="135"/>
      <c r="H63" s="135"/>
      <c r="I63" s="21">
        <v>0</v>
      </c>
    </row>
    <row r="64" spans="1:9" ht="15.75" customHeight="1">
      <c r="A64" s="37"/>
      <c r="B64" s="137" t="s">
        <v>83</v>
      </c>
      <c r="C64" s="137"/>
      <c r="D64" s="137"/>
      <c r="E64" s="137"/>
      <c r="F64" s="137"/>
      <c r="G64" s="137"/>
      <c r="H64" s="137"/>
      <c r="I64" s="38">
        <f>SUM(I51:I63)</f>
        <v>0</v>
      </c>
    </row>
    <row r="65" spans="1:9" ht="7.5" customHeight="1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58.5" customHeight="1">
      <c r="A66" s="132" t="s">
        <v>84</v>
      </c>
      <c r="B66" s="132"/>
      <c r="C66" s="132"/>
      <c r="D66" s="132"/>
      <c r="E66" s="132"/>
      <c r="F66" s="132"/>
      <c r="G66" s="132"/>
      <c r="H66" s="132"/>
      <c r="I66" s="132"/>
    </row>
    <row r="67" spans="1:9" ht="20.2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21.75" customHeight="1">
      <c r="A68" s="122" t="s">
        <v>85</v>
      </c>
      <c r="B68" s="122"/>
      <c r="C68" s="122"/>
      <c r="D68" s="122"/>
      <c r="E68" s="122"/>
      <c r="F68" s="122"/>
      <c r="G68" s="122"/>
      <c r="H68" s="122"/>
      <c r="I68" s="122"/>
    </row>
    <row r="69" spans="1:9" ht="29.25" customHeight="1">
      <c r="A69" s="2">
        <v>2</v>
      </c>
      <c r="B69" s="118" t="s">
        <v>86</v>
      </c>
      <c r="C69" s="118"/>
      <c r="D69" s="118"/>
      <c r="E69" s="118"/>
      <c r="F69" s="118"/>
      <c r="G69" s="118"/>
      <c r="H69" s="118"/>
      <c r="I69" s="2" t="s">
        <v>42</v>
      </c>
    </row>
    <row r="70" spans="1:9" ht="21.75" customHeight="1">
      <c r="A70" s="2" t="s">
        <v>40</v>
      </c>
      <c r="B70" s="117" t="s">
        <v>87</v>
      </c>
      <c r="C70" s="117"/>
      <c r="D70" s="117"/>
      <c r="E70" s="117"/>
      <c r="F70" s="117"/>
      <c r="G70" s="117"/>
      <c r="H70" s="117"/>
      <c r="I70" s="39">
        <f>I35</f>
        <v>0</v>
      </c>
    </row>
    <row r="71" spans="1:9" ht="18.75" customHeight="1">
      <c r="A71" s="2" t="s">
        <v>49</v>
      </c>
      <c r="B71" s="117" t="s">
        <v>88</v>
      </c>
      <c r="C71" s="117"/>
      <c r="D71" s="117"/>
      <c r="E71" s="117"/>
      <c r="F71" s="117"/>
      <c r="G71" s="117"/>
      <c r="H71" s="117"/>
      <c r="I71" s="39">
        <f>I47</f>
        <v>0</v>
      </c>
    </row>
    <row r="72" spans="1:9" ht="21.75" customHeight="1">
      <c r="A72" s="2" t="s">
        <v>68</v>
      </c>
      <c r="B72" s="117" t="s">
        <v>69</v>
      </c>
      <c r="C72" s="117"/>
      <c r="D72" s="117"/>
      <c r="E72" s="117"/>
      <c r="F72" s="117"/>
      <c r="G72" s="117"/>
      <c r="H72" s="117"/>
      <c r="I72" s="39">
        <f>I64</f>
        <v>0</v>
      </c>
    </row>
    <row r="73" spans="1:9" ht="21.75" customHeight="1">
      <c r="A73" s="141" t="s">
        <v>45</v>
      </c>
      <c r="B73" s="141"/>
      <c r="C73" s="141"/>
      <c r="D73" s="141"/>
      <c r="E73" s="141"/>
      <c r="F73" s="141"/>
      <c r="G73" s="141"/>
      <c r="H73" s="141"/>
      <c r="I73" s="36">
        <f>SUM(I70:I72)</f>
        <v>0</v>
      </c>
    </row>
    <row r="74" spans="1:9" ht="26.25" customHeight="1">
      <c r="A74" s="134" t="s">
        <v>89</v>
      </c>
      <c r="B74" s="134"/>
      <c r="C74" s="134"/>
      <c r="D74" s="134"/>
      <c r="E74" s="134"/>
      <c r="F74" s="134"/>
      <c r="G74" s="134"/>
      <c r="H74" s="134"/>
      <c r="I74" s="134"/>
    </row>
    <row r="75" spans="1:9" ht="28.5" customHeight="1">
      <c r="A75" s="14">
        <v>3</v>
      </c>
      <c r="B75" s="136" t="s">
        <v>90</v>
      </c>
      <c r="C75" s="136"/>
      <c r="D75" s="136"/>
      <c r="E75" s="136"/>
      <c r="F75" s="136"/>
      <c r="G75" s="136"/>
      <c r="H75" s="136"/>
      <c r="I75" s="14" t="s">
        <v>91</v>
      </c>
    </row>
    <row r="76" spans="1:9" ht="40.5" customHeight="1">
      <c r="A76" s="40" t="s">
        <v>6</v>
      </c>
      <c r="B76" s="143" t="s">
        <v>93</v>
      </c>
      <c r="C76" s="143"/>
      <c r="D76" s="143"/>
      <c r="E76" s="143"/>
      <c r="F76" s="143"/>
      <c r="G76" s="143"/>
      <c r="H76" s="143"/>
      <c r="I76" s="41">
        <f>((I27/12)*(30/30)*0.05)</f>
        <v>0</v>
      </c>
    </row>
    <row r="77" spans="1:9" ht="39.75" customHeight="1">
      <c r="A77" s="40" t="s">
        <v>8</v>
      </c>
      <c r="B77" s="144" t="s">
        <v>94</v>
      </c>
      <c r="C77" s="144"/>
      <c r="D77" s="144"/>
      <c r="E77" s="144"/>
      <c r="F77" s="144"/>
      <c r="G77" s="144"/>
      <c r="H77" s="144"/>
      <c r="I77" s="41">
        <f>I76*H46</f>
        <v>0</v>
      </c>
    </row>
    <row r="78" spans="1:9" ht="45.75" customHeight="1">
      <c r="A78" s="40" t="s">
        <v>10</v>
      </c>
      <c r="B78" s="142" t="s">
        <v>95</v>
      </c>
      <c r="C78" s="142"/>
      <c r="D78" s="142"/>
      <c r="E78" s="142"/>
      <c r="F78" s="142"/>
      <c r="G78" s="142"/>
      <c r="H78" s="142"/>
      <c r="I78" s="41">
        <f>I27*2.5%</f>
        <v>0</v>
      </c>
    </row>
    <row r="79" spans="1:9" ht="30.75" customHeight="1">
      <c r="A79" s="40" t="s">
        <v>12</v>
      </c>
      <c r="B79" s="143" t="s">
        <v>96</v>
      </c>
      <c r="C79" s="143"/>
      <c r="D79" s="143"/>
      <c r="E79" s="143"/>
      <c r="F79" s="143"/>
      <c r="G79" s="143"/>
      <c r="H79" s="143"/>
      <c r="I79" s="42">
        <f>((I27/30)*7)/12*100%</f>
        <v>0</v>
      </c>
    </row>
    <row r="80" spans="1:9" ht="33" customHeight="1">
      <c r="A80" s="40" t="s">
        <v>59</v>
      </c>
      <c r="B80" s="144" t="s">
        <v>97</v>
      </c>
      <c r="C80" s="144"/>
      <c r="D80" s="144"/>
      <c r="E80" s="144"/>
      <c r="F80" s="144"/>
      <c r="G80" s="144"/>
      <c r="H80" s="144"/>
      <c r="I80" s="41">
        <f>I79*H47</f>
        <v>0</v>
      </c>
    </row>
    <row r="81" spans="1:10" ht="50.25" customHeight="1">
      <c r="A81" s="40" t="s">
        <v>61</v>
      </c>
      <c r="B81" s="144" t="s">
        <v>204</v>
      </c>
      <c r="C81" s="144"/>
      <c r="D81" s="144"/>
      <c r="E81" s="144"/>
      <c r="F81" s="144"/>
      <c r="G81" s="144"/>
      <c r="H81" s="144"/>
      <c r="I81" s="43">
        <f>I27*2.5%</f>
        <v>0</v>
      </c>
      <c r="J81" s="44"/>
    </row>
    <row r="82" spans="1:9" ht="15.75" customHeight="1">
      <c r="A82" s="137" t="s">
        <v>45</v>
      </c>
      <c r="B82" s="137"/>
      <c r="C82" s="137"/>
      <c r="D82" s="137"/>
      <c r="E82" s="137"/>
      <c r="F82" s="137"/>
      <c r="G82" s="137"/>
      <c r="H82" s="137"/>
      <c r="I82" s="41">
        <f>SUM(I76:I81)</f>
        <v>0</v>
      </c>
    </row>
    <row r="83" spans="1:9" ht="42.75" customHeight="1">
      <c r="A83" s="122" t="s">
        <v>98</v>
      </c>
      <c r="B83" s="122"/>
      <c r="C83" s="122"/>
      <c r="D83" s="122"/>
      <c r="E83" s="122"/>
      <c r="F83" s="122"/>
      <c r="G83" s="122"/>
      <c r="H83" s="122"/>
      <c r="I83" s="122"/>
    </row>
    <row r="84" spans="1:9" ht="60.75" customHeight="1">
      <c r="A84" s="139" t="s">
        <v>99</v>
      </c>
      <c r="B84" s="139"/>
      <c r="C84" s="139"/>
      <c r="D84" s="139"/>
      <c r="E84" s="139"/>
      <c r="F84" s="139"/>
      <c r="G84" s="139"/>
      <c r="H84" s="139"/>
      <c r="I84" s="139"/>
    </row>
    <row r="85" spans="1:9" ht="62.2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45">
        <f>I27+I33+I88</f>
        <v>0</v>
      </c>
    </row>
    <row r="86" spans="1:9" ht="24" customHeight="1">
      <c r="A86" s="122" t="s">
        <v>101</v>
      </c>
      <c r="B86" s="122"/>
      <c r="C86" s="122"/>
      <c r="D86" s="122"/>
      <c r="E86" s="122"/>
      <c r="F86" s="122"/>
      <c r="G86" s="122"/>
      <c r="H86" s="122"/>
      <c r="I86" s="122"/>
    </row>
    <row r="87" spans="1:9" ht="27" customHeight="1">
      <c r="A87" s="46" t="s">
        <v>102</v>
      </c>
      <c r="B87" s="136" t="s">
        <v>103</v>
      </c>
      <c r="C87" s="136"/>
      <c r="D87" s="136"/>
      <c r="E87" s="136"/>
      <c r="F87" s="136"/>
      <c r="G87" s="136"/>
      <c r="H87" s="136"/>
      <c r="I87" s="46" t="s">
        <v>42</v>
      </c>
    </row>
    <row r="88" spans="1:9" ht="31.5" customHeight="1">
      <c r="A88" s="40" t="s">
        <v>6</v>
      </c>
      <c r="B88" s="143" t="s">
        <v>104</v>
      </c>
      <c r="C88" s="143"/>
      <c r="D88" s="143"/>
      <c r="E88" s="143"/>
      <c r="F88" s="143"/>
      <c r="G88" s="143"/>
      <c r="H88" s="143"/>
      <c r="I88" s="47">
        <f>9.075%*I27</f>
        <v>0</v>
      </c>
    </row>
    <row r="89" spans="1:9" ht="46.5" customHeight="1">
      <c r="A89" s="40" t="s">
        <v>8</v>
      </c>
      <c r="B89" s="144" t="s">
        <v>205</v>
      </c>
      <c r="C89" s="144"/>
      <c r="D89" s="144"/>
      <c r="E89" s="144"/>
      <c r="F89" s="144"/>
      <c r="G89" s="144"/>
      <c r="H89" s="144"/>
      <c r="I89" s="47">
        <f>((I85/30)*2.96)/12</f>
        <v>0</v>
      </c>
    </row>
    <row r="90" spans="1:9" ht="30.75" customHeight="1">
      <c r="A90" s="40" t="s">
        <v>10</v>
      </c>
      <c r="B90" s="143" t="s">
        <v>106</v>
      </c>
      <c r="C90" s="143"/>
      <c r="D90" s="143"/>
      <c r="E90" s="143"/>
      <c r="F90" s="143"/>
      <c r="G90" s="143"/>
      <c r="H90" s="143"/>
      <c r="I90" s="47">
        <f>((I85/30)*5)/12*1.5%</f>
        <v>0</v>
      </c>
    </row>
    <row r="91" spans="1:9" ht="25.5" customHeight="1">
      <c r="A91" s="40" t="s">
        <v>12</v>
      </c>
      <c r="B91" s="143" t="s">
        <v>107</v>
      </c>
      <c r="C91" s="143"/>
      <c r="D91" s="143"/>
      <c r="E91" s="143"/>
      <c r="F91" s="143"/>
      <c r="G91" s="143"/>
      <c r="H91" s="143"/>
      <c r="I91" s="47">
        <f>((I85/30)*15)/12*0.78%</f>
        <v>0</v>
      </c>
    </row>
    <row r="92" spans="1:9" ht="30.75" customHeight="1">
      <c r="A92" s="40" t="s">
        <v>59</v>
      </c>
      <c r="B92" s="142" t="s">
        <v>108</v>
      </c>
      <c r="C92" s="142"/>
      <c r="D92" s="142"/>
      <c r="E92" s="142"/>
      <c r="F92" s="142"/>
      <c r="G92" s="142"/>
      <c r="H92" s="142"/>
      <c r="I92" s="47">
        <v>0</v>
      </c>
    </row>
    <row r="93" spans="1:9" ht="33.75" customHeight="1">
      <c r="A93" s="40" t="s">
        <v>61</v>
      </c>
      <c r="B93" s="143" t="s">
        <v>109</v>
      </c>
      <c r="C93" s="143"/>
      <c r="D93" s="143"/>
      <c r="E93" s="143"/>
      <c r="F93" s="143"/>
      <c r="G93" s="143"/>
      <c r="H93" s="143"/>
      <c r="I93" s="47">
        <f>((I85/30)*5)/12</f>
        <v>0</v>
      </c>
    </row>
    <row r="94" spans="1:9" ht="27.75" customHeight="1">
      <c r="A94" s="137" t="s">
        <v>45</v>
      </c>
      <c r="B94" s="137"/>
      <c r="C94" s="137"/>
      <c r="D94" s="137"/>
      <c r="E94" s="137"/>
      <c r="F94" s="137"/>
      <c r="G94" s="137"/>
      <c r="H94" s="137"/>
      <c r="I94" s="47">
        <f>SUM(I88:I93)</f>
        <v>0</v>
      </c>
    </row>
    <row r="95" spans="1:9" ht="36.75" customHeight="1">
      <c r="A95" s="40" t="s">
        <v>35</v>
      </c>
      <c r="B95" s="142" t="s">
        <v>110</v>
      </c>
      <c r="C95" s="142"/>
      <c r="D95" s="142"/>
      <c r="E95" s="142"/>
      <c r="F95" s="142"/>
      <c r="G95" s="142"/>
      <c r="H95" s="142"/>
      <c r="I95" s="47">
        <f>I94*H47</f>
        <v>0</v>
      </c>
    </row>
    <row r="96" spans="1:9" ht="30" customHeight="1">
      <c r="A96" s="137" t="s">
        <v>45</v>
      </c>
      <c r="B96" s="137"/>
      <c r="C96" s="137"/>
      <c r="D96" s="137"/>
      <c r="E96" s="137"/>
      <c r="F96" s="137"/>
      <c r="G96" s="137"/>
      <c r="H96" s="137"/>
      <c r="I96" s="48">
        <f>I94+I95</f>
        <v>0</v>
      </c>
    </row>
    <row r="97" spans="1:9" ht="60.75" customHeight="1">
      <c r="A97" s="145" t="s">
        <v>111</v>
      </c>
      <c r="B97" s="145"/>
      <c r="C97" s="145"/>
      <c r="D97" s="145"/>
      <c r="E97" s="145"/>
      <c r="F97" s="145"/>
      <c r="G97" s="145"/>
      <c r="H97" s="145"/>
      <c r="I97" s="145"/>
    </row>
    <row r="98" spans="1:9" ht="30.75" customHeight="1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20.25" customHeight="1">
      <c r="A99" s="134" t="s">
        <v>112</v>
      </c>
      <c r="B99" s="134"/>
      <c r="C99" s="134"/>
      <c r="D99" s="134"/>
      <c r="E99" s="134"/>
      <c r="F99" s="134"/>
      <c r="G99" s="134"/>
      <c r="H99" s="134"/>
      <c r="I99" s="134"/>
    </row>
    <row r="100" spans="1:9" ht="25.5" customHeight="1">
      <c r="A100" s="14" t="s">
        <v>113</v>
      </c>
      <c r="B100" s="136" t="s">
        <v>114</v>
      </c>
      <c r="C100" s="136"/>
      <c r="D100" s="136"/>
      <c r="E100" s="136"/>
      <c r="F100" s="136"/>
      <c r="G100" s="136"/>
      <c r="H100" s="136"/>
      <c r="I100" s="28" t="s">
        <v>42</v>
      </c>
    </row>
    <row r="101" spans="1:9" ht="32.25" customHeight="1">
      <c r="A101" s="14" t="s">
        <v>6</v>
      </c>
      <c r="B101" s="135" t="s">
        <v>206</v>
      </c>
      <c r="C101" s="135"/>
      <c r="D101" s="135"/>
      <c r="E101" s="135"/>
      <c r="F101" s="135"/>
      <c r="G101" s="135"/>
      <c r="H101" s="135"/>
      <c r="I101" s="49">
        <v>0</v>
      </c>
    </row>
    <row r="102" spans="1:9" ht="27.75" customHeight="1">
      <c r="A102" s="137" t="s">
        <v>45</v>
      </c>
      <c r="B102" s="137"/>
      <c r="C102" s="137"/>
      <c r="D102" s="137"/>
      <c r="E102" s="137"/>
      <c r="F102" s="137"/>
      <c r="G102" s="137"/>
      <c r="H102" s="137"/>
      <c r="I102" s="50">
        <v>0</v>
      </c>
    </row>
    <row r="103" spans="1:9" ht="34.5" customHeight="1">
      <c r="A103" s="46" t="s">
        <v>8</v>
      </c>
      <c r="B103" s="117" t="s">
        <v>116</v>
      </c>
      <c r="C103" s="117"/>
      <c r="D103" s="117"/>
      <c r="E103" s="117"/>
      <c r="F103" s="117"/>
      <c r="G103" s="117"/>
      <c r="H103" s="117"/>
      <c r="I103" s="42">
        <f>ROUND(H47*I102,2)</f>
        <v>0</v>
      </c>
    </row>
    <row r="104" spans="1:9" ht="15.75" customHeight="1">
      <c r="A104" s="137" t="s">
        <v>45</v>
      </c>
      <c r="B104" s="137"/>
      <c r="C104" s="137"/>
      <c r="D104" s="137"/>
      <c r="E104" s="137"/>
      <c r="F104" s="137"/>
      <c r="G104" s="137"/>
      <c r="H104" s="137"/>
      <c r="I104" s="21">
        <f>SUM(I102:I103)</f>
        <v>0</v>
      </c>
    </row>
    <row r="105" spans="1:9" ht="42" customHeight="1">
      <c r="A105" s="139" t="s">
        <v>117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37.5" customHeight="1">
      <c r="A106" s="132"/>
      <c r="B106" s="132"/>
      <c r="C106" s="132"/>
      <c r="D106" s="132"/>
      <c r="E106" s="132"/>
      <c r="F106" s="132"/>
      <c r="G106" s="132"/>
      <c r="H106" s="132"/>
      <c r="I106" s="132"/>
    </row>
    <row r="107" spans="1:9" ht="23.25" customHeight="1">
      <c r="A107" s="122" t="s">
        <v>118</v>
      </c>
      <c r="B107" s="122"/>
      <c r="C107" s="122"/>
      <c r="D107" s="122"/>
      <c r="E107" s="122"/>
      <c r="F107" s="122"/>
      <c r="G107" s="122"/>
      <c r="H107" s="122"/>
      <c r="I107" s="122"/>
    </row>
    <row r="108" spans="1:9" ht="27.75" customHeight="1">
      <c r="A108" s="2">
        <v>4</v>
      </c>
      <c r="B108" s="136" t="s">
        <v>119</v>
      </c>
      <c r="C108" s="136"/>
      <c r="D108" s="136"/>
      <c r="E108" s="136"/>
      <c r="F108" s="136"/>
      <c r="G108" s="136"/>
      <c r="H108" s="136"/>
      <c r="I108" s="28" t="s">
        <v>42</v>
      </c>
    </row>
    <row r="109" spans="1:9" ht="19.5" customHeight="1">
      <c r="A109" s="2" t="s">
        <v>102</v>
      </c>
      <c r="B109" s="135" t="s">
        <v>120</v>
      </c>
      <c r="C109" s="135"/>
      <c r="D109" s="135"/>
      <c r="E109" s="135"/>
      <c r="F109" s="135"/>
      <c r="G109" s="135"/>
      <c r="H109" s="135"/>
      <c r="I109" s="21">
        <f>I96</f>
        <v>0</v>
      </c>
    </row>
    <row r="110" spans="1:9" ht="19.5" customHeight="1">
      <c r="A110" s="2" t="s">
        <v>121</v>
      </c>
      <c r="B110" s="135" t="s">
        <v>122</v>
      </c>
      <c r="C110" s="135"/>
      <c r="D110" s="135"/>
      <c r="E110" s="135"/>
      <c r="F110" s="135"/>
      <c r="G110" s="135"/>
      <c r="H110" s="135"/>
      <c r="I110" s="21">
        <f>I104</f>
        <v>0</v>
      </c>
    </row>
    <row r="111" spans="1:9" ht="19.5" customHeight="1">
      <c r="A111" s="141" t="s">
        <v>45</v>
      </c>
      <c r="B111" s="141"/>
      <c r="C111" s="141"/>
      <c r="D111" s="141"/>
      <c r="E111" s="141"/>
      <c r="F111" s="141"/>
      <c r="G111" s="141"/>
      <c r="H111" s="141"/>
      <c r="I111" s="21">
        <f>I109+I110</f>
        <v>0</v>
      </c>
    </row>
    <row r="112" spans="1:9" ht="9" customHeight="1">
      <c r="A112" s="137"/>
      <c r="B112" s="137"/>
      <c r="C112" s="137"/>
      <c r="D112" s="137"/>
      <c r="E112" s="137"/>
      <c r="F112" s="137"/>
      <c r="G112" s="137"/>
      <c r="H112" s="137"/>
      <c r="I112" s="137"/>
    </row>
    <row r="113" spans="1:9" ht="30" customHeight="1">
      <c r="A113" s="122" t="s">
        <v>123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25.5" customHeight="1">
      <c r="A114" s="14">
        <v>5</v>
      </c>
      <c r="B114" s="118" t="s">
        <v>207</v>
      </c>
      <c r="C114" s="118"/>
      <c r="D114" s="118"/>
      <c r="E114" s="118"/>
      <c r="F114" s="118"/>
      <c r="G114" s="118"/>
      <c r="H114" s="118"/>
      <c r="I114" s="14" t="s">
        <v>42</v>
      </c>
    </row>
    <row r="115" spans="1:9" ht="24" customHeight="1">
      <c r="A115" s="14" t="s">
        <v>6</v>
      </c>
      <c r="B115" s="117" t="s">
        <v>125</v>
      </c>
      <c r="C115" s="117"/>
      <c r="D115" s="117"/>
      <c r="E115" s="117"/>
      <c r="F115" s="117"/>
      <c r="G115" s="117"/>
      <c r="H115" s="117"/>
      <c r="I115" s="21">
        <v>0</v>
      </c>
    </row>
    <row r="116" spans="1:9" ht="25.5" customHeight="1">
      <c r="A116" s="14" t="s">
        <v>8</v>
      </c>
      <c r="B116" s="117" t="s">
        <v>216</v>
      </c>
      <c r="C116" s="117"/>
      <c r="D116" s="117"/>
      <c r="E116" s="117"/>
      <c r="F116" s="117"/>
      <c r="G116" s="117"/>
      <c r="H116" s="117"/>
      <c r="I116" s="36">
        <v>0</v>
      </c>
    </row>
    <row r="117" spans="1:9" ht="23.25" customHeight="1">
      <c r="A117" s="14" t="s">
        <v>10</v>
      </c>
      <c r="B117" s="135" t="s">
        <v>184</v>
      </c>
      <c r="C117" s="135"/>
      <c r="D117" s="135"/>
      <c r="E117" s="135"/>
      <c r="F117" s="135"/>
      <c r="G117" s="135"/>
      <c r="H117" s="135"/>
      <c r="I117" s="36">
        <v>0</v>
      </c>
    </row>
    <row r="118" spans="1:9" ht="25.5" customHeight="1">
      <c r="A118" s="14" t="s">
        <v>12</v>
      </c>
      <c r="B118" s="117" t="s">
        <v>217</v>
      </c>
      <c r="C118" s="117"/>
      <c r="D118" s="117"/>
      <c r="E118" s="117"/>
      <c r="F118" s="117"/>
      <c r="G118" s="117"/>
      <c r="H118" s="117"/>
      <c r="I118" s="36">
        <v>0</v>
      </c>
    </row>
    <row r="119" spans="1:9" ht="21.75" customHeight="1">
      <c r="A119" s="137" t="s">
        <v>83</v>
      </c>
      <c r="B119" s="137"/>
      <c r="C119" s="137"/>
      <c r="D119" s="137"/>
      <c r="E119" s="137"/>
      <c r="F119" s="137"/>
      <c r="G119" s="137"/>
      <c r="H119" s="137"/>
      <c r="I119" s="38">
        <f>SUM(I115:I118)</f>
        <v>0</v>
      </c>
    </row>
    <row r="120" spans="1:9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4.25" customHeight="1">
      <c r="A121" s="146" t="s">
        <v>129</v>
      </c>
      <c r="B121" s="146"/>
      <c r="C121" s="146"/>
      <c r="D121" s="146"/>
      <c r="E121" s="146"/>
      <c r="F121" s="146"/>
      <c r="G121" s="146"/>
      <c r="H121" s="146"/>
      <c r="I121" s="146"/>
    </row>
    <row r="122" spans="1:9" ht="8.25" customHeight="1">
      <c r="A122" s="19"/>
      <c r="B122" s="52"/>
      <c r="C122" s="52"/>
      <c r="D122" s="52"/>
      <c r="E122" s="52"/>
      <c r="F122" s="52"/>
      <c r="G122" s="52"/>
      <c r="H122" s="52"/>
      <c r="I122" s="53"/>
    </row>
    <row r="123" spans="1:9" ht="29.25" customHeight="1">
      <c r="A123" s="134" t="s">
        <v>130</v>
      </c>
      <c r="B123" s="134"/>
      <c r="C123" s="134"/>
      <c r="D123" s="134"/>
      <c r="E123" s="134"/>
      <c r="F123" s="134"/>
      <c r="G123" s="134"/>
      <c r="H123" s="134"/>
      <c r="I123" s="134"/>
    </row>
    <row r="124" spans="1:9" ht="32.25" customHeight="1">
      <c r="A124" s="14">
        <v>6</v>
      </c>
      <c r="B124" s="136" t="s">
        <v>208</v>
      </c>
      <c r="C124" s="136"/>
      <c r="D124" s="136"/>
      <c r="E124" s="136"/>
      <c r="F124" s="136"/>
      <c r="G124" s="136"/>
      <c r="H124" s="2" t="s">
        <v>51</v>
      </c>
      <c r="I124" s="54" t="s">
        <v>132</v>
      </c>
    </row>
    <row r="125" spans="1:9" ht="73.5" customHeight="1">
      <c r="A125" s="144" t="s">
        <v>165</v>
      </c>
      <c r="B125" s="144"/>
      <c r="C125" s="144"/>
      <c r="D125" s="144"/>
      <c r="E125" s="144"/>
      <c r="F125" s="144"/>
      <c r="G125" s="144"/>
      <c r="H125" s="14"/>
      <c r="I125" s="21">
        <f>I119+I111+I82+I73+I27</f>
        <v>0</v>
      </c>
    </row>
    <row r="126" spans="1:9" ht="21.75" customHeight="1">
      <c r="A126" s="14" t="s">
        <v>6</v>
      </c>
      <c r="B126" s="135" t="s">
        <v>134</v>
      </c>
      <c r="C126" s="135"/>
      <c r="D126" s="135"/>
      <c r="E126" s="135"/>
      <c r="F126" s="135"/>
      <c r="G126" s="135"/>
      <c r="H126" s="25">
        <v>0</v>
      </c>
      <c r="I126" s="21">
        <f>I125*H126</f>
        <v>0</v>
      </c>
    </row>
    <row r="127" spans="1:9" ht="73.5" customHeight="1">
      <c r="A127" s="144" t="s">
        <v>166</v>
      </c>
      <c r="B127" s="144"/>
      <c r="C127" s="144"/>
      <c r="D127" s="144"/>
      <c r="E127" s="144"/>
      <c r="F127" s="144"/>
      <c r="G127" s="144"/>
      <c r="H127" s="55" t="s">
        <v>72</v>
      </c>
      <c r="I127" s="21">
        <f>I125+I126</f>
        <v>0</v>
      </c>
    </row>
    <row r="128" spans="1:9" ht="24.75" customHeight="1">
      <c r="A128" s="14" t="s">
        <v>8</v>
      </c>
      <c r="B128" s="135" t="s">
        <v>136</v>
      </c>
      <c r="C128" s="135"/>
      <c r="D128" s="135"/>
      <c r="E128" s="135"/>
      <c r="F128" s="135"/>
      <c r="G128" s="135"/>
      <c r="H128" s="25">
        <v>0</v>
      </c>
      <c r="I128" s="21">
        <f>I127*H128</f>
        <v>0</v>
      </c>
    </row>
    <row r="129" spans="1:9" ht="82.5" customHeight="1">
      <c r="A129" s="144" t="s">
        <v>167</v>
      </c>
      <c r="B129" s="144"/>
      <c r="C129" s="144"/>
      <c r="D129" s="144"/>
      <c r="E129" s="144"/>
      <c r="F129" s="144"/>
      <c r="G129" s="144"/>
      <c r="H129" s="55" t="s">
        <v>72</v>
      </c>
      <c r="I129" s="21">
        <f>I127+I128</f>
        <v>0</v>
      </c>
    </row>
    <row r="130" spans="1:9" ht="15.75" customHeight="1">
      <c r="A130" s="14" t="s">
        <v>10</v>
      </c>
      <c r="B130" s="135" t="s">
        <v>138</v>
      </c>
      <c r="C130" s="135"/>
      <c r="D130" s="135"/>
      <c r="E130" s="135"/>
      <c r="F130" s="135"/>
      <c r="G130" s="135"/>
      <c r="H130" s="55" t="s">
        <v>72</v>
      </c>
      <c r="I130" s="28" t="s">
        <v>72</v>
      </c>
    </row>
    <row r="131" spans="1:9" ht="15.75" customHeight="1">
      <c r="A131" s="14"/>
      <c r="B131" s="135" t="s">
        <v>139</v>
      </c>
      <c r="C131" s="135"/>
      <c r="D131" s="135"/>
      <c r="E131" s="135"/>
      <c r="F131" s="135"/>
      <c r="G131" s="135"/>
      <c r="H131" s="55" t="s">
        <v>72</v>
      </c>
      <c r="I131" s="28" t="s">
        <v>72</v>
      </c>
    </row>
    <row r="132" spans="1:9" ht="32.25" customHeight="1">
      <c r="A132" s="14"/>
      <c r="B132" s="147" t="s">
        <v>140</v>
      </c>
      <c r="C132" s="147"/>
      <c r="D132" s="147"/>
      <c r="E132" s="147"/>
      <c r="F132" s="147"/>
      <c r="G132" s="147"/>
      <c r="H132" s="56">
        <v>0</v>
      </c>
      <c r="I132" s="21">
        <f>(I129/(1-0.1325)*7.6%)</f>
        <v>0</v>
      </c>
    </row>
    <row r="133" spans="1:9" ht="27" customHeight="1">
      <c r="A133" s="14"/>
      <c r="B133" s="147" t="s">
        <v>141</v>
      </c>
      <c r="C133" s="147"/>
      <c r="D133" s="147"/>
      <c r="E133" s="147"/>
      <c r="F133" s="147"/>
      <c r="G133" s="147"/>
      <c r="H133" s="56">
        <v>0</v>
      </c>
      <c r="I133" s="21">
        <f>((I129)/(1-0.1325)*1.65%)</f>
        <v>0</v>
      </c>
    </row>
    <row r="134" spans="1:9" ht="18" customHeight="1">
      <c r="A134" s="14"/>
      <c r="B134" s="117" t="s">
        <v>142</v>
      </c>
      <c r="C134" s="117"/>
      <c r="D134" s="117"/>
      <c r="E134" s="117"/>
      <c r="F134" s="117"/>
      <c r="G134" s="117"/>
      <c r="H134" s="57" t="s">
        <v>72</v>
      </c>
      <c r="I134" s="28" t="s">
        <v>72</v>
      </c>
    </row>
    <row r="135" spans="1:9" ht="18" customHeight="1">
      <c r="A135" s="14"/>
      <c r="B135" s="117" t="s">
        <v>143</v>
      </c>
      <c r="C135" s="117"/>
      <c r="D135" s="117"/>
      <c r="E135" s="117"/>
      <c r="F135" s="117"/>
      <c r="G135" s="117"/>
      <c r="H135" s="57" t="s">
        <v>72</v>
      </c>
      <c r="I135" s="28" t="s">
        <v>72</v>
      </c>
    </row>
    <row r="136" spans="1:9" ht="47.25" customHeight="1">
      <c r="A136" s="14"/>
      <c r="B136" s="147" t="s">
        <v>144</v>
      </c>
      <c r="C136" s="147"/>
      <c r="D136" s="147"/>
      <c r="E136" s="147"/>
      <c r="F136" s="147"/>
      <c r="G136" s="147"/>
      <c r="H136" s="56">
        <v>0</v>
      </c>
      <c r="I136" s="21">
        <f>((I129)/(1-0.1325)*4%)</f>
        <v>0</v>
      </c>
    </row>
    <row r="137" spans="1:9" ht="15.75" customHeight="1">
      <c r="A137" s="137" t="s">
        <v>45</v>
      </c>
      <c r="B137" s="137"/>
      <c r="C137" s="137"/>
      <c r="D137" s="137"/>
      <c r="E137" s="137"/>
      <c r="F137" s="137"/>
      <c r="G137" s="137"/>
      <c r="H137" s="137"/>
      <c r="I137" s="21">
        <f>I126+I128+I132+I133+I136</f>
        <v>0</v>
      </c>
    </row>
    <row r="138" spans="1:9" ht="6.75" customHeight="1">
      <c r="A138" s="137"/>
      <c r="B138" s="137"/>
      <c r="C138" s="137"/>
      <c r="D138" s="137"/>
      <c r="E138" s="137"/>
      <c r="F138" s="137"/>
      <c r="G138" s="137"/>
      <c r="H138" s="137"/>
      <c r="I138" s="137"/>
    </row>
    <row r="139" spans="1:9" ht="15.75" customHeight="1">
      <c r="A139" s="117" t="s">
        <v>145</v>
      </c>
      <c r="B139" s="117"/>
      <c r="C139" s="117"/>
      <c r="D139" s="117"/>
      <c r="E139" s="117"/>
      <c r="F139" s="117"/>
      <c r="G139" s="117"/>
      <c r="H139" s="25">
        <f>H132+H133+H136</f>
        <v>0</v>
      </c>
      <c r="I139" s="21"/>
    </row>
    <row r="140" spans="1:9" ht="12.75" customHeight="1">
      <c r="A140" s="148" t="s">
        <v>146</v>
      </c>
      <c r="B140" s="148"/>
      <c r="C140" s="149" t="s">
        <v>147</v>
      </c>
      <c r="D140" s="149"/>
      <c r="E140" s="149"/>
      <c r="F140" s="149"/>
      <c r="G140" s="149"/>
      <c r="H140" s="149"/>
      <c r="I140" s="149"/>
    </row>
    <row r="141" spans="1:9" ht="12" customHeight="1">
      <c r="A141" s="148"/>
      <c r="B141" s="148"/>
      <c r="C141" s="150" t="s">
        <v>148</v>
      </c>
      <c r="D141" s="150"/>
      <c r="E141" s="150"/>
      <c r="F141" s="150"/>
      <c r="G141" s="150"/>
      <c r="H141" s="150"/>
      <c r="I141" s="150"/>
    </row>
    <row r="142" spans="1:9" ht="13.5" customHeight="1">
      <c r="A142" s="148"/>
      <c r="B142" s="148"/>
      <c r="C142" s="151" t="s">
        <v>149</v>
      </c>
      <c r="D142" s="151"/>
      <c r="E142" s="151"/>
      <c r="F142" s="151"/>
      <c r="G142" s="151"/>
      <c r="H142" s="151"/>
      <c r="I142" s="151"/>
    </row>
    <row r="143" spans="1:9" ht="6.75" customHeight="1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ht="25.5" customHeight="1">
      <c r="A144" s="132" t="s">
        <v>150</v>
      </c>
      <c r="B144" s="132"/>
      <c r="C144" s="132"/>
      <c r="D144" s="132"/>
      <c r="E144" s="132"/>
      <c r="F144" s="132"/>
      <c r="G144" s="132"/>
      <c r="H144" s="132"/>
      <c r="I144" s="132"/>
    </row>
    <row r="145" spans="1:9" ht="5.25" customHeight="1">
      <c r="A145" s="137"/>
      <c r="B145" s="137"/>
      <c r="C145" s="137"/>
      <c r="D145" s="137"/>
      <c r="E145" s="137"/>
      <c r="F145" s="137"/>
      <c r="G145" s="137"/>
      <c r="H145" s="137"/>
      <c r="I145" s="137"/>
    </row>
    <row r="146" spans="1:9" ht="21" customHeight="1">
      <c r="A146" s="153" t="s">
        <v>151</v>
      </c>
      <c r="B146" s="153"/>
      <c r="C146" s="153"/>
      <c r="D146" s="153"/>
      <c r="E146" s="153"/>
      <c r="F146" s="153"/>
      <c r="G146" s="153"/>
      <c r="H146" s="153"/>
      <c r="I146" s="153"/>
    </row>
    <row r="147" spans="1:9" ht="15" customHeight="1">
      <c r="A147" s="117" t="s">
        <v>152</v>
      </c>
      <c r="B147" s="117"/>
      <c r="C147" s="117"/>
      <c r="D147" s="117"/>
      <c r="E147" s="117"/>
      <c r="F147" s="117"/>
      <c r="G147" s="117"/>
      <c r="H147" s="117"/>
      <c r="I147" s="2" t="s">
        <v>42</v>
      </c>
    </row>
    <row r="148" spans="1:9" ht="18" customHeight="1">
      <c r="A148" s="58" t="s">
        <v>6</v>
      </c>
      <c r="B148" s="117" t="s">
        <v>153</v>
      </c>
      <c r="C148" s="117"/>
      <c r="D148" s="117"/>
      <c r="E148" s="117"/>
      <c r="F148" s="117"/>
      <c r="G148" s="117"/>
      <c r="H148" s="117"/>
      <c r="I148" s="36">
        <f>I27</f>
        <v>0</v>
      </c>
    </row>
    <row r="149" spans="1:9" ht="19.5" customHeight="1">
      <c r="A149" s="58" t="s">
        <v>8</v>
      </c>
      <c r="B149" s="117" t="s">
        <v>38</v>
      </c>
      <c r="C149" s="117"/>
      <c r="D149" s="117"/>
      <c r="E149" s="117"/>
      <c r="F149" s="117"/>
      <c r="G149" s="117"/>
      <c r="H149" s="117"/>
      <c r="I149" s="36">
        <f>I73</f>
        <v>0</v>
      </c>
    </row>
    <row r="150" spans="1:9" ht="19.5" customHeight="1">
      <c r="A150" s="58" t="s">
        <v>10</v>
      </c>
      <c r="B150" s="117" t="s">
        <v>154</v>
      </c>
      <c r="C150" s="117"/>
      <c r="D150" s="117"/>
      <c r="E150" s="117"/>
      <c r="F150" s="117"/>
      <c r="G150" s="117"/>
      <c r="H150" s="117"/>
      <c r="I150" s="36">
        <f>I82</f>
        <v>0</v>
      </c>
    </row>
    <row r="151" spans="1:9" ht="19.5" customHeight="1">
      <c r="A151" s="58" t="s">
        <v>12</v>
      </c>
      <c r="B151" s="117" t="s">
        <v>155</v>
      </c>
      <c r="C151" s="117"/>
      <c r="D151" s="117"/>
      <c r="E151" s="117"/>
      <c r="F151" s="117"/>
      <c r="G151" s="117"/>
      <c r="H151" s="117"/>
      <c r="I151" s="36">
        <f>I111</f>
        <v>0</v>
      </c>
    </row>
    <row r="152" spans="1:9" ht="20.25" customHeight="1">
      <c r="A152" s="58" t="s">
        <v>59</v>
      </c>
      <c r="B152" s="117" t="s">
        <v>156</v>
      </c>
      <c r="C152" s="117"/>
      <c r="D152" s="117"/>
      <c r="E152" s="117"/>
      <c r="F152" s="117"/>
      <c r="G152" s="117"/>
      <c r="H152" s="117"/>
      <c r="I152" s="36">
        <f>I119</f>
        <v>0</v>
      </c>
    </row>
    <row r="153" spans="1:9" ht="19.5" customHeight="1">
      <c r="A153" s="154" t="s">
        <v>157</v>
      </c>
      <c r="B153" s="154"/>
      <c r="C153" s="154"/>
      <c r="D153" s="154"/>
      <c r="E153" s="154"/>
      <c r="F153" s="154"/>
      <c r="G153" s="154"/>
      <c r="H153" s="154"/>
      <c r="I153" s="36">
        <f>SUM(I148:I152)</f>
        <v>0</v>
      </c>
    </row>
    <row r="154" spans="1:9" ht="19.5" customHeight="1">
      <c r="A154" s="59" t="s">
        <v>61</v>
      </c>
      <c r="B154" s="155" t="s">
        <v>158</v>
      </c>
      <c r="C154" s="155"/>
      <c r="D154" s="155"/>
      <c r="E154" s="155"/>
      <c r="F154" s="155"/>
      <c r="G154" s="155"/>
      <c r="H154" s="155"/>
      <c r="I154" s="36">
        <f>I137</f>
        <v>0</v>
      </c>
    </row>
    <row r="155" spans="1:9" ht="26.25" customHeight="1">
      <c r="A155" s="154" t="s">
        <v>159</v>
      </c>
      <c r="B155" s="154"/>
      <c r="C155" s="154"/>
      <c r="D155" s="154"/>
      <c r="E155" s="154"/>
      <c r="F155" s="154"/>
      <c r="G155" s="154"/>
      <c r="H155" s="154"/>
      <c r="I155" s="38">
        <f>I153+I154</f>
        <v>0</v>
      </c>
    </row>
    <row r="156" ht="15" customHeight="1" hidden="1"/>
  </sheetData>
  <sheetProtection selectLockedCells="1" selectUnlockedCells="1"/>
  <mergeCells count="170">
    <mergeCell ref="A155:H155"/>
    <mergeCell ref="B151:H151"/>
    <mergeCell ref="B152:H152"/>
    <mergeCell ref="A153:H153"/>
    <mergeCell ref="B154:H154"/>
    <mergeCell ref="A145:I145"/>
    <mergeCell ref="A146:I146"/>
    <mergeCell ref="A147:H147"/>
    <mergeCell ref="B148:H148"/>
    <mergeCell ref="B149:H149"/>
    <mergeCell ref="B150:H150"/>
    <mergeCell ref="A140:B142"/>
    <mergeCell ref="C140:I140"/>
    <mergeCell ref="C141:I141"/>
    <mergeCell ref="C142:I142"/>
    <mergeCell ref="A143:I143"/>
    <mergeCell ref="A144:I144"/>
    <mergeCell ref="B134:G134"/>
    <mergeCell ref="B135:G135"/>
    <mergeCell ref="B136:G136"/>
    <mergeCell ref="A137:H137"/>
    <mergeCell ref="A138:I138"/>
    <mergeCell ref="A139:G139"/>
    <mergeCell ref="B128:G128"/>
    <mergeCell ref="A129:G129"/>
    <mergeCell ref="B130:G130"/>
    <mergeCell ref="B131:G131"/>
    <mergeCell ref="B132:G132"/>
    <mergeCell ref="B133:G133"/>
    <mergeCell ref="A121:I121"/>
    <mergeCell ref="A123:I123"/>
    <mergeCell ref="B124:G124"/>
    <mergeCell ref="A125:G125"/>
    <mergeCell ref="B126:G126"/>
    <mergeCell ref="A127:G127"/>
    <mergeCell ref="B115:H115"/>
    <mergeCell ref="B116:H116"/>
    <mergeCell ref="B117:H117"/>
    <mergeCell ref="B118:H118"/>
    <mergeCell ref="A119:H119"/>
    <mergeCell ref="A120:I120"/>
    <mergeCell ref="B109:H109"/>
    <mergeCell ref="B110:H110"/>
    <mergeCell ref="A111:H111"/>
    <mergeCell ref="A112:I112"/>
    <mergeCell ref="A113:I113"/>
    <mergeCell ref="B114:H114"/>
    <mergeCell ref="B103:H103"/>
    <mergeCell ref="A104:H104"/>
    <mergeCell ref="A105:I105"/>
    <mergeCell ref="A106:I106"/>
    <mergeCell ref="A107:I107"/>
    <mergeCell ref="B108:H108"/>
    <mergeCell ref="A97:I97"/>
    <mergeCell ref="A98:I98"/>
    <mergeCell ref="A99:I99"/>
    <mergeCell ref="B100:H100"/>
    <mergeCell ref="B101:H101"/>
    <mergeCell ref="A102:H102"/>
    <mergeCell ref="B91:H91"/>
    <mergeCell ref="B92:H92"/>
    <mergeCell ref="B93:H93"/>
    <mergeCell ref="A94:H94"/>
    <mergeCell ref="B95:H95"/>
    <mergeCell ref="A96:H96"/>
    <mergeCell ref="A85:H85"/>
    <mergeCell ref="A86:I86"/>
    <mergeCell ref="B87:H87"/>
    <mergeCell ref="B88:H88"/>
    <mergeCell ref="B89:H89"/>
    <mergeCell ref="B90:H90"/>
    <mergeCell ref="B79:H79"/>
    <mergeCell ref="B80:H80"/>
    <mergeCell ref="B81:H81"/>
    <mergeCell ref="A82:H82"/>
    <mergeCell ref="A83:I83"/>
    <mergeCell ref="A84:I84"/>
    <mergeCell ref="A73:H73"/>
    <mergeCell ref="A74:I74"/>
    <mergeCell ref="B75:H75"/>
    <mergeCell ref="B76:H76"/>
    <mergeCell ref="B77:H77"/>
    <mergeCell ref="B78:H78"/>
    <mergeCell ref="A67:I67"/>
    <mergeCell ref="A68:I68"/>
    <mergeCell ref="B69:H69"/>
    <mergeCell ref="B70:H70"/>
    <mergeCell ref="B71:H71"/>
    <mergeCell ref="B72:H72"/>
    <mergeCell ref="B61:H61"/>
    <mergeCell ref="B62:H62"/>
    <mergeCell ref="B63:H63"/>
    <mergeCell ref="B64:H64"/>
    <mergeCell ref="A65:I65"/>
    <mergeCell ref="A66:I66"/>
    <mergeCell ref="B55:G55"/>
    <mergeCell ref="B56:H56"/>
    <mergeCell ref="B57:G57"/>
    <mergeCell ref="B58:G58"/>
    <mergeCell ref="B59:G59"/>
    <mergeCell ref="B60:H60"/>
    <mergeCell ref="A49:I49"/>
    <mergeCell ref="B50:H50"/>
    <mergeCell ref="B51:H51"/>
    <mergeCell ref="B52:G52"/>
    <mergeCell ref="B53:G53"/>
    <mergeCell ref="B54:G54"/>
    <mergeCell ref="B43:G43"/>
    <mergeCell ref="B44:G44"/>
    <mergeCell ref="B45:G45"/>
    <mergeCell ref="B46:G46"/>
    <mergeCell ref="A47:G47"/>
    <mergeCell ref="A48:I48"/>
    <mergeCell ref="A37:I37"/>
    <mergeCell ref="B38:G38"/>
    <mergeCell ref="B39:G39"/>
    <mergeCell ref="B40:G40"/>
    <mergeCell ref="B41:C41"/>
    <mergeCell ref="B42:G42"/>
    <mergeCell ref="B31:H31"/>
    <mergeCell ref="B32:H32"/>
    <mergeCell ref="A33:H33"/>
    <mergeCell ref="B34:H34"/>
    <mergeCell ref="A35:H35"/>
    <mergeCell ref="A36:I36"/>
    <mergeCell ref="B25:G25"/>
    <mergeCell ref="B26:H26"/>
    <mergeCell ref="A27:H27"/>
    <mergeCell ref="A28:I28"/>
    <mergeCell ref="A29:I29"/>
    <mergeCell ref="B30:H30"/>
    <mergeCell ref="B20:G20"/>
    <mergeCell ref="H20:I20"/>
    <mergeCell ref="A21:I21"/>
    <mergeCell ref="A22:I22"/>
    <mergeCell ref="B23:G23"/>
    <mergeCell ref="B24:H24"/>
    <mergeCell ref="B17:G17"/>
    <mergeCell ref="H17:I17"/>
    <mergeCell ref="B18:G18"/>
    <mergeCell ref="H18:I18"/>
    <mergeCell ref="B19:G19"/>
    <mergeCell ref="H19:I19"/>
    <mergeCell ref="A13:E13"/>
    <mergeCell ref="F13:G13"/>
    <mergeCell ref="H13:I13"/>
    <mergeCell ref="A14:I14"/>
    <mergeCell ref="A15:I15"/>
    <mergeCell ref="B16:G16"/>
    <mergeCell ref="H16:I16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</mergeCells>
  <printOptions/>
  <pageMargins left="0.5118055555555555" right="0.4201388888888889" top="0.3597222222222222" bottom="0.2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Demapa5</dc:creator>
  <cp:keywords/>
  <dc:description/>
  <cp:lastModifiedBy>Demapa5</cp:lastModifiedBy>
  <dcterms:created xsi:type="dcterms:W3CDTF">2018-12-21T16:08:15Z</dcterms:created>
  <dcterms:modified xsi:type="dcterms:W3CDTF">2018-12-21T16:08:25Z</dcterms:modified>
  <cp:category/>
  <cp:version/>
  <cp:contentType/>
  <cp:contentStatus/>
</cp:coreProperties>
</file>