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s\Desktop\Manuais do Fiscal Setorial\Agente de Portaria\"/>
    </mc:Choice>
  </mc:AlternateContent>
  <bookViews>
    <workbookView xWindow="0" yWindow="0" windowWidth="24000" windowHeight="9330"/>
  </bookViews>
  <sheets>
    <sheet name="Formulário de Avaliação" sheetId="4" r:id="rId1"/>
    <sheet name="Base de Dados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4" l="1"/>
  <c r="C19" i="4"/>
  <c r="D19" i="4" s="1"/>
  <c r="C10" i="4" l="1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20" i="4"/>
  <c r="D20" i="4" s="1"/>
  <c r="C21" i="4"/>
  <c r="D21" i="4" s="1"/>
  <c r="C22" i="4"/>
  <c r="D22" i="4" s="1"/>
  <c r="C23" i="4"/>
  <c r="D23" i="4" s="1"/>
  <c r="A23" i="4"/>
  <c r="A22" i="4"/>
  <c r="A21" i="4"/>
  <c r="A20" i="4"/>
  <c r="A18" i="4"/>
  <c r="A17" i="4"/>
  <c r="A16" i="4"/>
  <c r="A15" i="4"/>
  <c r="A14" i="4"/>
  <c r="A13" i="4"/>
  <c r="A12" i="4"/>
  <c r="A11" i="4"/>
  <c r="A10" i="4"/>
  <c r="D24" i="4" l="1"/>
  <c r="C26" i="4" s="1"/>
  <c r="B32" i="4"/>
</calcChain>
</file>

<file path=xl/sharedStrings.xml><?xml version="1.0" encoding="utf-8"?>
<sst xmlns="http://schemas.openxmlformats.org/spreadsheetml/2006/main" count="185" uniqueCount="181">
  <si>
    <t>PERÍODO DE AVALIAÇÃO</t>
  </si>
  <si>
    <t>01/01/19 a 31/01/19</t>
  </si>
  <si>
    <t>01/02/19 a 28/02/19</t>
  </si>
  <si>
    <t>01/03/19 a 31/03/19</t>
  </si>
  <si>
    <t>01/04/19 a 30/04/19</t>
  </si>
  <si>
    <t>01/05/19 a 31/05/19</t>
  </si>
  <si>
    <t>01/06/19 a 30/06/19</t>
  </si>
  <si>
    <t>01/07/19 a 31/07/19</t>
  </si>
  <si>
    <t>01/08/19 a 31/08/19</t>
  </si>
  <si>
    <t>01/09/19 a 30/09/19</t>
  </si>
  <si>
    <t>01/10/19 a 31/10/19</t>
  </si>
  <si>
    <t>01/11/19 a 30/11/19</t>
  </si>
  <si>
    <t>01/12/19 a 31/12/19</t>
  </si>
  <si>
    <t>01/01/20 a 31/01/20</t>
  </si>
  <si>
    <t>01/02/20 a 28/02/20</t>
  </si>
  <si>
    <t>01/03/20 a 31/03/20</t>
  </si>
  <si>
    <t>01/04/20 a 30/04/20</t>
  </si>
  <si>
    <t>01/05/20 a 31/05/20</t>
  </si>
  <si>
    <t>01/06/20 a 30/06/20</t>
  </si>
  <si>
    <t>01/07/20 a 31/07/20</t>
  </si>
  <si>
    <t>01/08/20 a 31/08/20</t>
  </si>
  <si>
    <t>01/09/20 a 30/09/20</t>
  </si>
  <si>
    <t>01/10/20 a 31/10/20</t>
  </si>
  <si>
    <t>01/11/20 a 30/11/20</t>
  </si>
  <si>
    <t>01/12/20 a 31/12/20</t>
  </si>
  <si>
    <t>UNIDADE</t>
  </si>
  <si>
    <t>CAL</t>
  </si>
  <si>
    <t>CTISM</t>
  </si>
  <si>
    <t>CEFD</t>
  </si>
  <si>
    <t>CCR</t>
  </si>
  <si>
    <t>SIM</t>
  </si>
  <si>
    <t>NÃO</t>
  </si>
  <si>
    <t>Data de prechimento do formulário</t>
  </si>
  <si>
    <t>Nome do Fiscal Setorial</t>
  </si>
  <si>
    <t>SIAPE</t>
  </si>
  <si>
    <t>Assinatura</t>
  </si>
  <si>
    <t>Houve alguma ocorrência no período?</t>
  </si>
  <si>
    <t>CONCEITOS</t>
  </si>
  <si>
    <t>MUITO BOM</t>
  </si>
  <si>
    <t>BOM</t>
  </si>
  <si>
    <t>REGULAR</t>
  </si>
  <si>
    <t>PÉSSIMO</t>
  </si>
  <si>
    <t>Funcionários fixos, com grande experiência.</t>
  </si>
  <si>
    <t>Funcionários fixos, porém com pouca experiência</t>
  </si>
  <si>
    <t>Pequena rotatividade de funcionários: até 10 (dez) por cento do total</t>
  </si>
  <si>
    <t>Grande rotatividade de funcionários: mais de 10 (dez) por cento do total</t>
  </si>
  <si>
    <t>Funcionários bem treinados, demonstrando conhecimento da organização da CONTRATANTE e de todos os procedimentos operacionais estabelecidos</t>
  </si>
  <si>
    <t>Funcionários treinados, com conhecimento dos procedimentos operacionais estabelecidos, porém sem o conhecimento apropriado da organização da CONTRATANTE</t>
  </si>
  <si>
    <t>Funcionários mal treinados, sem conhecimento adequado dos procedimentos operacionais estabelecidos e com graves falhas no conhecimento da organização da CONTRATANTE</t>
  </si>
  <si>
    <t>Funcionários sem treinamento, pouco conhecimento dos procedimentos operacionais estabelecidos e conhecimento muito limitado da organização da CONTRATANTE.</t>
  </si>
  <si>
    <t>A.1 - QUALIDADE E UNIFORMIDADE DA EQUIPE</t>
  </si>
  <si>
    <t>A.2 - TREINAMENTO</t>
  </si>
  <si>
    <t>A.3 - APARÊNCIA PESSOAL</t>
  </si>
  <si>
    <t>Aparência pessoal limpa e bem cuidada, com os cabelos presos e bem arrumados; Porta apenas adornos autorizados e discretos, como brincos, anéis, pulseiras etc.</t>
  </si>
  <si>
    <t>Aparência pessoal asseada, porém com os cabelos soltos e/ou desarrumados; Porta apenas adornos autorizados e discretos, como brincos, anéis, pulseiras etc.</t>
  </si>
  <si>
    <t>Aparência pessoal descuidada, com os cabelos soltos e/ou desarrumados; Porta pelo menos 1 (um) adorno não autorizado ou indiscreto (brincos, anéis, pulseiras, piercing etc.)</t>
  </si>
  <si>
    <t>Aparência pessoal desleixada; Porta 2 (dois) ou mais adornos não autorizados ou indiscretos (brincos, anéis, pulseiras, piercing etc.)</t>
  </si>
  <si>
    <t>Aparência pessoal limpa e bem cuidada, barbeado, com os cabelos aparados; Não porta adornos, como brincos, anéis, pulseiras, piercing etc.</t>
  </si>
  <si>
    <t>Aparência pessoal asseada, porém com a barba por fazer e/ou cabelos por aparar; Não porta adornos, como brincos, anéis, pulseiras, piercing etc.</t>
  </si>
  <si>
    <t>Aparência pessoal descuidada, com a barba por fazer e/ou cabelos por aparar; Porta pelo menos 1 (um) adorno não autorizado ou (brincos, anéis, pulseiras, piercing etc.)</t>
  </si>
  <si>
    <t>Aparência pessoal desleixada; Porta 2 (dois) ou mais adornos não autorizados (brincos, anéis, pulseiras, piercing etc.)</t>
  </si>
  <si>
    <t>A.4 - IDENTIFICAÇÃO E UNIFORME</t>
  </si>
  <si>
    <t>Funcionários identificados e uniformizados.</t>
  </si>
  <si>
    <t>Funcionários uniformizados, mas sem identificação.</t>
  </si>
  <si>
    <t>Funcionários identificados, mas com o uniforme incompleto ou portando outra vestimenta por cima do uniforme.</t>
  </si>
  <si>
    <t>Funcionários sem identificação e com o uniforme incompleto ou portando outra vestimenta por cima do uniforme.</t>
  </si>
  <si>
    <t>B.1 – UTILIZAÇÃO DO PLANO DE EXECUÇÃO DO SERVIÇO DE PORTARIA (PESP)</t>
  </si>
  <si>
    <t>Plano de Execução do Serviço de Portaria (PESP) presente para a execução do serviço,
atualizado, sem falhas na sua execução e em conformidade com as necessidades do
setor. Controle efetivo do acesso de pessoas e veículos e da presença de vendedores,
ambulantes e assemelhados não autorizados; ocorrências registradas e comunicadas;
execução correta das rotinas para apagar luzes e trancar portas, janelas etc.</t>
  </si>
  <si>
    <t>Plano de Execução do Serviço de Portaria (PESP) presente para a execução do serviço,
sem falhas na sua execução, porém está em desconformidade ou sem atualização para
atender as necessidades do setor. Controle efetivo do aces so de pessoas e veículos e da presença de vendedores, ambulantes e assemelhados não autorizados; ocorrências registradas e comunicadas; falhas na execução das rotinas para apagar luzes e trancar portas, janelas etc.</t>
  </si>
  <si>
    <t>Plano de Execução do Serviço de Portaria (PESP) presente para a execução do serviço,
porém com falhas nos procedimentos nele descritos e em desconformidade com as
necessidades do setor. Falhas esporádicas no controle do acesso de pessoas e veículos e da presença de vendedores, ambulantes e assemelhados não autorizados; falhas esporádicas no registro de ocorrências e comunicações e/ou na execução das rotinas para apagar luzes e trancar portas, janelas etc.</t>
  </si>
  <si>
    <t>Posto de Portaria sem o Plano de Execução do Serviço de Portaria (PESP) estabelecido
para a execução do serviço. Falhas regulares no controle do acesso de pessoas e veículos e da presença de vendedores, ambulantes e assemelhados não autorizados; falhas regulares no registro de ocorrências e comunicações e/ou na execução das rotinas para apagar luzes e trancar portas, janelas etc.</t>
  </si>
  <si>
    <t>B.2 – PERCURSO DAS RONDAS</t>
  </si>
  <si>
    <t>Há execução de rondas, porém não há o registro de que esteja sendo executadas as
rotinas para apagar luzes, trancar portas, janelas etc., entre outras definidas no PESP,
Rondas realizadas com erro nos percursos definidos e/ou acima do tempo estabelecido.</t>
  </si>
  <si>
    <t>Há execução de rondas, bem como o registro de que estejam sendo executadas as rotinas
para apagar luzes, trancar portas, janelas etc., entre outras definidas no PESP, porém não
há comunicação de ocorrências para a manutenção. Rondas realizadas nos percursos definidos, mas acima do tempo médio estabelecido.</t>
  </si>
  <si>
    <t>Há execução de rondas, bem como o registro de que esteja sendo executadas as rotinas
para apagar luzes, trancar portas, janelas etc., entre outras definidas no PESP, assim como o registro e a comunicação de ocorrências para a manutenção. Rondas realizadas nos percursos definidos e dentro do tempo médio estabelecido.</t>
  </si>
  <si>
    <t>Não há execução de rondas nem registro de que estejam em conformidade com o PESP.
Percebe-se falhas no cumprimento das rotinas para apagar luzes, trancar portas, janelas
etc., entre outras definidas. Rondas realizadas com erro e com falha no registro de 2 (dois) ou mais pontos de controle.</t>
  </si>
  <si>
    <t>B.3 – CONTROLE DO ACESSO</t>
  </si>
  <si>
    <t>Controle efetivo da movimentação de bens patrimoniais, do acesso de pessoas, veículos e
da presença de vendedores, ambulantes e assemelhados não autorizados.</t>
  </si>
  <si>
    <t>Eventuais falhas no controle da movimentação de bens patrimoniais, do acesso de pessoas, veículos e da presença de vendedores, ambulantes e assemelhados não autorizados.</t>
  </si>
  <si>
    <t>Constantes falhas no controle da movimentação de bens patrimoniais, do acesso de pessoas, veículos e da presença de vendedores, ambulantes e assemelhados não autorizados.</t>
  </si>
  <si>
    <t>Não há controle da movimentação de bens patrimoniais, do acesso de pessoas, veículos e da presença de vendedores, ambulantes e assemelhados não autorizados, contrariando o PESP.</t>
  </si>
  <si>
    <t>C.1 – EQUIPAMENTOS DE USO GERAL</t>
  </si>
  <si>
    <t>Há no posto lanterna em pleno funcionamento, formulários para ocorrências de manutenção, caneta e bloco de anotações, formulário para controle de acesso e Livro de Ocorrências.</t>
  </si>
  <si>
    <t>Falta de 1 (um) item dentre os seguintes: formulários para ocorrência de manutenção, caneta, bloco de anotações, formulários para controle de acesso e Livro de Ocorrências.</t>
  </si>
  <si>
    <t>Falta 2 (dois) ou mais itens dentre os seguintes: formulários para ocorrência de manutenção, caneta, bloco de anotações, formulários para controle de acesso e Livro de Ocorrências.</t>
  </si>
  <si>
    <t>Falta lanterna ou esta não funciona adequadamente.</t>
  </si>
  <si>
    <t>C.2 – POLIDEZ NO ATENDIMENTO</t>
  </si>
  <si>
    <t>Atenção voltada para a circulação de pessoas; demonstra cordialidade e diligência no atendimento àqueles que solicitam acesso ou informações.</t>
  </si>
  <si>
    <t>Eventualmente, perde a atenção na circulação de pessoas; falta de simpatia, mas demonstra diligência no atendimento àqueles que solicitam acesso ou informações.</t>
  </si>
  <si>
    <t>Atenção frequentemente desviada da circulação de pessoas; falta de simpatia e diligência no atendimento àqueles que solicitam acesso ou informações.</t>
  </si>
  <si>
    <t>Postura desinteressada na circulação das pessoas; demonstra má vontade no atendimento àqueles que solicitam acesso ou informações.</t>
  </si>
  <si>
    <t>C.3 – PONTUALIDADE E PERMANÊNCIA NO POSTO</t>
  </si>
  <si>
    <t>Apresenta-se pontualmente para assumir o posto, permanecendo no mesmo até o final do seu turno.</t>
  </si>
  <si>
    <t>Apresenta-se pontualmente para assumir o posto, mas eventualmente se ausenta durante seu turno.</t>
  </si>
  <si>
    <t>Eventualmente se atrasa para assumir o posto e ausenta-se regularmente durante o seu turno.</t>
  </si>
  <si>
    <t>Regularmente se atrasa para assumir o posto e se ausenta durante o seu turno.</t>
  </si>
  <si>
    <t>C.4 – ORGANIZAÇÃO DO POSTO DE PORTARIA</t>
  </si>
  <si>
    <t>Posto organizado e limpo; materiais necessários ao desempenho das funções facilmente acessíveis, cartazes e outros avisos fixados de maneira ordenada e coerente.</t>
  </si>
  <si>
    <t>Posto limpo, mas desorganizado; alguns materiais necessários ao desempenho das funções não estão acessíveis; cartazes e outros avisos fixados de maneira desorganizada e incoerente.</t>
  </si>
  <si>
    <t>Posto um pouco desorganizado, com resíduos de papel; materiais necessários ao desempenho das funções mal acondicionados; cartazes e outros avisos não estão fixados.</t>
  </si>
  <si>
    <t>Utilização do posto para guarda de objetos de terceiros ou posto desorganizado e/ ou sujo, com vários tipos de resíduos (papel, embalagens, restos de comida etc.); faltam materiais necessários ao desempenho das atividades; cartazes e outros avisos não fixados.</t>
  </si>
  <si>
    <t>C.5 – LIVRO DE OCORRÊNCIAS</t>
  </si>
  <si>
    <t>Livro de Ocorrências limpo e em bom estado; redação das ocorrências precisa e coerente, contendo os dados completes dos envolvidos (nome completo, identificação, telefone para contato etc.); caligrafia legível.</t>
  </si>
  <si>
    <t>Livro de Ocorrências com algumas manchas e/ou folhas amassadas; ocorrências registradas com informações imprecisas e/ou incoerentes, mas contendo os dados completos dos envolvidos (nome complete, identificação, telefone para contato etc.); caligrafia legível, mas com alguns erros.</t>
  </si>
  <si>
    <t>Livro de Ocorrências com muitas manchas e/ou várias folhas amassadas/rasgadas; ocorrências registradas com informações insuficientes, faltando alguns dados dos envolvidos (nome complete, identificação, telefone para contato etc.); caligrafia de difícil leitura e com muitos erros.</t>
  </si>
  <si>
    <t>Não há Livro de Ocorrências no posto ou está sujo, com capa e folhas rasgadas; ocorrências registradas com informações insuficientes, faltando vários dados dos envolvidos (nome completo, identificação, telefone para contato etc.); caligrafia ilegível.</t>
  </si>
  <si>
    <t>C.6 – REGISTRO DAS OCORRÊNCIAS</t>
  </si>
  <si>
    <t>Os registros das ocorrências são claras, objetivas e de fácil compreensão, relatando todas as ações que fazem parte das orientações específicas do posto.</t>
  </si>
  <si>
    <t>Os registros das ocorrências são claras, objetivas, podendo ser compreendidas, mas faltam registros de fatos relevantes ocorridos no posto.</t>
  </si>
  <si>
    <t>Todos os fatos relevantes ocorridos no posto estão registrados, porém o texto não oferece clareza e tem difícil compreensão.</t>
  </si>
  <si>
    <t>Não há registro das ocorrências do posto ou são escritas de forma incompreensível, sem valor como documento.</t>
  </si>
  <si>
    <t>C.7 – CONTROLE DE ENTRADA E SAÍDA</t>
  </si>
  <si>
    <t>O controle de entrada e saída está em total conformidade com as instruções específicas do posto.</t>
  </si>
  <si>
    <t>Controle de entrada e saída necessitando de pequenos ajustes para se adequar às instruções do posto.</t>
  </si>
  <si>
    <t>Controle de entrada e saída com muitas falhas necessitando de grandes ajustes para se adequar às instruções do posto.</t>
  </si>
  <si>
    <t>Não há controle de entrada e saída, permite o trânsito de ambulantes não autorizados ou a forma de controle se mostra ineficaz, ferecendo riscos ao patrimônio público.</t>
  </si>
  <si>
    <t>MÓDULOS</t>
  </si>
  <si>
    <t>OCORRÊNCIAS</t>
  </si>
  <si>
    <t>CONCEITO</t>
  </si>
  <si>
    <t>POSTO DE SERVIÇO AVALIADO</t>
  </si>
  <si>
    <t>HCV</t>
  </si>
  <si>
    <t>CAL/CE/CCNE</t>
  </si>
  <si>
    <t>CE</t>
  </si>
  <si>
    <t>CCNE</t>
  </si>
  <si>
    <t>CCS</t>
  </si>
  <si>
    <t>REITORIA</t>
  </si>
  <si>
    <t>CT</t>
  </si>
  <si>
    <t>CCSH</t>
  </si>
  <si>
    <t>COLÉGIO POLITÉCNICO</t>
  </si>
  <si>
    <t>CAMPUS FW</t>
  </si>
  <si>
    <t>CAMPUS PM</t>
  </si>
  <si>
    <t>CAMPUS CS</t>
  </si>
  <si>
    <t>SILV. MARTINS</t>
  </si>
  <si>
    <t>PRÉDIO 42</t>
  </si>
  <si>
    <t>PRÉDIO 44</t>
  </si>
  <si>
    <t>PRÉDIO 97</t>
  </si>
  <si>
    <t>PRÉDIO 40</t>
  </si>
  <si>
    <t>PRÉDIO 40A</t>
  </si>
  <si>
    <t>PRÉDIO 40 B</t>
  </si>
  <si>
    <t>PRÉDIO 16</t>
  </si>
  <si>
    <t>PRÉDIO 16B (Anexo CE)</t>
  </si>
  <si>
    <t>PRÉDIO 13</t>
  </si>
  <si>
    <t>PRÉDIO 16A</t>
  </si>
  <si>
    <t>PRÉDIO 26</t>
  </si>
  <si>
    <t>SERV. ATEND. FONO</t>
  </si>
  <si>
    <t>PRÉDIO ODONTO (Campus Sede)</t>
  </si>
  <si>
    <t>PRÉDIO 54</t>
  </si>
  <si>
    <t>ESTÁDIO</t>
  </si>
  <si>
    <t>MUSEU</t>
  </si>
  <si>
    <t>BIBLIOT.CENTRAL (Portaria Fundos)</t>
  </si>
  <si>
    <t>BIBLIOT.CENTRAL (Portaria Principal)</t>
  </si>
  <si>
    <t xml:space="preserve">PRÉDIO 67 </t>
  </si>
  <si>
    <t>PRÉDIO 47</t>
  </si>
  <si>
    <t>PRÉDIO 48D</t>
  </si>
  <si>
    <t>CENTRO DE CONVENÇÕES</t>
  </si>
  <si>
    <t>PRÉDIO 351 (Antiga Reitoria)</t>
  </si>
  <si>
    <t>PLANETÁRIO</t>
  </si>
  <si>
    <t>NTE</t>
  </si>
  <si>
    <t>RU (Acesso Lateral)</t>
  </si>
  <si>
    <t>PRÉDIO 07</t>
  </si>
  <si>
    <t>INPE</t>
  </si>
  <si>
    <t>PRÉDIO 74</t>
  </si>
  <si>
    <t>PRÉDIO 74 C1</t>
  </si>
  <si>
    <t>PRÉDIO 74B</t>
  </si>
  <si>
    <t>PRÉDIO 70</t>
  </si>
  <si>
    <t>PRÉDIO F</t>
  </si>
  <si>
    <t>PRÉDIO ANEXO DE LAB</t>
  </si>
  <si>
    <t>PRÉDIO 5</t>
  </si>
  <si>
    <t>SILVEIRA MARTINS</t>
  </si>
  <si>
    <t>MITRA</t>
  </si>
  <si>
    <t>LOCAL</t>
  </si>
  <si>
    <t>CAMPUS PM - PRÉDIO 2</t>
  </si>
  <si>
    <t>AVALIAÇÃO</t>
  </si>
  <si>
    <r>
      <rPr>
        <b/>
        <sz val="10"/>
        <color theme="1"/>
        <rFont val="Arial"/>
        <family val="2"/>
      </rPr>
      <t>ATENÇÃO:</t>
    </r>
    <r>
      <rPr>
        <sz val="10"/>
        <color theme="1"/>
        <rFont val="Arial"/>
        <family val="2"/>
      </rPr>
      <t xml:space="preserve"> Caso tenha havido ocorrência, encaminhar também o </t>
    </r>
    <r>
      <rPr>
        <b/>
        <sz val="10"/>
        <color theme="1"/>
        <rFont val="Arial"/>
        <family val="2"/>
      </rPr>
      <t>Formulário de Ocorrências.</t>
    </r>
  </si>
  <si>
    <t>PONTOS</t>
  </si>
  <si>
    <t>PONTUAÇÃO</t>
  </si>
  <si>
    <t>SOMA</t>
  </si>
  <si>
    <t>PERCENTUAL DE FATURAMENTO</t>
  </si>
  <si>
    <t>CEU I</t>
  </si>
  <si>
    <t>CEU II</t>
  </si>
  <si>
    <t>UNIÃO UNIVERSITÁRIA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</si>
</sst>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/>
    <xf numFmtId="0" fontId="1" fillId="0" borderId="3" xfId="0" applyFont="1" applyBorder="1"/>
    <xf numFmtId="0" fontId="2" fillId="0" borderId="0" xfId="0" applyFont="1"/>
    <xf numFmtId="0" fontId="0" fillId="0" borderId="0" xfId="0" applyAlignment="1">
      <alignment horizontal="right" wrapText="1"/>
    </xf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0" formatCode="General"/>
      <alignment horizontal="center" vertical="bottom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12" displayName="Tabela112" ref="A9:D24" totalsRowCount="1" headerRowDxfId="8">
  <autoFilter ref="A9:D23"/>
  <tableColumns count="4">
    <tableColumn id="1" name="MÓDULOS" totalsRowDxfId="7"/>
    <tableColumn id="7" name="CONCEITO" dataDxfId="6" totalsRowDxfId="5"/>
    <tableColumn id="2" name="PONTOS" totalsRowLabel="SOMA" dataDxfId="4" totalsRowDxfId="3">
      <calculatedColumnFormula>IF(B10="MUITO BOM",3, IF(B10="BOM",2, IF(B10="REGULAR",1, IF(B10="PÉSSIMO",0))))</calculatedColumnFormula>
    </tableColumn>
    <tableColumn id="3" name="PONTUAÇÃO" totalsRowFunction="sum" dataDxfId="2">
      <calculatedColumnFormula>C10/0.25</calculatedColumnFormula>
    </tableColumn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10" name="Tabela581011" displayName="Tabela581011" ref="E15:E19" totalsRowShown="0">
  <autoFilter ref="E15:E19"/>
  <sortState ref="E16:E69">
    <sortCondition ref="E2:E55"/>
  </sortState>
  <tableColumns count="1">
    <tableColumn id="1" name="B.3 – CONTROLE DO ACESSO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id="12" name="Tabela53713" displayName="Tabela53713" ref="G1:G5" totalsRowShown="0">
  <autoFilter ref="G1:G5"/>
  <sortState ref="G2:G55">
    <sortCondition ref="G2:G55"/>
  </sortState>
  <tableColumns count="1">
    <tableColumn id="1" name="C.1 – EQUIPAMENTOS DE USO GERAL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id="13" name="Tabela5371314" displayName="Tabela5371314" ref="G8:G12" totalsRowShown="0">
  <autoFilter ref="G8:G12"/>
  <sortState ref="G9:G62">
    <sortCondition ref="G2:G55"/>
  </sortState>
  <tableColumns count="1">
    <tableColumn id="1" name="C.2 – POLIDEZ NO ATENDIMENTO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id="14" name="Tabela537131415" displayName="Tabela537131415" ref="G15:G19" totalsRowShown="0">
  <autoFilter ref="G15:G19"/>
  <sortState ref="G16:G69">
    <sortCondition ref="G2:G55"/>
  </sortState>
  <tableColumns count="1">
    <tableColumn id="1" name="C.3 – PONTUALIDADE E PERMANÊNCIA NO POSTO"/>
  </tableColumns>
  <tableStyleInfo name="TableStyleLight18" showFirstColumn="0" showLastColumn="0" showRowStripes="1" showColumnStripes="0"/>
</table>
</file>

<file path=xl/tables/table14.xml><?xml version="1.0" encoding="utf-8"?>
<table xmlns="http://schemas.openxmlformats.org/spreadsheetml/2006/main" id="15" name="Tabela53713141516" displayName="Tabela53713141516" ref="G21:G25" totalsRowShown="0">
  <autoFilter ref="G21:G25"/>
  <sortState ref="G22:G75">
    <sortCondition ref="G2:G55"/>
  </sortState>
  <tableColumns count="1">
    <tableColumn id="1" name="C.4 – ORGANIZAÇÃO DO POSTO DE PORTARIA"/>
  </tableColumns>
  <tableStyleInfo name="TableStyleLight18" showFirstColumn="0" showLastColumn="0" showRowStripes="1" showColumnStripes="0"/>
</table>
</file>

<file path=xl/tables/table15.xml><?xml version="1.0" encoding="utf-8"?>
<table xmlns="http://schemas.openxmlformats.org/spreadsheetml/2006/main" id="16" name="Tabela5371314151617" displayName="Tabela5371314151617" ref="G28:G32" totalsRowShown="0">
  <autoFilter ref="G28:G32"/>
  <sortState ref="G29:G82">
    <sortCondition ref="G2:G55"/>
  </sortState>
  <tableColumns count="1">
    <tableColumn id="1" name="C.5 – LIVRO DE OCORRÊNCIAS"/>
  </tableColumns>
  <tableStyleInfo name="TableStyleLight18" showFirstColumn="0" showLastColumn="0" showRowStripes="1" showColumnStripes="0"/>
</table>
</file>

<file path=xl/tables/table16.xml><?xml version="1.0" encoding="utf-8"?>
<table xmlns="http://schemas.openxmlformats.org/spreadsheetml/2006/main" id="17" name="Tabela537131415161718" displayName="Tabela537131415161718" ref="G35:G39" totalsRowShown="0">
  <autoFilter ref="G35:G39"/>
  <sortState ref="G36:G89">
    <sortCondition ref="G2:G55"/>
  </sortState>
  <tableColumns count="1">
    <tableColumn id="1" name="C.6 – REGISTRO DAS OCORRÊNCIAS"/>
  </tableColumns>
  <tableStyleInfo name="TableStyleLight18" showFirstColumn="0" showLastColumn="0" showRowStripes="1" showColumnStripes="0"/>
</table>
</file>

<file path=xl/tables/table17.xml><?xml version="1.0" encoding="utf-8"?>
<table xmlns="http://schemas.openxmlformats.org/spreadsheetml/2006/main" id="18" name="Tabela53713141516171819" displayName="Tabela53713141516171819" ref="G42:G46" totalsRowShown="0">
  <autoFilter ref="G42:G46"/>
  <sortState ref="G43:G96">
    <sortCondition ref="G2:G55"/>
  </sortState>
  <tableColumns count="1">
    <tableColumn id="1" name="C.7 – CONTROLE DE ENTRADA E SAÍDA"/>
  </tableColumns>
  <tableStyleInfo name="TableStyleLight18" showFirstColumn="0" showLastColumn="0" showRowStripes="1" showColumnStripes="0"/>
</table>
</file>

<file path=xl/tables/table18.xml><?xml version="1.0" encoding="utf-8"?>
<table xmlns="http://schemas.openxmlformats.org/spreadsheetml/2006/main" id="19" name="Tabela19" displayName="Tabela19" ref="E22:E39" totalsRowShown="0">
  <autoFilter ref="E22:E39"/>
  <sortState ref="E23:E39">
    <sortCondition ref="E23"/>
  </sortState>
  <tableColumns count="1">
    <tableColumn id="1" name="UNIDADE"/>
  </tableColumns>
  <tableStyleInfo name="TableStyleLight18" showFirstColumn="0" showLastColumn="0" showRowStripes="1" showColumnStripes="0"/>
</table>
</file>

<file path=xl/tables/table19.xml><?xml version="1.0" encoding="utf-8"?>
<table xmlns="http://schemas.openxmlformats.org/spreadsheetml/2006/main" id="20" name="Tabela20" displayName="Tabela20" ref="C32:C75" totalsRowShown="0">
  <autoFilter ref="C32:C75"/>
  <sortState ref="C33:C73">
    <sortCondition ref="C33"/>
  </sortState>
  <tableColumns count="1">
    <tableColumn id="1" name="LOCAL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A1:A25" totalsRowShown="0">
  <autoFilter ref="A1:A25"/>
  <tableColumns count="1">
    <tableColumn id="1" name="PERÍODO DE AVALIAÇÃO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C1:C5" totalsRowShown="0">
  <autoFilter ref="C1:C5"/>
  <sortState ref="C2:C55">
    <sortCondition ref="C2:C55"/>
  </sortState>
  <tableColumns count="1">
    <tableColumn id="1" name="A.1 - QUALIDADE E UNIFORMIDADE DA EQUIPE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8" name="Tabela8" displayName="Tabela8" ref="A27:A31" totalsRowShown="0" dataDxfId="1">
  <autoFilter ref="A27:A31"/>
  <tableColumns count="1">
    <tableColumn id="1" name="CONCEITOS" dataDxfId="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2" name="Tabela53" displayName="Tabela53" ref="C8:C12" totalsRowShown="0">
  <autoFilter ref="C8:C12"/>
  <sortState ref="C9:C62">
    <sortCondition ref="C2:C55"/>
  </sortState>
  <tableColumns count="1">
    <tableColumn id="1" name="A.2 - TREINAMENTO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id="3" name="Tabela534" displayName="Tabela534" ref="C15:C23" totalsRowShown="0">
  <autoFilter ref="C15:C23"/>
  <sortState ref="C16:C69">
    <sortCondition ref="C2:C55"/>
  </sortState>
  <tableColumns count="1">
    <tableColumn id="1" name="A.3 - APARÊNCIA PESSOAL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id="6" name="Tabela537" displayName="Tabela537" ref="C26:C30" totalsRowShown="0">
  <autoFilter ref="C26:C30"/>
  <sortState ref="C27:C80">
    <sortCondition ref="C2:C55"/>
  </sortState>
  <tableColumns count="1">
    <tableColumn id="1" name="A.4 - IDENTIFICAÇÃO E UNIFORME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id="7" name="Tabela58" displayName="Tabela58" ref="E1:E5" totalsRowShown="0">
  <autoFilter ref="E1:E5"/>
  <sortState ref="E2:E55">
    <sortCondition ref="E2:E55"/>
  </sortState>
  <tableColumns count="1">
    <tableColumn id="1" name="B.1 – UTILIZAÇÃO DO PLANO DE EXECUÇÃO DO SERVIÇO DE PORTARIA (PESP)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id="9" name="Tabela5810" displayName="Tabela5810" ref="E8:E12" totalsRowShown="0">
  <autoFilter ref="E8:E12"/>
  <sortState ref="E9:E62">
    <sortCondition ref="E2:E55"/>
  </sortState>
  <tableColumns count="1">
    <tableColumn id="1" name="B.2 – PERCURSO DAS RONDAS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5"/>
  <sheetViews>
    <sheetView tabSelected="1" zoomScaleNormal="100" workbookViewId="0">
      <selection activeCell="D13" sqref="D13"/>
    </sheetView>
  </sheetViews>
  <sheetFormatPr defaultRowHeight="12.75" x14ac:dyDescent="0.2"/>
  <cols>
    <col min="1" max="1" width="34.5703125" customWidth="1"/>
    <col min="2" max="2" width="34.5703125" bestFit="1" customWidth="1"/>
    <col min="3" max="3" width="11.5703125" customWidth="1"/>
    <col min="4" max="4" width="13.140625" customWidth="1"/>
    <col min="5" max="5" width="15" customWidth="1"/>
    <col min="6" max="6" width="13.85546875" customWidth="1"/>
    <col min="7" max="7" width="11.42578125" bestFit="1" customWidth="1"/>
  </cols>
  <sheetData>
    <row r="3" spans="1:4" x14ac:dyDescent="0.2">
      <c r="A3" s="5" t="s">
        <v>25</v>
      </c>
      <c r="B3" s="22"/>
    </row>
    <row r="4" spans="1:4" x14ac:dyDescent="0.2">
      <c r="A4" s="5" t="s">
        <v>119</v>
      </c>
      <c r="B4" s="22"/>
    </row>
    <row r="5" spans="1:4" x14ac:dyDescent="0.2">
      <c r="A5" s="5" t="s">
        <v>0</v>
      </c>
      <c r="B5" s="22"/>
    </row>
    <row r="6" spans="1:4" x14ac:dyDescent="0.2">
      <c r="A6" s="8"/>
      <c r="B6" s="8"/>
    </row>
    <row r="7" spans="1:4" x14ac:dyDescent="0.2">
      <c r="A7" s="8"/>
      <c r="B7" s="8"/>
    </row>
    <row r="8" spans="1:4" x14ac:dyDescent="0.2">
      <c r="A8" s="16"/>
      <c r="B8" s="19" t="s">
        <v>172</v>
      </c>
    </row>
    <row r="9" spans="1:4" x14ac:dyDescent="0.2">
      <c r="A9" s="4" t="s">
        <v>116</v>
      </c>
      <c r="B9" s="2" t="s">
        <v>118</v>
      </c>
      <c r="C9" s="3" t="s">
        <v>174</v>
      </c>
      <c r="D9" s="3" t="s">
        <v>175</v>
      </c>
    </row>
    <row r="10" spans="1:4" ht="25.5" x14ac:dyDescent="0.2">
      <c r="A10" s="1" t="str">
        <f>Tabela5[[#Headers],[A.1 - QUALIDADE E UNIFORMIDADE DA EQUIPE]]</f>
        <v>A.1 - QUALIDADE E UNIFORMIDADE DA EQUIPE</v>
      </c>
      <c r="B10" s="21"/>
      <c r="C10" s="2" t="b">
        <f t="shared" ref="C10:C23" si="0">IF(B10="MUITO BOM",3, IF(B10="BOM",2, IF(B10="REGULAR",1, IF(B10="PÉSSIMO",0))))</f>
        <v>0</v>
      </c>
      <c r="D10" s="17">
        <f t="shared" ref="D10:D13" si="1">C10/0.25</f>
        <v>0</v>
      </c>
    </row>
    <row r="11" spans="1:4" x14ac:dyDescent="0.2">
      <c r="A11" s="1" t="str">
        <f>Tabela53[[#Headers],[A.2 - TREINAMENTO]]</f>
        <v>A.2 - TREINAMENTO</v>
      </c>
      <c r="B11" s="21"/>
      <c r="C11" s="2" t="b">
        <f t="shared" si="0"/>
        <v>0</v>
      </c>
      <c r="D11" s="17">
        <f t="shared" si="1"/>
        <v>0</v>
      </c>
    </row>
    <row r="12" spans="1:4" x14ac:dyDescent="0.2">
      <c r="A12" s="1" t="str">
        <f>Tabela534[[#Headers],[A.3 - APARÊNCIA PESSOAL]]</f>
        <v>A.3 - APARÊNCIA PESSOAL</v>
      </c>
      <c r="B12" s="21"/>
      <c r="C12" s="2" t="b">
        <f t="shared" si="0"/>
        <v>0</v>
      </c>
      <c r="D12" s="17">
        <f t="shared" si="1"/>
        <v>0</v>
      </c>
    </row>
    <row r="13" spans="1:4" x14ac:dyDescent="0.2">
      <c r="A13" s="1" t="str">
        <f>Tabela537[[#Headers],[A.4 - IDENTIFICAÇÃO E UNIFORME]]</f>
        <v>A.4 - IDENTIFICAÇÃO E UNIFORME</v>
      </c>
      <c r="B13" s="21"/>
      <c r="C13" s="2" t="b">
        <f t="shared" si="0"/>
        <v>0</v>
      </c>
      <c r="D13" s="17">
        <f t="shared" si="1"/>
        <v>0</v>
      </c>
    </row>
    <row r="14" spans="1:4" ht="38.25" x14ac:dyDescent="0.2">
      <c r="A14" s="1" t="str">
        <f>Tabela58[[#Headers],[B.1 – UTILIZAÇÃO DO PLANO DE EXECUÇÃO DO SERVIÇO DE PORTARIA (PESP)]]</f>
        <v>B.1 – UTILIZAÇÃO DO PLANO DE EXECUÇÃO DO SERVIÇO DE PORTARIA (PESP)</v>
      </c>
      <c r="B14" s="21"/>
      <c r="C14" s="2" t="b">
        <f t="shared" si="0"/>
        <v>0</v>
      </c>
      <c r="D14" s="17">
        <f>C14/0.15</f>
        <v>0</v>
      </c>
    </row>
    <row r="15" spans="1:4" x14ac:dyDescent="0.2">
      <c r="A15" s="1" t="str">
        <f>Tabela5810[[#Headers],[B.2 – PERCURSO DAS RONDAS]]</f>
        <v>B.2 – PERCURSO DAS RONDAS</v>
      </c>
      <c r="B15" s="21"/>
      <c r="C15" s="2" t="b">
        <f t="shared" si="0"/>
        <v>0</v>
      </c>
      <c r="D15" s="17">
        <f t="shared" ref="D15:D16" si="2">C15/0.15</f>
        <v>0</v>
      </c>
    </row>
    <row r="16" spans="1:4" x14ac:dyDescent="0.2">
      <c r="A16" s="1" t="str">
        <f>Tabela581011[[#Headers],[B.3 – CONTROLE DO ACESSO]]</f>
        <v>B.3 – CONTROLE DO ACESSO</v>
      </c>
      <c r="B16" s="21"/>
      <c r="C16" s="2" t="b">
        <f t="shared" si="0"/>
        <v>0</v>
      </c>
      <c r="D16" s="17">
        <f t="shared" si="2"/>
        <v>0</v>
      </c>
    </row>
    <row r="17" spans="1:4" ht="25.5" x14ac:dyDescent="0.2">
      <c r="A17" s="1" t="str">
        <f>Tabela53713[[#Headers],[C.1 – EQUIPAMENTOS DE USO GERAL]]</f>
        <v>C.1 – EQUIPAMENTOS DE USO GERAL</v>
      </c>
      <c r="B17" s="21"/>
      <c r="C17" s="2" t="b">
        <f t="shared" si="0"/>
        <v>0</v>
      </c>
      <c r="D17" s="17">
        <f>C17/0.2</f>
        <v>0</v>
      </c>
    </row>
    <row r="18" spans="1:4" x14ac:dyDescent="0.2">
      <c r="A18" s="1" t="str">
        <f>Tabela5371314[[#Headers],[C.2 – POLIDEZ NO ATENDIMENTO]]</f>
        <v>C.2 – POLIDEZ NO ATENDIMENTO</v>
      </c>
      <c r="B18" s="21"/>
      <c r="C18" s="2" t="b">
        <f t="shared" si="0"/>
        <v>0</v>
      </c>
      <c r="D18" s="17">
        <f t="shared" ref="D18:D23" si="3">C18/0.2</f>
        <v>0</v>
      </c>
    </row>
    <row r="19" spans="1:4" ht="25.5" x14ac:dyDescent="0.2">
      <c r="A19" s="1" t="str">
        <f>Tabela537131415[[#Headers],[C.3 – PONTUALIDADE E PERMANÊNCIA NO POSTO]]</f>
        <v>C.3 – PONTUALIDADE E PERMANÊNCIA NO POSTO</v>
      </c>
      <c r="B19" s="21"/>
      <c r="C19" s="17" t="b">
        <f>IF(B19="MUITO BOM",3, IF(B19="BOM",2, IF(B19="REGULAR",1, IF(B19="PÉSSIMO",0))))</f>
        <v>0</v>
      </c>
      <c r="D19" s="17">
        <f>C19/0.25</f>
        <v>0</v>
      </c>
    </row>
    <row r="20" spans="1:4" ht="25.5" x14ac:dyDescent="0.2">
      <c r="A20" s="1" t="str">
        <f>Tabela53713141516[[#Headers],[C.4 – ORGANIZAÇÃO DO POSTO DE PORTARIA]]</f>
        <v>C.4 – ORGANIZAÇÃO DO POSTO DE PORTARIA</v>
      </c>
      <c r="B20" s="21"/>
      <c r="C20" s="2" t="b">
        <f t="shared" si="0"/>
        <v>0</v>
      </c>
      <c r="D20" s="17">
        <f t="shared" si="3"/>
        <v>0</v>
      </c>
    </row>
    <row r="21" spans="1:4" x14ac:dyDescent="0.2">
      <c r="A21" s="1" t="str">
        <f>Tabela5371314151617[[#Headers],[C.5 – LIVRO DE OCORRÊNCIAS]]</f>
        <v>C.5 – LIVRO DE OCORRÊNCIAS</v>
      </c>
      <c r="B21" s="21"/>
      <c r="C21" s="2" t="b">
        <f t="shared" si="0"/>
        <v>0</v>
      </c>
      <c r="D21" s="17">
        <f t="shared" si="3"/>
        <v>0</v>
      </c>
    </row>
    <row r="22" spans="1:4" ht="25.5" x14ac:dyDescent="0.2">
      <c r="A22" s="1" t="str">
        <f>Tabela537131415161718[[#Headers],[C.6 – REGISTRO DAS OCORRÊNCIAS]]</f>
        <v>C.6 – REGISTRO DAS OCORRÊNCIAS</v>
      </c>
      <c r="B22" s="21"/>
      <c r="C22" s="2" t="b">
        <f t="shared" si="0"/>
        <v>0</v>
      </c>
      <c r="D22" s="17">
        <f t="shared" si="3"/>
        <v>0</v>
      </c>
    </row>
    <row r="23" spans="1:4" ht="25.5" x14ac:dyDescent="0.2">
      <c r="A23" s="1" t="str">
        <f>Tabela53713141516171819[[#Headers],[C.7 – CONTROLE DE ENTRADA E SAÍDA]]</f>
        <v>C.7 – CONTROLE DE ENTRADA E SAÍDA</v>
      </c>
      <c r="B23" s="21"/>
      <c r="C23" s="2" t="b">
        <f t="shared" si="0"/>
        <v>0</v>
      </c>
      <c r="D23" s="17">
        <f t="shared" si="3"/>
        <v>0</v>
      </c>
    </row>
    <row r="24" spans="1:4" x14ac:dyDescent="0.2">
      <c r="A24" s="1"/>
      <c r="B24" s="14"/>
      <c r="C24" s="18" t="s">
        <v>176</v>
      </c>
      <c r="D24">
        <f>SUBTOTAL(109,Tabela112[PONTUAÇÃO])</f>
        <v>0</v>
      </c>
    </row>
    <row r="25" spans="1:4" x14ac:dyDescent="0.2">
      <c r="A25" s="1"/>
      <c r="B25" s="14"/>
      <c r="C25" s="15"/>
      <c r="D25" s="19"/>
    </row>
    <row r="26" spans="1:4" x14ac:dyDescent="0.2">
      <c r="A26" s="1"/>
      <c r="B26" s="20" t="s">
        <v>177</v>
      </c>
      <c r="C26" s="19" t="str">
        <f>IF(D24&gt;201,"100%",IF(D24&gt;=190,"95%",IF(D24&gt;=181,"90%",IF(D24&gt;=170,"80%",IF(D24&gt;=160,"70%",IF(D24&gt;=150,"60%",IF(D24&lt;150,"50%")))))))</f>
        <v>50%</v>
      </c>
      <c r="D26" s="19"/>
    </row>
    <row r="28" spans="1:4" ht="25.5" x14ac:dyDescent="0.2">
      <c r="A28" s="25" t="s">
        <v>36</v>
      </c>
      <c r="B28" s="22"/>
    </row>
    <row r="29" spans="1:4" ht="20.25" customHeight="1" x14ac:dyDescent="0.2">
      <c r="A29" t="s">
        <v>173</v>
      </c>
      <c r="B29" s="8"/>
    </row>
    <row r="30" spans="1:4" x14ac:dyDescent="0.2">
      <c r="B30" s="8"/>
    </row>
    <row r="32" spans="1:4" ht="25.5" customHeight="1" x14ac:dyDescent="0.2">
      <c r="A32" s="6" t="s">
        <v>32</v>
      </c>
      <c r="B32" s="9">
        <f ca="1">TODAY()</f>
        <v>43642</v>
      </c>
    </row>
    <row r="33" spans="1:2" ht="24" customHeight="1" x14ac:dyDescent="0.2">
      <c r="A33" s="7" t="s">
        <v>33</v>
      </c>
      <c r="B33" s="23"/>
    </row>
    <row r="34" spans="1:2" ht="32.25" customHeight="1" x14ac:dyDescent="0.2">
      <c r="A34" s="7" t="s">
        <v>34</v>
      </c>
      <c r="B34" s="24"/>
    </row>
    <row r="35" spans="1:2" ht="47.25" customHeight="1" x14ac:dyDescent="0.2">
      <c r="A35" s="7" t="s">
        <v>35</v>
      </c>
      <c r="B35" s="24"/>
    </row>
  </sheetData>
  <sheetProtection algorithmName="SHA-512" hashValue="a5PSUHXTVG8VkrQz7q+WeQUbOPFv7A8SpKocsOaACdOGFsIREgh6CAqBJ9kTSaB/VNPJdzf5GrrXmi0zoIqJuA==" saltValue="pYzGq0th/f8MIJz5nvhMdA==" spinCount="100000" sheet="1" objects="1" scenarios="1"/>
  <pageMargins left="0.51181102362204722" right="0.51181102362204722" top="1.71875" bottom="0.59055118110236227" header="0.31496062992125984" footer="0.31496062992125984"/>
  <pageSetup paperSize="9" orientation="portrait" r:id="rId1"/>
  <headerFooter>
    <oddHeader>&amp;C&amp;"Arial,Negrito"UNIVERSIDADE FEDERAL DE SANTA MARIA
PRÓ-REITORIA DE INFRAESTRUTURA
COORDENADORIA DE SERVIÇOS GERAIS
CONTRATO 102/2018
Prestação de Serviços de Agente de Portaria
Formulário de Avaliação Mensal</oddHeader>
  </headerFooter>
  <ignoredErrors>
    <ignoredError sqref="D20:D23 D14:D18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'Base de Dados'!$A$2:$A$25</xm:f>
          </x14:formula1>
          <xm:sqref>B5:B7</xm:sqref>
        </x14:dataValidation>
        <x14:dataValidation type="list" allowBlank="1" showInputMessage="1" showErrorMessage="1">
          <x14:formula1>
            <xm:f>'Base de Dados'!$A$34:$A$35</xm:f>
          </x14:formula1>
          <xm:sqref>B28:B30</xm:sqref>
        </x14:dataValidation>
        <x14:dataValidation type="list" allowBlank="1" showInputMessage="1" showErrorMessage="1">
          <x14:formula1>
            <xm:f>'Base de Dados'!$E$23:$E$39</xm:f>
          </x14:formula1>
          <xm:sqref>B3</xm:sqref>
        </x14:dataValidation>
        <x14:dataValidation type="list" allowBlank="1" showInputMessage="1" showErrorMessage="1">
          <x14:formula1>
            <xm:f>'Base de Dados'!$A$28:$A$31</xm:f>
          </x14:formula1>
          <xm:sqref>B10:B23</xm:sqref>
        </x14:dataValidation>
        <x14:dataValidation type="list" allowBlank="1" showInputMessage="1" showErrorMessage="1">
          <x14:formula1>
            <xm:f>'Base de Dados'!$C$33:$C$75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25" workbookViewId="0">
      <selection activeCell="C76" sqref="C76"/>
    </sheetView>
  </sheetViews>
  <sheetFormatPr defaultRowHeight="12.75" x14ac:dyDescent="0.2"/>
  <cols>
    <col min="1" max="1" width="26" customWidth="1"/>
    <col min="3" max="3" width="89.5703125" bestFit="1" customWidth="1"/>
    <col min="5" max="5" width="77.5703125" bestFit="1" customWidth="1"/>
    <col min="7" max="7" width="57.5703125" customWidth="1"/>
  </cols>
  <sheetData>
    <row r="1" spans="1:7" x14ac:dyDescent="0.2">
      <c r="A1" t="s">
        <v>0</v>
      </c>
      <c r="C1" t="s">
        <v>50</v>
      </c>
      <c r="E1" t="s">
        <v>66</v>
      </c>
      <c r="G1" t="s">
        <v>81</v>
      </c>
    </row>
    <row r="2" spans="1:7" ht="63.75" x14ac:dyDescent="0.2">
      <c r="A2" t="s">
        <v>1</v>
      </c>
      <c r="C2" s="1" t="s">
        <v>42</v>
      </c>
      <c r="E2" s="1" t="s">
        <v>67</v>
      </c>
      <c r="G2" s="1" t="s">
        <v>82</v>
      </c>
    </row>
    <row r="3" spans="1:7" ht="76.5" x14ac:dyDescent="0.2">
      <c r="A3" t="s">
        <v>2</v>
      </c>
      <c r="C3" s="1" t="s">
        <v>43</v>
      </c>
      <c r="E3" s="1" t="s">
        <v>68</v>
      </c>
      <c r="G3" s="1" t="s">
        <v>83</v>
      </c>
    </row>
    <row r="4" spans="1:7" ht="76.5" x14ac:dyDescent="0.2">
      <c r="A4" t="s">
        <v>3</v>
      </c>
      <c r="C4" s="1" t="s">
        <v>44</v>
      </c>
      <c r="E4" s="1" t="s">
        <v>69</v>
      </c>
      <c r="G4" s="1" t="s">
        <v>84</v>
      </c>
    </row>
    <row r="5" spans="1:7" ht="63.75" x14ac:dyDescent="0.2">
      <c r="A5" t="s">
        <v>4</v>
      </c>
      <c r="C5" s="1" t="s">
        <v>45</v>
      </c>
      <c r="E5" s="1" t="s">
        <v>70</v>
      </c>
      <c r="G5" s="1" t="s">
        <v>85</v>
      </c>
    </row>
    <row r="6" spans="1:7" x14ac:dyDescent="0.2">
      <c r="A6" t="s">
        <v>5</v>
      </c>
    </row>
    <row r="7" spans="1:7" x14ac:dyDescent="0.2">
      <c r="A7" t="s">
        <v>6</v>
      </c>
    </row>
    <row r="8" spans="1:7" x14ac:dyDescent="0.2">
      <c r="A8" t="s">
        <v>7</v>
      </c>
      <c r="C8" t="s">
        <v>51</v>
      </c>
      <c r="E8" t="s">
        <v>71</v>
      </c>
      <c r="G8" t="s">
        <v>86</v>
      </c>
    </row>
    <row r="9" spans="1:7" ht="51" x14ac:dyDescent="0.2">
      <c r="A9" t="s">
        <v>8</v>
      </c>
      <c r="C9" s="1" t="s">
        <v>46</v>
      </c>
      <c r="E9" s="1" t="s">
        <v>74</v>
      </c>
      <c r="G9" s="1" t="s">
        <v>87</v>
      </c>
    </row>
    <row r="10" spans="1:7" ht="76.5" x14ac:dyDescent="0.2">
      <c r="A10" t="s">
        <v>9</v>
      </c>
      <c r="C10" s="1" t="s">
        <v>47</v>
      </c>
      <c r="E10" s="1" t="s">
        <v>73</v>
      </c>
      <c r="G10" s="1" t="s">
        <v>88</v>
      </c>
    </row>
    <row r="11" spans="1:7" ht="38.25" x14ac:dyDescent="0.2">
      <c r="A11" t="s">
        <v>10</v>
      </c>
      <c r="C11" s="1" t="s">
        <v>48</v>
      </c>
      <c r="E11" s="1" t="s">
        <v>72</v>
      </c>
      <c r="G11" s="1" t="s">
        <v>89</v>
      </c>
    </row>
    <row r="12" spans="1:7" ht="51" x14ac:dyDescent="0.2">
      <c r="A12" t="s">
        <v>11</v>
      </c>
      <c r="C12" s="1" t="s">
        <v>49</v>
      </c>
      <c r="E12" s="1" t="s">
        <v>75</v>
      </c>
      <c r="G12" s="1" t="s">
        <v>90</v>
      </c>
    </row>
    <row r="13" spans="1:7" x14ac:dyDescent="0.2">
      <c r="A13" t="s">
        <v>12</v>
      </c>
    </row>
    <row r="14" spans="1:7" x14ac:dyDescent="0.2">
      <c r="A14" t="s">
        <v>13</v>
      </c>
    </row>
    <row r="15" spans="1:7" x14ac:dyDescent="0.2">
      <c r="A15" t="s">
        <v>14</v>
      </c>
      <c r="C15" t="s">
        <v>52</v>
      </c>
      <c r="E15" t="s">
        <v>76</v>
      </c>
      <c r="G15" t="s">
        <v>91</v>
      </c>
    </row>
    <row r="16" spans="1:7" ht="38.25" x14ac:dyDescent="0.2">
      <c r="A16" t="s">
        <v>15</v>
      </c>
      <c r="C16" s="1" t="s">
        <v>53</v>
      </c>
      <c r="E16" s="1" t="s">
        <v>77</v>
      </c>
      <c r="G16" s="1" t="s">
        <v>92</v>
      </c>
    </row>
    <row r="17" spans="1:7" ht="38.25" x14ac:dyDescent="0.2">
      <c r="A17" t="s">
        <v>16</v>
      </c>
      <c r="C17" s="1" t="s">
        <v>54</v>
      </c>
      <c r="E17" s="1" t="s">
        <v>78</v>
      </c>
      <c r="G17" s="1" t="s">
        <v>93</v>
      </c>
    </row>
    <row r="18" spans="1:7" ht="38.25" x14ac:dyDescent="0.2">
      <c r="A18" t="s">
        <v>17</v>
      </c>
      <c r="C18" s="1" t="s">
        <v>55</v>
      </c>
      <c r="E18" s="1" t="s">
        <v>79</v>
      </c>
      <c r="G18" s="1" t="s">
        <v>94</v>
      </c>
    </row>
    <row r="19" spans="1:7" ht="38.25" x14ac:dyDescent="0.2">
      <c r="A19" t="s">
        <v>18</v>
      </c>
      <c r="C19" s="1" t="s">
        <v>56</v>
      </c>
      <c r="E19" s="1" t="s">
        <v>80</v>
      </c>
      <c r="G19" s="1" t="s">
        <v>95</v>
      </c>
    </row>
    <row r="20" spans="1:7" ht="25.5" x14ac:dyDescent="0.2">
      <c r="A20" t="s">
        <v>19</v>
      </c>
      <c r="C20" s="1" t="s">
        <v>57</v>
      </c>
    </row>
    <row r="21" spans="1:7" ht="25.5" x14ac:dyDescent="0.2">
      <c r="A21" t="s">
        <v>20</v>
      </c>
      <c r="C21" s="1" t="s">
        <v>58</v>
      </c>
      <c r="G21" t="s">
        <v>96</v>
      </c>
    </row>
    <row r="22" spans="1:7" ht="38.25" x14ac:dyDescent="0.2">
      <c r="A22" t="s">
        <v>21</v>
      </c>
      <c r="C22" s="1" t="s">
        <v>59</v>
      </c>
      <c r="E22" t="s">
        <v>25</v>
      </c>
      <c r="G22" s="1" t="s">
        <v>97</v>
      </c>
    </row>
    <row r="23" spans="1:7" ht="38.25" x14ac:dyDescent="0.2">
      <c r="A23" t="s">
        <v>22</v>
      </c>
      <c r="C23" s="1" t="s">
        <v>60</v>
      </c>
      <c r="E23" t="s">
        <v>26</v>
      </c>
      <c r="G23" s="1" t="s">
        <v>98</v>
      </c>
    </row>
    <row r="24" spans="1:7" ht="38.25" x14ac:dyDescent="0.2">
      <c r="A24" t="s">
        <v>23</v>
      </c>
      <c r="E24" t="s">
        <v>121</v>
      </c>
      <c r="G24" s="1" t="s">
        <v>99</v>
      </c>
    </row>
    <row r="25" spans="1:7" ht="63.75" x14ac:dyDescent="0.2">
      <c r="A25" t="s">
        <v>24</v>
      </c>
      <c r="E25" t="s">
        <v>131</v>
      </c>
      <c r="G25" s="1" t="s">
        <v>100</v>
      </c>
    </row>
    <row r="26" spans="1:7" x14ac:dyDescent="0.2">
      <c r="C26" t="s">
        <v>61</v>
      </c>
      <c r="E26" t="s">
        <v>129</v>
      </c>
    </row>
    <row r="27" spans="1:7" x14ac:dyDescent="0.2">
      <c r="A27" t="s">
        <v>37</v>
      </c>
      <c r="C27" s="1" t="s">
        <v>62</v>
      </c>
      <c r="E27" t="s">
        <v>130</v>
      </c>
    </row>
    <row r="28" spans="1:7" x14ac:dyDescent="0.2">
      <c r="A28" s="4" t="s">
        <v>38</v>
      </c>
      <c r="C28" s="1" t="s">
        <v>63</v>
      </c>
      <c r="E28" t="s">
        <v>123</v>
      </c>
      <c r="G28" t="s">
        <v>101</v>
      </c>
    </row>
    <row r="29" spans="1:7" ht="51" x14ac:dyDescent="0.2">
      <c r="A29" s="4" t="s">
        <v>39</v>
      </c>
      <c r="C29" s="1" t="s">
        <v>64</v>
      </c>
      <c r="E29" t="s">
        <v>29</v>
      </c>
      <c r="G29" s="1" t="s">
        <v>102</v>
      </c>
    </row>
    <row r="30" spans="1:7" ht="63.75" x14ac:dyDescent="0.2">
      <c r="A30" s="13" t="s">
        <v>40</v>
      </c>
      <c r="C30" s="1" t="s">
        <v>65</v>
      </c>
      <c r="E30" t="s">
        <v>124</v>
      </c>
      <c r="G30" s="1" t="s">
        <v>103</v>
      </c>
    </row>
    <row r="31" spans="1:7" ht="63.75" x14ac:dyDescent="0.2">
      <c r="A31" s="13" t="s">
        <v>41</v>
      </c>
      <c r="E31" t="s">
        <v>127</v>
      </c>
      <c r="G31" s="1" t="s">
        <v>104</v>
      </c>
    </row>
    <row r="32" spans="1:7" ht="63.75" x14ac:dyDescent="0.2">
      <c r="C32" t="s">
        <v>170</v>
      </c>
      <c r="E32" t="s">
        <v>122</v>
      </c>
      <c r="G32" s="1" t="s">
        <v>105</v>
      </c>
    </row>
    <row r="33" spans="1:7" ht="13.5" thickBot="1" x14ac:dyDescent="0.25">
      <c r="A33" s="10" t="s">
        <v>117</v>
      </c>
      <c r="C33" t="s">
        <v>149</v>
      </c>
      <c r="E33" t="s">
        <v>28</v>
      </c>
    </row>
    <row r="34" spans="1:7" x14ac:dyDescent="0.2">
      <c r="A34" s="11" t="s">
        <v>30</v>
      </c>
      <c r="C34" t="s">
        <v>150</v>
      </c>
      <c r="E34" t="s">
        <v>128</v>
      </c>
    </row>
    <row r="35" spans="1:7" x14ac:dyDescent="0.2">
      <c r="A35" s="12" t="s">
        <v>31</v>
      </c>
      <c r="C35" t="s">
        <v>129</v>
      </c>
      <c r="E35" t="s">
        <v>126</v>
      </c>
      <c r="G35" t="s">
        <v>106</v>
      </c>
    </row>
    <row r="36" spans="1:7" ht="38.25" x14ac:dyDescent="0.2">
      <c r="C36" t="s">
        <v>130</v>
      </c>
      <c r="E36" t="s">
        <v>27</v>
      </c>
      <c r="G36" s="1" t="s">
        <v>107</v>
      </c>
    </row>
    <row r="37" spans="1:7" ht="38.25" x14ac:dyDescent="0.2">
      <c r="C37" t="s">
        <v>171</v>
      </c>
      <c r="E37" t="s">
        <v>120</v>
      </c>
      <c r="G37" s="1" t="s">
        <v>108</v>
      </c>
    </row>
    <row r="38" spans="1:7" ht="25.5" x14ac:dyDescent="0.2">
      <c r="C38" t="s">
        <v>154</v>
      </c>
      <c r="E38" t="s">
        <v>125</v>
      </c>
      <c r="G38" s="1" t="s">
        <v>109</v>
      </c>
    </row>
    <row r="39" spans="1:7" ht="25.5" x14ac:dyDescent="0.2">
      <c r="C39" t="s">
        <v>178</v>
      </c>
      <c r="E39" t="s">
        <v>132</v>
      </c>
      <c r="G39" s="1" t="s">
        <v>110</v>
      </c>
    </row>
    <row r="40" spans="1:7" x14ac:dyDescent="0.2">
      <c r="C40" t="s">
        <v>179</v>
      </c>
    </row>
    <row r="41" spans="1:7" x14ac:dyDescent="0.2">
      <c r="C41" t="s">
        <v>147</v>
      </c>
    </row>
    <row r="42" spans="1:7" x14ac:dyDescent="0.2">
      <c r="C42" t="s">
        <v>160</v>
      </c>
      <c r="G42" t="s">
        <v>111</v>
      </c>
    </row>
    <row r="43" spans="1:7" ht="25.5" x14ac:dyDescent="0.2">
      <c r="C43" t="s">
        <v>169</v>
      </c>
      <c r="G43" s="1" t="s">
        <v>112</v>
      </c>
    </row>
    <row r="44" spans="1:7" ht="25.5" x14ac:dyDescent="0.2">
      <c r="C44" t="s">
        <v>148</v>
      </c>
      <c r="G44" s="1" t="s">
        <v>113</v>
      </c>
    </row>
    <row r="45" spans="1:7" ht="25.5" x14ac:dyDescent="0.2">
      <c r="C45" t="s">
        <v>157</v>
      </c>
      <c r="G45" s="1" t="s">
        <v>114</v>
      </c>
    </row>
    <row r="46" spans="1:7" ht="38.25" x14ac:dyDescent="0.2">
      <c r="C46" t="s">
        <v>156</v>
      </c>
      <c r="G46" s="1" t="s">
        <v>115</v>
      </c>
    </row>
    <row r="47" spans="1:7" x14ac:dyDescent="0.2">
      <c r="C47" t="s">
        <v>159</v>
      </c>
    </row>
    <row r="48" spans="1:7" x14ac:dyDescent="0.2">
      <c r="C48" t="s">
        <v>141</v>
      </c>
    </row>
    <row r="49" spans="3:3" x14ac:dyDescent="0.2">
      <c r="C49" t="s">
        <v>139</v>
      </c>
    </row>
    <row r="50" spans="3:3" x14ac:dyDescent="0.2">
      <c r="C50" t="s">
        <v>142</v>
      </c>
    </row>
    <row r="51" spans="3:3" x14ac:dyDescent="0.2">
      <c r="C51" t="s">
        <v>140</v>
      </c>
    </row>
    <row r="52" spans="3:3" x14ac:dyDescent="0.2">
      <c r="C52" t="s">
        <v>143</v>
      </c>
    </row>
    <row r="53" spans="3:3" x14ac:dyDescent="0.2">
      <c r="C53" t="s">
        <v>155</v>
      </c>
    </row>
    <row r="54" spans="3:3" x14ac:dyDescent="0.2">
      <c r="C54" t="s">
        <v>136</v>
      </c>
    </row>
    <row r="55" spans="3:3" x14ac:dyDescent="0.2">
      <c r="C55" t="s">
        <v>138</v>
      </c>
    </row>
    <row r="56" spans="3:3" x14ac:dyDescent="0.2">
      <c r="C56" t="s">
        <v>137</v>
      </c>
    </row>
    <row r="57" spans="3:3" x14ac:dyDescent="0.2">
      <c r="C57" t="s">
        <v>133</v>
      </c>
    </row>
    <row r="58" spans="3:3" x14ac:dyDescent="0.2">
      <c r="C58" t="s">
        <v>134</v>
      </c>
    </row>
    <row r="59" spans="3:3" x14ac:dyDescent="0.2">
      <c r="C59" t="s">
        <v>152</v>
      </c>
    </row>
    <row r="60" spans="3:3" x14ac:dyDescent="0.2">
      <c r="C60" t="s">
        <v>153</v>
      </c>
    </row>
    <row r="61" spans="3:3" x14ac:dyDescent="0.2">
      <c r="C61" t="s">
        <v>167</v>
      </c>
    </row>
    <row r="62" spans="3:3" x14ac:dyDescent="0.2">
      <c r="C62" t="s">
        <v>146</v>
      </c>
    </row>
    <row r="63" spans="3:3" x14ac:dyDescent="0.2">
      <c r="C63" t="s">
        <v>151</v>
      </c>
    </row>
    <row r="64" spans="3:3" x14ac:dyDescent="0.2">
      <c r="C64" t="s">
        <v>164</v>
      </c>
    </row>
    <row r="65" spans="3:3" x14ac:dyDescent="0.2">
      <c r="C65" t="s">
        <v>161</v>
      </c>
    </row>
    <row r="66" spans="3:3" x14ac:dyDescent="0.2">
      <c r="C66" t="s">
        <v>162</v>
      </c>
    </row>
    <row r="67" spans="3:3" x14ac:dyDescent="0.2">
      <c r="C67" t="s">
        <v>163</v>
      </c>
    </row>
    <row r="68" spans="3:3" x14ac:dyDescent="0.2">
      <c r="C68" t="s">
        <v>135</v>
      </c>
    </row>
    <row r="69" spans="3:3" x14ac:dyDescent="0.2">
      <c r="C69" t="s">
        <v>166</v>
      </c>
    </row>
    <row r="70" spans="3:3" x14ac:dyDescent="0.2">
      <c r="C70" t="s">
        <v>165</v>
      </c>
    </row>
    <row r="71" spans="3:3" x14ac:dyDescent="0.2">
      <c r="C71" t="s">
        <v>145</v>
      </c>
    </row>
    <row r="72" spans="3:3" x14ac:dyDescent="0.2">
      <c r="C72" t="s">
        <v>158</v>
      </c>
    </row>
    <row r="73" spans="3:3" x14ac:dyDescent="0.2">
      <c r="C73" t="s">
        <v>144</v>
      </c>
    </row>
    <row r="74" spans="3:3" x14ac:dyDescent="0.2">
      <c r="C74" t="s">
        <v>168</v>
      </c>
    </row>
    <row r="75" spans="3:3" x14ac:dyDescent="0.2">
      <c r="C75" t="s">
        <v>180</v>
      </c>
    </row>
  </sheetData>
  <sortState ref="E2:E50">
    <sortCondition ref="E2"/>
  </sortState>
  <pageMargins left="0.511811024" right="0.511811024" top="0.78740157499999996" bottom="0.78740157499999996" header="0.31496062000000002" footer="0.31496062000000002"/>
  <pageSetup paperSize="9" orientation="portrait" r:id="rId1"/>
  <tableParts count="1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 de Avaliação</vt:lpstr>
      <vt:lpstr>Base de 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cp:lastPrinted>2019-06-12T03:33:26Z</cp:lastPrinted>
  <dcterms:created xsi:type="dcterms:W3CDTF">2019-04-09T22:35:57Z</dcterms:created>
  <dcterms:modified xsi:type="dcterms:W3CDTF">2019-06-26T13:57:24Z</dcterms:modified>
</cp:coreProperties>
</file>